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4516A67F-09F8-414E-992A-0FCBBABAB676}" xr6:coauthVersionLast="47" xr6:coauthVersionMax="47" xr10:uidLastSave="{00000000-0000-0000-0000-000000000000}"/>
  <bookViews>
    <workbookView xWindow="-108" yWindow="-108" windowWidth="23256" windowHeight="13896" tabRatio="893" activeTab="2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その他" sheetId="37" r:id="rId9"/>
    <sheet name="非採用特別" sheetId="35" r:id="rId10"/>
    <sheet name="元データ" sheetId="1" r:id="rId11"/>
    <sheet name="分類" sheetId="16" r:id="rId12"/>
    <sheet name="マスタのみ有り" sheetId="36" r:id="rId13"/>
    <sheet name="マスタ非採用削除" sheetId="8" r:id="rId14"/>
    <sheet name="match_results" sheetId="18" r:id="rId15"/>
    <sheet name="マスタall" sheetId="30" r:id="rId16"/>
    <sheet name="分包機カセット" sheetId="38" r:id="rId17"/>
  </sheets>
  <definedNames>
    <definedName name="_xlnm._FilterDatabase" localSheetId="14" hidden="1">match_results!$A$1:$CE$834</definedName>
    <definedName name="_xlnm._FilterDatabase" localSheetId="8" hidden="1">その他!$B$4:$N$304</definedName>
    <definedName name="_xlnm._FilterDatabase" localSheetId="13" hidden="1">マスタ非採用削除!$A$4:$N$692</definedName>
    <definedName name="_xlnm._FilterDatabase" localSheetId="2" hidden="1">外用!$A$4:$P$304</definedName>
    <definedName name="_xlnm._FilterDatabase" localSheetId="10" hidden="1">元データ!$A$1:$U$834</definedName>
    <definedName name="_xlnm._FilterDatabase" localSheetId="7" hidden="1">注射!$B$4:$N$304</definedName>
    <definedName name="_xlnm._FilterDatabase" localSheetId="0" hidden="1">統合マスタ!$A$4:$AD$837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7" i="10" l="1"/>
  <c r="AB230" i="10"/>
  <c r="AB368" i="10"/>
  <c r="AB781" i="10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95" i="37" l="1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M8" i="32"/>
  <c r="M7" i="32"/>
  <c r="B6" i="32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5" i="32"/>
  <c r="B2" i="32" a="1"/>
  <c r="B2" i="32" s="1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M13" i="34" l="1"/>
  <c r="M9" i="32"/>
  <c r="A10" i="10"/>
  <c r="R10" i="10" s="1"/>
  <c r="AB10" i="10" s="1"/>
  <c r="A12" i="10"/>
  <c r="A13" i="10"/>
  <c r="R13" i="10" s="1"/>
  <c r="A15" i="10"/>
  <c r="R15" i="10" s="1"/>
  <c r="A16" i="10"/>
  <c r="R16" i="10" s="1"/>
  <c r="A20" i="10"/>
  <c r="R20" i="10" s="1"/>
  <c r="A24" i="10"/>
  <c r="R24" i="10" s="1"/>
  <c r="A28" i="10"/>
  <c r="R28" i="10" s="1"/>
  <c r="A30" i="10"/>
  <c r="R30" i="10" s="1"/>
  <c r="AB30" i="10" s="1"/>
  <c r="A32" i="10"/>
  <c r="R32" i="10" s="1"/>
  <c r="A33" i="10"/>
  <c r="R33" i="10" s="1"/>
  <c r="A34" i="10"/>
  <c r="R34" i="10" s="1"/>
  <c r="A45" i="10"/>
  <c r="R45" i="10" s="1"/>
  <c r="A46" i="10"/>
  <c r="R46" i="10" s="1"/>
  <c r="A54" i="10"/>
  <c r="R54" i="10" s="1"/>
  <c r="A58" i="10"/>
  <c r="R58" i="10" s="1"/>
  <c r="A67" i="10"/>
  <c r="A70" i="10"/>
  <c r="R70" i="10" s="1"/>
  <c r="A75" i="10"/>
  <c r="R75" i="10" s="1"/>
  <c r="A76" i="10"/>
  <c r="R76" i="10" s="1"/>
  <c r="A77" i="10"/>
  <c r="R77" i="10" s="1"/>
  <c r="A80" i="10"/>
  <c r="R80" i="10" s="1"/>
  <c r="A97" i="10"/>
  <c r="R97" i="10" s="1"/>
  <c r="A98" i="10"/>
  <c r="R98" i="10" s="1"/>
  <c r="A100" i="10"/>
  <c r="R100" i="10" s="1"/>
  <c r="A104" i="10"/>
  <c r="R104" i="10" s="1"/>
  <c r="A106" i="10"/>
  <c r="R106" i="10" s="1"/>
  <c r="A107" i="10"/>
  <c r="R107" i="10" s="1"/>
  <c r="AB107" i="10" s="1"/>
  <c r="A108" i="10"/>
  <c r="R108" i="10" s="1"/>
  <c r="A120" i="10"/>
  <c r="R120" i="10" s="1"/>
  <c r="A121" i="10"/>
  <c r="R121" i="10" s="1"/>
  <c r="A124" i="10"/>
  <c r="R124" i="10" s="1"/>
  <c r="A138" i="10"/>
  <c r="R138" i="10" s="1"/>
  <c r="A142" i="10"/>
  <c r="R142" i="10" s="1"/>
  <c r="A154" i="10"/>
  <c r="R154" i="10" s="1"/>
  <c r="A156" i="10"/>
  <c r="R156" i="10" s="1"/>
  <c r="A168" i="10"/>
  <c r="R168" i="10" s="1"/>
  <c r="A186" i="10"/>
  <c r="R186" i="10" s="1"/>
  <c r="A191" i="10"/>
  <c r="R191" i="10" s="1"/>
  <c r="A204" i="10"/>
  <c r="R204" i="10" s="1"/>
  <c r="A215" i="10"/>
  <c r="R215" i="10" s="1"/>
  <c r="A230" i="10"/>
  <c r="A233" i="10"/>
  <c r="R233" i="10" s="1"/>
  <c r="A236" i="10"/>
  <c r="R236" i="10" s="1"/>
  <c r="A237" i="10"/>
  <c r="R237" i="10" s="1"/>
  <c r="A245" i="10"/>
  <c r="R245" i="10" s="1"/>
  <c r="A256" i="10"/>
  <c r="R256" i="10" s="1"/>
  <c r="AB256" i="10" s="1"/>
  <c r="A262" i="10"/>
  <c r="R262" i="10" s="1"/>
  <c r="A278" i="10"/>
  <c r="R278" i="10" s="1"/>
  <c r="A280" i="10"/>
  <c r="R280" i="10" s="1"/>
  <c r="AB280" i="10" s="1"/>
  <c r="A286" i="10"/>
  <c r="R286" i="10" s="1"/>
  <c r="A287" i="10"/>
  <c r="R287" i="10" s="1"/>
  <c r="A312" i="10"/>
  <c r="R312" i="10" s="1"/>
  <c r="A316" i="10"/>
  <c r="R316" i="10" s="1"/>
  <c r="A348" i="10"/>
  <c r="R348" i="10" s="1"/>
  <c r="A350" i="10"/>
  <c r="R350" i="10" s="1"/>
  <c r="A353" i="10"/>
  <c r="R353" i="10" s="1"/>
  <c r="A354" i="10"/>
  <c r="R354" i="10" s="1"/>
  <c r="A366" i="10"/>
  <c r="R366" i="10" s="1"/>
  <c r="A368" i="10"/>
  <c r="A374" i="10"/>
  <c r="R374" i="10" s="1"/>
  <c r="AB374" i="10" s="1"/>
  <c r="A392" i="10"/>
  <c r="R392" i="10" s="1"/>
  <c r="A411" i="10"/>
  <c r="R411" i="10" s="1"/>
  <c r="A412" i="10"/>
  <c r="R412" i="10" s="1"/>
  <c r="A413" i="10"/>
  <c r="R413" i="10" s="1"/>
  <c r="A414" i="10"/>
  <c r="R414" i="10" s="1"/>
  <c r="A415" i="10"/>
  <c r="R415" i="10" s="1"/>
  <c r="A427" i="10"/>
  <c r="R427" i="10" s="1"/>
  <c r="A428" i="10"/>
  <c r="R428" i="10" s="1"/>
  <c r="A432" i="10"/>
  <c r="R432" i="10" s="1"/>
  <c r="A442" i="10"/>
  <c r="R442" i="10" s="1"/>
  <c r="A446" i="10"/>
  <c r="R446" i="10" s="1"/>
  <c r="A448" i="10"/>
  <c r="R448" i="10" s="1"/>
  <c r="A452" i="10"/>
  <c r="R452" i="10" s="1"/>
  <c r="A454" i="10"/>
  <c r="R454" i="10" s="1"/>
  <c r="A469" i="10"/>
  <c r="R469" i="10" s="1"/>
  <c r="A471" i="10"/>
  <c r="R471" i="10" s="1"/>
  <c r="A478" i="10"/>
  <c r="R478" i="10" s="1"/>
  <c r="A483" i="10"/>
  <c r="R483" i="10" s="1"/>
  <c r="A485" i="10"/>
  <c r="R485" i="10" s="1"/>
  <c r="A507" i="10"/>
  <c r="R507" i="10" s="1"/>
  <c r="A510" i="10"/>
  <c r="R510" i="10" s="1"/>
  <c r="A511" i="10"/>
  <c r="R511" i="10" s="1"/>
  <c r="A515" i="10"/>
  <c r="R515" i="10" s="1"/>
  <c r="A517" i="10"/>
  <c r="R517" i="10" s="1"/>
  <c r="A520" i="10"/>
  <c r="R520" i="10" s="1"/>
  <c r="A536" i="10"/>
  <c r="R536" i="10" s="1"/>
  <c r="A537" i="10"/>
  <c r="R537" i="10" s="1"/>
  <c r="A541" i="10"/>
  <c r="R541" i="10" s="1"/>
  <c r="A543" i="10"/>
  <c r="R543" i="10" s="1"/>
  <c r="A544" i="10"/>
  <c r="R544" i="10" s="1"/>
  <c r="A545" i="10"/>
  <c r="R545" i="10" s="1"/>
  <c r="A546" i="10"/>
  <c r="R546" i="10" s="1"/>
  <c r="A548" i="10"/>
  <c r="R548" i="10" s="1"/>
  <c r="A557" i="10"/>
  <c r="R557" i="10" s="1"/>
  <c r="AB557" i="10" s="1"/>
  <c r="A566" i="10"/>
  <c r="R566" i="10" s="1"/>
  <c r="A570" i="10"/>
  <c r="R570" i="10" s="1"/>
  <c r="A591" i="10"/>
  <c r="R591" i="10" s="1"/>
  <c r="A593" i="10"/>
  <c r="R593" i="10" s="1"/>
  <c r="A606" i="10"/>
  <c r="R606" i="10" s="1"/>
  <c r="A614" i="10"/>
  <c r="R614" i="10" s="1"/>
  <c r="AB614" i="10" s="1"/>
  <c r="A615" i="10"/>
  <c r="R615" i="10" s="1"/>
  <c r="A616" i="10"/>
  <c r="R616" i="10" s="1"/>
  <c r="A623" i="10"/>
  <c r="R623" i="10" s="1"/>
  <c r="A626" i="10"/>
  <c r="R626" i="10" s="1"/>
  <c r="AB626" i="10" s="1"/>
  <c r="A630" i="10"/>
  <c r="R630" i="10" s="1"/>
  <c r="A638" i="10"/>
  <c r="R638" i="10" s="1"/>
  <c r="A650" i="10"/>
  <c r="R650" i="10" s="1"/>
  <c r="A671" i="10"/>
  <c r="R671" i="10" s="1"/>
  <c r="A676" i="10"/>
  <c r="R676" i="10" s="1"/>
  <c r="A677" i="10"/>
  <c r="R677" i="10" s="1"/>
  <c r="A696" i="10"/>
  <c r="R696" i="10" s="1"/>
  <c r="A711" i="10"/>
  <c r="R711" i="10" s="1"/>
  <c r="A712" i="10"/>
  <c r="R712" i="10" s="1"/>
  <c r="A722" i="10"/>
  <c r="R722" i="10" s="1"/>
  <c r="A723" i="10"/>
  <c r="R723" i="10" s="1"/>
  <c r="A724" i="10"/>
  <c r="R724" i="10" s="1"/>
  <c r="A726" i="10"/>
  <c r="R726" i="10" s="1"/>
  <c r="A734" i="10"/>
  <c r="R734" i="10" s="1"/>
  <c r="A746" i="10"/>
  <c r="R746" i="10" s="1"/>
  <c r="A747" i="10"/>
  <c r="R747" i="10" s="1"/>
  <c r="A748" i="10"/>
  <c r="R748" i="10" s="1"/>
  <c r="A763" i="10"/>
  <c r="R763" i="10" s="1"/>
  <c r="A781" i="10"/>
  <c r="A800" i="10"/>
  <c r="R800" i="10" s="1"/>
  <c r="A801" i="10"/>
  <c r="R801" i="10" s="1"/>
  <c r="A803" i="10"/>
  <c r="R803" i="10" s="1"/>
  <c r="A808" i="10"/>
  <c r="R808" i="10" s="1"/>
  <c r="A809" i="10"/>
  <c r="R809" i="10" s="1"/>
  <c r="A810" i="10"/>
  <c r="R810" i="10" s="1"/>
  <c r="A811" i="10"/>
  <c r="R811" i="10" s="1"/>
  <c r="A812" i="10"/>
  <c r="R812" i="10" s="1"/>
  <c r="A813" i="10"/>
  <c r="R813" i="10" s="1"/>
  <c r="A818" i="10"/>
  <c r="R818" i="10" s="1"/>
  <c r="A821" i="10"/>
  <c r="R821" i="10" s="1"/>
  <c r="A822" i="10"/>
  <c r="R822" i="10" s="1"/>
  <c r="A823" i="10"/>
  <c r="R823" i="10" s="1"/>
  <c r="A824" i="10"/>
  <c r="R824" i="10" s="1"/>
  <c r="A825" i="10"/>
  <c r="R825" i="10" s="1"/>
  <c r="A827" i="10"/>
  <c r="R827" i="10" s="1"/>
  <c r="A832" i="10"/>
  <c r="R832" i="10" s="1"/>
  <c r="A833" i="10"/>
  <c r="R833" i="10" s="1"/>
  <c r="A834" i="10"/>
  <c r="R834" i="10" s="1"/>
  <c r="A835" i="10"/>
  <c r="R835" i="10" s="1"/>
  <c r="A837" i="10"/>
  <c r="R837" i="10" s="1"/>
  <c r="R781" i="10" l="1"/>
  <c r="R368" i="10"/>
  <c r="R230" i="10"/>
  <c r="R12" i="10"/>
  <c r="V12" i="10"/>
  <c r="R67" i="10"/>
  <c r="M14" i="34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H5" i="35" s="1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H6" i="35" s="1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H7" i="35" s="1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H8" i="35" s="1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G5" i="35" s="1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G6" i="35" s="1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G7" i="35" s="1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G8" i="35" s="1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D5" i="35" s="1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D6" i="35" s="1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D7" i="35" s="1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D8" i="35" s="1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AB12" i="10" l="1"/>
  <c r="M15" i="34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A14" i="10" s="1"/>
  <c r="R14" i="10" s="1"/>
  <c r="O834" i="1"/>
  <c r="N834" i="1"/>
  <c r="P833" i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O817" i="1"/>
  <c r="N817" i="1"/>
  <c r="P816" i="1"/>
  <c r="O816" i="1"/>
  <c r="N816" i="1"/>
  <c r="Q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O804" i="1"/>
  <c r="N804" i="1"/>
  <c r="P803" i="1"/>
  <c r="O803" i="1"/>
  <c r="N803" i="1"/>
  <c r="P802" i="1"/>
  <c r="A805" i="10" s="1"/>
  <c r="R805" i="10" s="1"/>
  <c r="O802" i="1"/>
  <c r="N802" i="1"/>
  <c r="P801" i="1"/>
  <c r="O801" i="1"/>
  <c r="N801" i="1"/>
  <c r="Q800" i="1"/>
  <c r="O800" i="1"/>
  <c r="N800" i="1"/>
  <c r="P799" i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A792" i="10" s="1"/>
  <c r="R792" i="10" s="1"/>
  <c r="O789" i="1"/>
  <c r="N789" i="1"/>
  <c r="P788" i="1"/>
  <c r="A791" i="10" s="1"/>
  <c r="R791" i="10" s="1"/>
  <c r="O788" i="1"/>
  <c r="N788" i="1"/>
  <c r="P787" i="1"/>
  <c r="O787" i="1"/>
  <c r="N787" i="1"/>
  <c r="P786" i="1"/>
  <c r="A789" i="10" s="1"/>
  <c r="R789" i="10" s="1"/>
  <c r="O786" i="1"/>
  <c r="N786" i="1"/>
  <c r="P785" i="1"/>
  <c r="O785" i="1"/>
  <c r="N785" i="1"/>
  <c r="P784" i="1"/>
  <c r="A787" i="10" s="1"/>
  <c r="R787" i="10" s="1"/>
  <c r="O784" i="1"/>
  <c r="N784" i="1"/>
  <c r="P783" i="1"/>
  <c r="O783" i="1"/>
  <c r="N783" i="1"/>
  <c r="P782" i="1"/>
  <c r="O782" i="1"/>
  <c r="N782" i="1"/>
  <c r="P781" i="1"/>
  <c r="A784" i="10" s="1"/>
  <c r="R784" i="10" s="1"/>
  <c r="O781" i="1"/>
  <c r="N781" i="1"/>
  <c r="P780" i="1"/>
  <c r="O780" i="1"/>
  <c r="N780" i="1"/>
  <c r="P779" i="1"/>
  <c r="O779" i="1"/>
  <c r="N779" i="1"/>
  <c r="AA781" i="10"/>
  <c r="U778" i="1" s="1"/>
  <c r="O778" i="1"/>
  <c r="N778" i="1"/>
  <c r="P777" i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A773" i="10" s="1"/>
  <c r="R773" i="10" s="1"/>
  <c r="AB773" i="10" s="1"/>
  <c r="O770" i="1"/>
  <c r="N770" i="1"/>
  <c r="P769" i="1"/>
  <c r="O769" i="1"/>
  <c r="N769" i="1"/>
  <c r="P768" i="1"/>
  <c r="O768" i="1"/>
  <c r="N768" i="1"/>
  <c r="P767" i="1"/>
  <c r="O767" i="1"/>
  <c r="N767" i="1"/>
  <c r="P766" i="1"/>
  <c r="A769" i="10" s="1"/>
  <c r="R769" i="10" s="1"/>
  <c r="O766" i="1"/>
  <c r="N766" i="1"/>
  <c r="P765" i="1"/>
  <c r="A768" i="10" s="1"/>
  <c r="R768" i="10" s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A760" i="10" s="1"/>
  <c r="R760" i="10" s="1"/>
  <c r="O757" i="1"/>
  <c r="N757" i="1"/>
  <c r="P756" i="1"/>
  <c r="O756" i="1"/>
  <c r="N756" i="1"/>
  <c r="P755" i="1"/>
  <c r="O755" i="1"/>
  <c r="N755" i="1"/>
  <c r="P754" i="1"/>
  <c r="A757" i="10" s="1"/>
  <c r="R757" i="10" s="1"/>
  <c r="O754" i="1"/>
  <c r="N754" i="1"/>
  <c r="P753" i="1"/>
  <c r="O753" i="1"/>
  <c r="N753" i="1"/>
  <c r="P752" i="1"/>
  <c r="A755" i="10" s="1"/>
  <c r="R755" i="10" s="1"/>
  <c r="O752" i="1"/>
  <c r="N752" i="1"/>
  <c r="P751" i="1"/>
  <c r="O751" i="1"/>
  <c r="N751" i="1"/>
  <c r="P750" i="1"/>
  <c r="A753" i="10" s="1"/>
  <c r="R753" i="10" s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Q745" i="1"/>
  <c r="O745" i="1"/>
  <c r="N745" i="1"/>
  <c r="O744" i="1"/>
  <c r="N744" i="1"/>
  <c r="O743" i="1"/>
  <c r="N743" i="1"/>
  <c r="P742" i="1"/>
  <c r="O742" i="1"/>
  <c r="N742" i="1"/>
  <c r="P741" i="1"/>
  <c r="O741" i="1"/>
  <c r="N741" i="1"/>
  <c r="P740" i="1"/>
  <c r="A743" i="10" s="1"/>
  <c r="R743" i="10" s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O728" i="1"/>
  <c r="N728" i="1"/>
  <c r="P727" i="1"/>
  <c r="A730" i="10" s="1"/>
  <c r="R730" i="10" s="1"/>
  <c r="O727" i="1"/>
  <c r="N727" i="1"/>
  <c r="P726" i="1"/>
  <c r="O726" i="1"/>
  <c r="N726" i="1"/>
  <c r="P725" i="1"/>
  <c r="A728" i="10" s="1"/>
  <c r="R728" i="10" s="1"/>
  <c r="AB728" i="10" s="1"/>
  <c r="O725" i="1"/>
  <c r="N725" i="1"/>
  <c r="P724" i="1"/>
  <c r="O724" i="1"/>
  <c r="N724" i="1"/>
  <c r="O723" i="1"/>
  <c r="N723" i="1"/>
  <c r="P722" i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O718" i="1"/>
  <c r="N718" i="1"/>
  <c r="P717" i="1"/>
  <c r="O717" i="1"/>
  <c r="N717" i="1"/>
  <c r="P716" i="1"/>
  <c r="A719" i="10" s="1"/>
  <c r="R719" i="10" s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O709" i="1"/>
  <c r="N709" i="1"/>
  <c r="O708" i="1"/>
  <c r="N708" i="1"/>
  <c r="P707" i="1"/>
  <c r="O707" i="1"/>
  <c r="N707" i="1"/>
  <c r="P706" i="1"/>
  <c r="O706" i="1"/>
  <c r="N706" i="1"/>
  <c r="P705" i="1"/>
  <c r="A708" i="10" s="1"/>
  <c r="R708" i="10" s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A700" i="10" s="1"/>
  <c r="R700" i="10" s="1"/>
  <c r="O697" i="1"/>
  <c r="N697" i="1"/>
  <c r="P696" i="1"/>
  <c r="O696" i="1"/>
  <c r="N696" i="1"/>
  <c r="P695" i="1"/>
  <c r="O695" i="1"/>
  <c r="N695" i="1"/>
  <c r="P694" i="1"/>
  <c r="O694" i="1"/>
  <c r="N694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A692" i="10" s="1"/>
  <c r="R692" i="10" s="1"/>
  <c r="O689" i="1"/>
  <c r="N689" i="1"/>
  <c r="P688" i="1"/>
  <c r="O688" i="1"/>
  <c r="N688" i="1"/>
  <c r="P687" i="1"/>
  <c r="A690" i="10" s="1"/>
  <c r="R690" i="10" s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A684" i="10" s="1"/>
  <c r="R684" i="10" s="1"/>
  <c r="O681" i="1"/>
  <c r="N681" i="1"/>
  <c r="P680" i="1"/>
  <c r="O680" i="1"/>
  <c r="N680" i="1"/>
  <c r="P679" i="1"/>
  <c r="A682" i="10" s="1"/>
  <c r="R682" i="10" s="1"/>
  <c r="O679" i="1"/>
  <c r="N679" i="1"/>
  <c r="P678" i="1"/>
  <c r="A681" i="10" s="1"/>
  <c r="R681" i="10" s="1"/>
  <c r="O678" i="1"/>
  <c r="N678" i="1"/>
  <c r="P677" i="1"/>
  <c r="O677" i="1"/>
  <c r="N677" i="1"/>
  <c r="P676" i="1"/>
  <c r="O676" i="1"/>
  <c r="N676" i="1"/>
  <c r="P675" i="1"/>
  <c r="O675" i="1"/>
  <c r="N675" i="1"/>
  <c r="Q674" i="1"/>
  <c r="O674" i="1"/>
  <c r="N674" i="1"/>
  <c r="O673" i="1"/>
  <c r="N673" i="1"/>
  <c r="P672" i="1"/>
  <c r="O672" i="1"/>
  <c r="N672" i="1"/>
  <c r="P671" i="1"/>
  <c r="O671" i="1"/>
  <c r="N671" i="1"/>
  <c r="P670" i="1"/>
  <c r="A673" i="10" s="1"/>
  <c r="R673" i="10" s="1"/>
  <c r="AB673" i="10" s="1"/>
  <c r="O670" i="1"/>
  <c r="N670" i="1"/>
  <c r="P669" i="1"/>
  <c r="O669" i="1"/>
  <c r="N669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A665" i="10" s="1"/>
  <c r="R665" i="10" s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O657" i="1"/>
  <c r="N657" i="1"/>
  <c r="P656" i="1"/>
  <c r="O656" i="1"/>
  <c r="N656" i="1"/>
  <c r="P655" i="1"/>
  <c r="O655" i="1"/>
  <c r="N655" i="1"/>
  <c r="P654" i="1"/>
  <c r="A657" i="10" s="1"/>
  <c r="R657" i="10" s="1"/>
  <c r="O654" i="1"/>
  <c r="N654" i="1"/>
  <c r="P653" i="1"/>
  <c r="O653" i="1"/>
  <c r="N653" i="1"/>
  <c r="P652" i="1"/>
  <c r="A655" i="10" s="1"/>
  <c r="R655" i="10" s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O635" i="1"/>
  <c r="N635" i="1"/>
  <c r="P634" i="1"/>
  <c r="O634" i="1"/>
  <c r="N634" i="1"/>
  <c r="P633" i="1"/>
  <c r="A636" i="10" s="1"/>
  <c r="R636" i="10" s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Q627" i="1"/>
  <c r="O627" i="1"/>
  <c r="N627" i="1"/>
  <c r="P626" i="1"/>
  <c r="O626" i="1"/>
  <c r="N626" i="1"/>
  <c r="P625" i="1"/>
  <c r="A628" i="10" s="1"/>
  <c r="R628" i="10" s="1"/>
  <c r="O625" i="1"/>
  <c r="N625" i="1"/>
  <c r="P624" i="1"/>
  <c r="A627" i="10" s="1"/>
  <c r="R627" i="10" s="1"/>
  <c r="AB627" i="10" s="1"/>
  <c r="O624" i="1"/>
  <c r="N624" i="1"/>
  <c r="O623" i="1"/>
  <c r="N623" i="1"/>
  <c r="P622" i="1"/>
  <c r="A625" i="10" s="1"/>
  <c r="R625" i="10" s="1"/>
  <c r="O622" i="1"/>
  <c r="N622" i="1"/>
  <c r="P621" i="1"/>
  <c r="O621" i="1"/>
  <c r="N621" i="1"/>
  <c r="AA623" i="10"/>
  <c r="U620" i="1" s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A617" i="10" s="1"/>
  <c r="R617" i="10" s="1"/>
  <c r="O614" i="1"/>
  <c r="N614" i="1"/>
  <c r="O613" i="1"/>
  <c r="N613" i="1"/>
  <c r="O612" i="1"/>
  <c r="N612" i="1"/>
  <c r="Q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O605" i="1"/>
  <c r="N605" i="1"/>
  <c r="P604" i="1"/>
  <c r="O604" i="1"/>
  <c r="N604" i="1"/>
  <c r="AA606" i="10"/>
  <c r="U603" i="1" s="1"/>
  <c r="O603" i="1"/>
  <c r="N603" i="1"/>
  <c r="P602" i="1"/>
  <c r="O602" i="1"/>
  <c r="N602" i="1"/>
  <c r="P601" i="1"/>
  <c r="O601" i="1"/>
  <c r="N601" i="1"/>
  <c r="P600" i="1"/>
  <c r="O600" i="1"/>
  <c r="N600" i="1"/>
  <c r="P599" i="1"/>
  <c r="O599" i="1"/>
  <c r="N599" i="1"/>
  <c r="P598" i="1"/>
  <c r="O598" i="1"/>
  <c r="N598" i="1"/>
  <c r="P597" i="1"/>
  <c r="A600" i="10" s="1"/>
  <c r="R600" i="10" s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O590" i="1"/>
  <c r="N590" i="1"/>
  <c r="P589" i="1"/>
  <c r="A592" i="10" s="1"/>
  <c r="R592" i="10" s="1"/>
  <c r="AB592" i="10" s="1"/>
  <c r="O589" i="1"/>
  <c r="N589" i="1"/>
  <c r="Q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O583" i="1"/>
  <c r="N583" i="1"/>
  <c r="P582" i="1"/>
  <c r="O582" i="1"/>
  <c r="N582" i="1"/>
  <c r="P581" i="1"/>
  <c r="A584" i="10" s="1"/>
  <c r="R584" i="10" s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O575" i="1"/>
  <c r="N575" i="1"/>
  <c r="P574" i="1"/>
  <c r="O574" i="1"/>
  <c r="N574" i="1"/>
  <c r="P573" i="1"/>
  <c r="O573" i="1"/>
  <c r="N573" i="1"/>
  <c r="P572" i="1"/>
  <c r="O572" i="1"/>
  <c r="N572" i="1"/>
  <c r="P571" i="1"/>
  <c r="A574" i="10" s="1"/>
  <c r="R574" i="10" s="1"/>
  <c r="AB574" i="10" s="1"/>
  <c r="O571" i="1"/>
  <c r="N571" i="1"/>
  <c r="P570" i="1"/>
  <c r="O570" i="1"/>
  <c r="N570" i="1"/>
  <c r="P569" i="1"/>
  <c r="O569" i="1"/>
  <c r="N569" i="1"/>
  <c r="P568" i="1"/>
  <c r="O568" i="1"/>
  <c r="N568" i="1"/>
  <c r="O567" i="1"/>
  <c r="N567" i="1"/>
  <c r="P566" i="1"/>
  <c r="O566" i="1"/>
  <c r="N566" i="1"/>
  <c r="P565" i="1"/>
  <c r="O565" i="1"/>
  <c r="N565" i="1"/>
  <c r="P564" i="1"/>
  <c r="O564" i="1"/>
  <c r="N564" i="1"/>
  <c r="AA566" i="10"/>
  <c r="U563" i="1" s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AA557" i="10"/>
  <c r="U554" i="1" s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Q545" i="1"/>
  <c r="O545" i="1"/>
  <c r="N545" i="1"/>
  <c r="P544" i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O539" i="1"/>
  <c r="N539" i="1"/>
  <c r="O538" i="1"/>
  <c r="N538" i="1"/>
  <c r="P537" i="1"/>
  <c r="O537" i="1"/>
  <c r="N537" i="1"/>
  <c r="P536" i="1"/>
  <c r="O536" i="1"/>
  <c r="N536" i="1"/>
  <c r="P535" i="1"/>
  <c r="A538" i="10" s="1"/>
  <c r="R538" i="10" s="1"/>
  <c r="O535" i="1"/>
  <c r="N535" i="1"/>
  <c r="Q534" i="1"/>
  <c r="O534" i="1"/>
  <c r="N534" i="1"/>
  <c r="Q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A530" i="10" s="1"/>
  <c r="R530" i="10" s="1"/>
  <c r="O527" i="1"/>
  <c r="N527" i="1"/>
  <c r="P526" i="1"/>
  <c r="O526" i="1"/>
  <c r="N526" i="1"/>
  <c r="P525" i="1"/>
  <c r="A528" i="10" s="1"/>
  <c r="R528" i="10" s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A522" i="10" s="1"/>
  <c r="R522" i="10" s="1"/>
  <c r="O519" i="1"/>
  <c r="N519" i="1"/>
  <c r="P518" i="1"/>
  <c r="O518" i="1"/>
  <c r="N518" i="1"/>
  <c r="AA520" i="10"/>
  <c r="U517" i="1" s="1"/>
  <c r="O517" i="1"/>
  <c r="N517" i="1"/>
  <c r="P516" i="1"/>
  <c r="O516" i="1"/>
  <c r="N516" i="1"/>
  <c r="P515" i="1"/>
  <c r="O515" i="1"/>
  <c r="N515" i="1"/>
  <c r="AA517" i="10"/>
  <c r="U514" i="1" s="1"/>
  <c r="O514" i="1"/>
  <c r="N514" i="1"/>
  <c r="P513" i="1"/>
  <c r="O513" i="1"/>
  <c r="N513" i="1"/>
  <c r="O512" i="1"/>
  <c r="N512" i="1"/>
  <c r="P511" i="1"/>
  <c r="A514" i="10" s="1"/>
  <c r="R514" i="10" s="1"/>
  <c r="O511" i="1"/>
  <c r="N511" i="1"/>
  <c r="P510" i="1"/>
  <c r="O510" i="1"/>
  <c r="N510" i="1"/>
  <c r="P509" i="1"/>
  <c r="O509" i="1"/>
  <c r="N509" i="1"/>
  <c r="Q508" i="1"/>
  <c r="O508" i="1"/>
  <c r="N508" i="1"/>
  <c r="O507" i="1"/>
  <c r="N507" i="1"/>
  <c r="P506" i="1"/>
  <c r="O506" i="1"/>
  <c r="N506" i="1"/>
  <c r="P505" i="1"/>
  <c r="O505" i="1"/>
  <c r="N505" i="1"/>
  <c r="O504" i="1"/>
  <c r="N504" i="1"/>
  <c r="P503" i="1"/>
  <c r="A506" i="10" s="1"/>
  <c r="R506" i="10" s="1"/>
  <c r="O503" i="1"/>
  <c r="N503" i="1"/>
  <c r="P502" i="1"/>
  <c r="O502" i="1"/>
  <c r="N502" i="1"/>
  <c r="P501" i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A498" i="10" s="1"/>
  <c r="R498" i="10" s="1"/>
  <c r="O495" i="1"/>
  <c r="N495" i="1"/>
  <c r="P494" i="1"/>
  <c r="O494" i="1"/>
  <c r="N494" i="1"/>
  <c r="P493" i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A490" i="10" s="1"/>
  <c r="R490" i="10" s="1"/>
  <c r="O487" i="1"/>
  <c r="N487" i="1"/>
  <c r="P486" i="1"/>
  <c r="O486" i="1"/>
  <c r="N486" i="1"/>
  <c r="P485" i="1"/>
  <c r="O485" i="1"/>
  <c r="N485" i="1"/>
  <c r="P484" i="1"/>
  <c r="O484" i="1"/>
  <c r="N484" i="1"/>
  <c r="P483" i="1"/>
  <c r="O483" i="1"/>
  <c r="N483" i="1"/>
  <c r="O482" i="1"/>
  <c r="N482" i="1"/>
  <c r="P481" i="1"/>
  <c r="O481" i="1"/>
  <c r="N481" i="1"/>
  <c r="AA483" i="10"/>
  <c r="U480" i="1" s="1"/>
  <c r="O480" i="1"/>
  <c r="N480" i="1"/>
  <c r="P479" i="1"/>
  <c r="A482" i="10" s="1"/>
  <c r="R482" i="10" s="1"/>
  <c r="AB482" i="10" s="1"/>
  <c r="O479" i="1"/>
  <c r="N479" i="1"/>
  <c r="P478" i="1"/>
  <c r="O478" i="1"/>
  <c r="N478" i="1"/>
  <c r="P477" i="1"/>
  <c r="O477" i="1"/>
  <c r="N477" i="1"/>
  <c r="P476" i="1"/>
  <c r="O476" i="1"/>
  <c r="N476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A474" i="10" s="1"/>
  <c r="R474" i="10" s="1"/>
  <c r="O471" i="1"/>
  <c r="N471" i="1"/>
  <c r="P470" i="1"/>
  <c r="O470" i="1"/>
  <c r="N470" i="1"/>
  <c r="P469" i="1"/>
  <c r="O469" i="1"/>
  <c r="N469" i="1"/>
  <c r="O468" i="1"/>
  <c r="N468" i="1"/>
  <c r="P467" i="1"/>
  <c r="O467" i="1"/>
  <c r="N467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A463" i="10" s="1"/>
  <c r="R463" i="10" s="1"/>
  <c r="AB463" i="10" s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O454" i="1"/>
  <c r="N454" i="1"/>
  <c r="P453" i="1"/>
  <c r="O453" i="1"/>
  <c r="N453" i="1"/>
  <c r="P452" i="1"/>
  <c r="A455" i="10" s="1"/>
  <c r="R455" i="10" s="1"/>
  <c r="AB455" i="10" s="1"/>
  <c r="O452" i="1"/>
  <c r="N452" i="1"/>
  <c r="O451" i="1"/>
  <c r="N451" i="1"/>
  <c r="P450" i="1"/>
  <c r="O450" i="1"/>
  <c r="N450" i="1"/>
  <c r="O449" i="1"/>
  <c r="N449" i="1"/>
  <c r="P448" i="1"/>
  <c r="O448" i="1"/>
  <c r="N448" i="1"/>
  <c r="P447" i="1"/>
  <c r="O447" i="1"/>
  <c r="N447" i="1"/>
  <c r="P446" i="1"/>
  <c r="O446" i="1"/>
  <c r="N446" i="1"/>
  <c r="AA448" i="10"/>
  <c r="U445" i="1" s="1"/>
  <c r="O445" i="1"/>
  <c r="N445" i="1"/>
  <c r="P444" i="1"/>
  <c r="O444" i="1"/>
  <c r="N444" i="1"/>
  <c r="O443" i="1"/>
  <c r="N443" i="1"/>
  <c r="P442" i="1"/>
  <c r="O442" i="1"/>
  <c r="N442" i="1"/>
  <c r="P441" i="1"/>
  <c r="O441" i="1"/>
  <c r="N441" i="1"/>
  <c r="P440" i="1"/>
  <c r="O440" i="1"/>
  <c r="N440" i="1"/>
  <c r="Q439" i="1"/>
  <c r="O439" i="1"/>
  <c r="N439" i="1"/>
  <c r="P438" i="1"/>
  <c r="O438" i="1"/>
  <c r="N438" i="1"/>
  <c r="P437" i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AA432" i="10"/>
  <c r="U429" i="1" s="1"/>
  <c r="O429" i="1"/>
  <c r="N429" i="1"/>
  <c r="P428" i="1"/>
  <c r="O428" i="1"/>
  <c r="N428" i="1"/>
  <c r="P427" i="1"/>
  <c r="O427" i="1"/>
  <c r="N427" i="1"/>
  <c r="P426" i="1"/>
  <c r="O426" i="1"/>
  <c r="N426" i="1"/>
  <c r="O425" i="1"/>
  <c r="N425" i="1"/>
  <c r="AA427" i="10"/>
  <c r="U424" i="1" s="1"/>
  <c r="O424" i="1"/>
  <c r="N424" i="1"/>
  <c r="P423" i="1"/>
  <c r="O423" i="1"/>
  <c r="N423" i="1"/>
  <c r="P422" i="1"/>
  <c r="O422" i="1"/>
  <c r="N422" i="1"/>
  <c r="P421" i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AA374" i="10"/>
  <c r="U371" i="1" s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AA368" i="10"/>
  <c r="U365" i="1" s="1"/>
  <c r="O365" i="1"/>
  <c r="N365" i="1"/>
  <c r="P364" i="1"/>
  <c r="O364" i="1"/>
  <c r="N364" i="1"/>
  <c r="AA366" i="10"/>
  <c r="U363" i="1" s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O351" i="1"/>
  <c r="N351" i="1"/>
  <c r="O350" i="1"/>
  <c r="N350" i="1"/>
  <c r="P349" i="1"/>
  <c r="O349" i="1"/>
  <c r="N349" i="1"/>
  <c r="P348" i="1"/>
  <c r="O348" i="1"/>
  <c r="N348" i="1"/>
  <c r="Q347" i="1"/>
  <c r="O347" i="1"/>
  <c r="N347" i="1"/>
  <c r="P346" i="1"/>
  <c r="O346" i="1"/>
  <c r="N346" i="1"/>
  <c r="O345" i="1"/>
  <c r="N345" i="1"/>
  <c r="P344" i="1"/>
  <c r="O344" i="1"/>
  <c r="N344" i="1"/>
  <c r="P343" i="1"/>
  <c r="A346" i="10" s="1"/>
  <c r="R346" i="10" s="1"/>
  <c r="AB346" i="10" s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O313" i="1"/>
  <c r="N313" i="1"/>
  <c r="P312" i="1"/>
  <c r="O312" i="1"/>
  <c r="N312" i="1"/>
  <c r="P311" i="1"/>
  <c r="O311" i="1"/>
  <c r="N311" i="1"/>
  <c r="P310" i="1"/>
  <c r="O310" i="1"/>
  <c r="N310" i="1"/>
  <c r="O309" i="1"/>
  <c r="N309" i="1"/>
  <c r="P308" i="1"/>
  <c r="A311" i="10" s="1"/>
  <c r="R311" i="10" s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O284" i="1"/>
  <c r="N284" i="1"/>
  <c r="AA286" i="10"/>
  <c r="U283" i="1" s="1"/>
  <c r="O283" i="1"/>
  <c r="N283" i="1"/>
  <c r="P282" i="1"/>
  <c r="O282" i="1"/>
  <c r="N282" i="1"/>
  <c r="P281" i="1"/>
  <c r="O281" i="1"/>
  <c r="N281" i="1"/>
  <c r="P280" i="1"/>
  <c r="O280" i="1"/>
  <c r="N280" i="1"/>
  <c r="P279" i="1"/>
  <c r="O279" i="1"/>
  <c r="N279" i="1"/>
  <c r="P278" i="1"/>
  <c r="O278" i="1"/>
  <c r="N278" i="1"/>
  <c r="AA280" i="10"/>
  <c r="U277" i="1" s="1"/>
  <c r="O277" i="1"/>
  <c r="N277" i="1"/>
  <c r="P276" i="1"/>
  <c r="O276" i="1"/>
  <c r="N276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AA256" i="10"/>
  <c r="U253" i="1" s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AA237" i="10"/>
  <c r="U234" i="1" s="1"/>
  <c r="O234" i="1"/>
  <c r="N234" i="1"/>
  <c r="O233" i="1"/>
  <c r="N233" i="1"/>
  <c r="P232" i="1"/>
  <c r="O232" i="1"/>
  <c r="N232" i="1"/>
  <c r="P231" i="1"/>
  <c r="O231" i="1"/>
  <c r="N231" i="1"/>
  <c r="O230" i="1"/>
  <c r="N230" i="1"/>
  <c r="P229" i="1"/>
  <c r="O229" i="1"/>
  <c r="N229" i="1"/>
  <c r="P228" i="1"/>
  <c r="O228" i="1"/>
  <c r="N228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A220" i="10" s="1"/>
  <c r="R220" i="10" s="1"/>
  <c r="AB220" i="10" s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Q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A196" i="10" s="1"/>
  <c r="R196" i="10" s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Q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AA168" i="10"/>
  <c r="U165" i="1" s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O153" i="1"/>
  <c r="N153" i="1"/>
  <c r="P152" i="1"/>
  <c r="O152" i="1"/>
  <c r="N152" i="1"/>
  <c r="Q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AA142" i="10"/>
  <c r="U139" i="1" s="1"/>
  <c r="O139" i="1"/>
  <c r="N139" i="1"/>
  <c r="P138" i="1"/>
  <c r="O138" i="1"/>
  <c r="N138" i="1"/>
  <c r="P137" i="1"/>
  <c r="O137" i="1"/>
  <c r="N137" i="1"/>
  <c r="P136" i="1"/>
  <c r="O136" i="1"/>
  <c r="N136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Q121" i="1"/>
  <c r="O121" i="1"/>
  <c r="N121" i="1"/>
  <c r="P120" i="1"/>
  <c r="O120" i="1"/>
  <c r="N120" i="1"/>
  <c r="P119" i="1"/>
  <c r="O119" i="1"/>
  <c r="N119" i="1"/>
  <c r="O118" i="1"/>
  <c r="N118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O105" i="1"/>
  <c r="N105" i="1"/>
  <c r="AA107" i="10"/>
  <c r="U104" i="1" s="1"/>
  <c r="O104" i="1"/>
  <c r="N104" i="1"/>
  <c r="O103" i="1"/>
  <c r="N103" i="1"/>
  <c r="P102" i="1"/>
  <c r="O102" i="1"/>
  <c r="N102" i="1"/>
  <c r="O101" i="1"/>
  <c r="N101" i="1"/>
  <c r="P100" i="1"/>
  <c r="O100" i="1"/>
  <c r="N100" i="1"/>
  <c r="P99" i="1"/>
  <c r="O99" i="1"/>
  <c r="N99" i="1"/>
  <c r="P98" i="1"/>
  <c r="O98" i="1"/>
  <c r="N98" i="1"/>
  <c r="AA100" i="10"/>
  <c r="U97" i="1" s="1"/>
  <c r="O97" i="1"/>
  <c r="N97" i="1"/>
  <c r="P96" i="1"/>
  <c r="O96" i="1"/>
  <c r="N96" i="1"/>
  <c r="O95" i="1"/>
  <c r="N95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Q77" i="1"/>
  <c r="O77" i="1"/>
  <c r="N77" i="1"/>
  <c r="P76" i="1"/>
  <c r="O76" i="1"/>
  <c r="N76" i="1"/>
  <c r="P75" i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O67" i="1"/>
  <c r="N67" i="1"/>
  <c r="P66" i="1"/>
  <c r="O66" i="1"/>
  <c r="N66" i="1"/>
  <c r="P65" i="1"/>
  <c r="O65" i="1"/>
  <c r="N65" i="1"/>
  <c r="AA67" i="10"/>
  <c r="U64" i="1" s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O55" i="1"/>
  <c r="N55" i="1"/>
  <c r="P54" i="1"/>
  <c r="O54" i="1"/>
  <c r="N54" i="1"/>
  <c r="P53" i="1"/>
  <c r="O53" i="1"/>
  <c r="N53" i="1"/>
  <c r="P52" i="1"/>
  <c r="O52" i="1"/>
  <c r="N52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O43" i="1"/>
  <c r="N43" i="1"/>
  <c r="Q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O31" i="1"/>
  <c r="N31" i="1"/>
  <c r="O30" i="1"/>
  <c r="N30" i="1"/>
  <c r="O29" i="1"/>
  <c r="N29" i="1"/>
  <c r="P28" i="1"/>
  <c r="O28" i="1"/>
  <c r="N28" i="1"/>
  <c r="O27" i="1"/>
  <c r="N27" i="1"/>
  <c r="P26" i="1"/>
  <c r="O26" i="1"/>
  <c r="N26" i="1"/>
  <c r="Q25" i="1"/>
  <c r="O25" i="1"/>
  <c r="N25" i="1"/>
  <c r="P24" i="1"/>
  <c r="O24" i="1"/>
  <c r="N24" i="1"/>
  <c r="P23" i="1"/>
  <c r="O23" i="1"/>
  <c r="N23" i="1"/>
  <c r="P22" i="1"/>
  <c r="O22" i="1"/>
  <c r="N22" i="1"/>
  <c r="O21" i="1"/>
  <c r="N21" i="1"/>
  <c r="P20" i="1"/>
  <c r="O20" i="1"/>
  <c r="N20" i="1"/>
  <c r="P19" i="1"/>
  <c r="O19" i="1"/>
  <c r="N19" i="1"/>
  <c r="P18" i="1"/>
  <c r="O18" i="1"/>
  <c r="N18" i="1"/>
  <c r="O17" i="1"/>
  <c r="N17" i="1"/>
  <c r="P16" i="1"/>
  <c r="O16" i="1"/>
  <c r="N16" i="1"/>
  <c r="P15" i="1"/>
  <c r="O15" i="1"/>
  <c r="N15" i="1"/>
  <c r="P14" i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O8" i="1"/>
  <c r="N8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AA14" i="10"/>
  <c r="U11" i="1" s="1"/>
  <c r="AA54" i="10"/>
  <c r="U51" i="1" s="1"/>
  <c r="AA106" i="10"/>
  <c r="U103" i="1" s="1"/>
  <c r="AA156" i="10"/>
  <c r="U153" i="1" s="1"/>
  <c r="AA236" i="10"/>
  <c r="U233" i="1" s="1"/>
  <c r="AA287" i="10"/>
  <c r="U284" i="1" s="1"/>
  <c r="AA311" i="10"/>
  <c r="U308" i="1" s="1"/>
  <c r="AA346" i="10"/>
  <c r="U343" i="1" s="1"/>
  <c r="AA412" i="10"/>
  <c r="U409" i="1" s="1"/>
  <c r="AA455" i="10"/>
  <c r="U452" i="1" s="1"/>
  <c r="AA463" i="10"/>
  <c r="U460" i="1" s="1"/>
  <c r="AA514" i="10"/>
  <c r="U511" i="1" s="1"/>
  <c r="AA522" i="10"/>
  <c r="U519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5" i="10"/>
  <c r="U652" i="1" s="1"/>
  <c r="AA673" i="10"/>
  <c r="U670" i="1" s="1"/>
  <c r="AA682" i="10"/>
  <c r="U679" i="1" s="1"/>
  <c r="AA700" i="10"/>
  <c r="U697" i="1" s="1"/>
  <c r="AA708" i="10"/>
  <c r="U705" i="1" s="1"/>
  <c r="AA719" i="10"/>
  <c r="U716" i="1" s="1"/>
  <c r="AA724" i="10"/>
  <c r="U721" i="1" s="1"/>
  <c r="AA748" i="10"/>
  <c r="U745" i="1" s="1"/>
  <c r="AA760" i="10"/>
  <c r="U757" i="1" s="1"/>
  <c r="AA792" i="10"/>
  <c r="U789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I5" i="35" s="1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I6" i="35" s="1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I7" i="35" s="1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I8" i="35" s="1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AA692" i="10" l="1"/>
  <c r="U689" i="1" s="1"/>
  <c r="AA506" i="10"/>
  <c r="U503" i="1" s="1"/>
  <c r="AA684" i="10"/>
  <c r="U681" i="1" s="1"/>
  <c r="AA498" i="10"/>
  <c r="U495" i="1" s="1"/>
  <c r="AA490" i="10"/>
  <c r="U487" i="1" s="1"/>
  <c r="AA220" i="10"/>
  <c r="U217" i="1" s="1"/>
  <c r="AA665" i="10"/>
  <c r="U662" i="1" s="1"/>
  <c r="AA657" i="10"/>
  <c r="U654" i="1" s="1"/>
  <c r="AA482" i="10"/>
  <c r="U479" i="1" s="1"/>
  <c r="AA474" i="10"/>
  <c r="U471" i="1" s="1"/>
  <c r="AA690" i="10"/>
  <c r="U687" i="1" s="1"/>
  <c r="A19" i="10"/>
  <c r="R19" i="10" s="1"/>
  <c r="AB19" i="10" s="1"/>
  <c r="A22" i="10"/>
  <c r="R22" i="10" s="1"/>
  <c r="AB22" i="10" s="1"/>
  <c r="A25" i="10"/>
  <c r="R25" i="10" s="1"/>
  <c r="Q34" i="1"/>
  <c r="A37" i="10"/>
  <c r="R37" i="10" s="1"/>
  <c r="Q45" i="1"/>
  <c r="A48" i="10"/>
  <c r="R48" i="10" s="1"/>
  <c r="A62" i="10"/>
  <c r="R62" i="10" s="1"/>
  <c r="A73" i="10"/>
  <c r="R73" i="10" s="1"/>
  <c r="A84" i="10"/>
  <c r="R84" i="10" s="1"/>
  <c r="A92" i="10"/>
  <c r="R92" i="10" s="1"/>
  <c r="A115" i="10"/>
  <c r="R115" i="10" s="1"/>
  <c r="A129" i="10"/>
  <c r="R129" i="10" s="1"/>
  <c r="A137" i="10"/>
  <c r="R137" i="10" s="1"/>
  <c r="Q137" i="1"/>
  <c r="A140" i="10"/>
  <c r="R140" i="10" s="1"/>
  <c r="A148" i="10"/>
  <c r="R148" i="10" s="1"/>
  <c r="AB148" i="10" s="1"/>
  <c r="A159" i="10"/>
  <c r="R159" i="10" s="1"/>
  <c r="Q164" i="1"/>
  <c r="A167" i="10"/>
  <c r="R167" i="10" s="1"/>
  <c r="Q172" i="1"/>
  <c r="A175" i="10"/>
  <c r="R175" i="10" s="1"/>
  <c r="AB175" i="10" s="1"/>
  <c r="Q180" i="1"/>
  <c r="A183" i="10"/>
  <c r="R183" i="10" s="1"/>
  <c r="A194" i="10"/>
  <c r="R194" i="10" s="1"/>
  <c r="A202" i="10"/>
  <c r="R202" i="10" s="1"/>
  <c r="AB202" i="10" s="1"/>
  <c r="A205" i="10"/>
  <c r="R205" i="10" s="1"/>
  <c r="A213" i="10"/>
  <c r="R213" i="10" s="1"/>
  <c r="Q218" i="1"/>
  <c r="A221" i="10"/>
  <c r="R221" i="10" s="1"/>
  <c r="A229" i="10"/>
  <c r="R229" i="10" s="1"/>
  <c r="A232" i="10"/>
  <c r="R232" i="10" s="1"/>
  <c r="A235" i="10"/>
  <c r="R235" i="10" s="1"/>
  <c r="AB235" i="10" s="1"/>
  <c r="Q235" i="1"/>
  <c r="A238" i="10"/>
  <c r="R238" i="10" s="1"/>
  <c r="AB238" i="10" s="1"/>
  <c r="Q246" i="1"/>
  <c r="A249" i="10"/>
  <c r="R249" i="10" s="1"/>
  <c r="Q254" i="1"/>
  <c r="A257" i="10"/>
  <c r="R257" i="10" s="1"/>
  <c r="A268" i="10"/>
  <c r="R268" i="10" s="1"/>
  <c r="A276" i="10"/>
  <c r="R276" i="10" s="1"/>
  <c r="AB276" i="10" s="1"/>
  <c r="A279" i="10"/>
  <c r="R279" i="10" s="1"/>
  <c r="Q287" i="1"/>
  <c r="A290" i="10"/>
  <c r="R290" i="10" s="1"/>
  <c r="A298" i="10"/>
  <c r="R298" i="10" s="1"/>
  <c r="A306" i="10"/>
  <c r="R306" i="10" s="1"/>
  <c r="A320" i="10"/>
  <c r="R320" i="10" s="1"/>
  <c r="Q325" i="1"/>
  <c r="A328" i="10"/>
  <c r="R328" i="10" s="1"/>
  <c r="A336" i="10"/>
  <c r="R336" i="10" s="1"/>
  <c r="A344" i="10"/>
  <c r="R344" i="10" s="1"/>
  <c r="A361" i="10"/>
  <c r="R361" i="10" s="1"/>
  <c r="Q366" i="1"/>
  <c r="A369" i="10"/>
  <c r="R369" i="10" s="1"/>
  <c r="A377" i="10"/>
  <c r="R377" i="10" s="1"/>
  <c r="AB377" i="10" s="1"/>
  <c r="Q382" i="1"/>
  <c r="A385" i="10"/>
  <c r="R385" i="10" s="1"/>
  <c r="AB385" i="10" s="1"/>
  <c r="A396" i="10"/>
  <c r="R396" i="10" s="1"/>
  <c r="A404" i="10"/>
  <c r="R404" i="10" s="1"/>
  <c r="A418" i="10"/>
  <c r="R418" i="10" s="1"/>
  <c r="A426" i="10"/>
  <c r="R426" i="10" s="1"/>
  <c r="A429" i="10"/>
  <c r="R429" i="10" s="1"/>
  <c r="A437" i="10"/>
  <c r="R437" i="10" s="1"/>
  <c r="A445" i="10"/>
  <c r="R445" i="10" s="1"/>
  <c r="Q459" i="1"/>
  <c r="A462" i="10"/>
  <c r="R462" i="10" s="1"/>
  <c r="A476" i="10"/>
  <c r="R476" i="10" s="1"/>
  <c r="A479" i="10"/>
  <c r="R479" i="10" s="1"/>
  <c r="A509" i="10"/>
  <c r="R509" i="10" s="1"/>
  <c r="A512" i="10"/>
  <c r="R512" i="10" s="1"/>
  <c r="AB512" i="10" s="1"/>
  <c r="A523" i="10"/>
  <c r="R523" i="10" s="1"/>
  <c r="A531" i="10"/>
  <c r="R531" i="10" s="1"/>
  <c r="A539" i="10"/>
  <c r="R539" i="10" s="1"/>
  <c r="Q539" i="1"/>
  <c r="A542" i="10"/>
  <c r="R542" i="10" s="1"/>
  <c r="A553" i="10"/>
  <c r="R553" i="10" s="1"/>
  <c r="AB553" i="10" s="1"/>
  <c r="A561" i="10"/>
  <c r="R561" i="10" s="1"/>
  <c r="Q566" i="1"/>
  <c r="A569" i="10"/>
  <c r="R569" i="10" s="1"/>
  <c r="A572" i="10"/>
  <c r="R572" i="10" s="1"/>
  <c r="A580" i="10"/>
  <c r="R580" i="10" s="1"/>
  <c r="A588" i="10"/>
  <c r="R588" i="10" s="1"/>
  <c r="A599" i="10"/>
  <c r="R599" i="10" s="1"/>
  <c r="Q604" i="1"/>
  <c r="A607" i="10"/>
  <c r="R607" i="10" s="1"/>
  <c r="A621" i="10"/>
  <c r="R621" i="10" s="1"/>
  <c r="A632" i="10"/>
  <c r="R632" i="10" s="1"/>
  <c r="A643" i="10"/>
  <c r="R643" i="10" s="1"/>
  <c r="Q651" i="1"/>
  <c r="A654" i="10"/>
  <c r="A662" i="10"/>
  <c r="R662" i="10" s="1"/>
  <c r="AB662" i="10" s="1"/>
  <c r="A670" i="10"/>
  <c r="R670" i="10" s="1"/>
  <c r="Q700" i="1"/>
  <c r="A703" i="10"/>
  <c r="R703" i="10" s="1"/>
  <c r="A717" i="10"/>
  <c r="R717" i="10" s="1"/>
  <c r="Q728" i="1"/>
  <c r="A731" i="10"/>
  <c r="R731" i="10" s="1"/>
  <c r="Q736" i="1"/>
  <c r="A739" i="10"/>
  <c r="R739" i="10" s="1"/>
  <c r="AB739" i="10" s="1"/>
  <c r="Q758" i="1"/>
  <c r="A761" i="10"/>
  <c r="R761" i="10" s="1"/>
  <c r="A777" i="10"/>
  <c r="R777" i="10" s="1"/>
  <c r="AB777" i="10" s="1"/>
  <c r="Q782" i="1"/>
  <c r="A785" i="10"/>
  <c r="R785" i="10" s="1"/>
  <c r="Q790" i="1"/>
  <c r="A793" i="10"/>
  <c r="A807" i="10"/>
  <c r="R807" i="10" s="1"/>
  <c r="Q816" i="1"/>
  <c r="A819" i="10"/>
  <c r="R819" i="10" s="1"/>
  <c r="A831" i="10"/>
  <c r="R831" i="10" s="1"/>
  <c r="Q4" i="1"/>
  <c r="A7" i="10"/>
  <c r="R7" i="10" s="1"/>
  <c r="AB7" i="10" s="1"/>
  <c r="Q28" i="1"/>
  <c r="A31" i="10"/>
  <c r="R31" i="10" s="1"/>
  <c r="A40" i="10"/>
  <c r="R40" i="10" s="1"/>
  <c r="AB40" i="10" s="1"/>
  <c r="A51" i="10"/>
  <c r="R51" i="10" s="1"/>
  <c r="A65" i="10"/>
  <c r="R65" i="10" s="1"/>
  <c r="A79" i="10"/>
  <c r="R79" i="10" s="1"/>
  <c r="A87" i="10"/>
  <c r="R87" i="10" s="1"/>
  <c r="Q92" i="1"/>
  <c r="A95" i="10"/>
  <c r="R95" i="10" s="1"/>
  <c r="A101" i="10"/>
  <c r="R101" i="10" s="1"/>
  <c r="A110" i="10"/>
  <c r="R110" i="10" s="1"/>
  <c r="A118" i="10"/>
  <c r="R118" i="10" s="1"/>
  <c r="A132" i="10"/>
  <c r="R132" i="10" s="1"/>
  <c r="A143" i="10"/>
  <c r="R143" i="10" s="1"/>
  <c r="A151" i="10"/>
  <c r="R151" i="10" s="1"/>
  <c r="Q159" i="1"/>
  <c r="A162" i="10"/>
  <c r="R162" i="10" s="1"/>
  <c r="A170" i="10"/>
  <c r="R170" i="10" s="1"/>
  <c r="A178" i="10"/>
  <c r="R178" i="10" s="1"/>
  <c r="A197" i="10"/>
  <c r="R197" i="10" s="1"/>
  <c r="Q205" i="1"/>
  <c r="A208" i="10"/>
  <c r="R208" i="10" s="1"/>
  <c r="Q213" i="1"/>
  <c r="A216" i="10"/>
  <c r="R216" i="10" s="1"/>
  <c r="A224" i="10"/>
  <c r="R224" i="10" s="1"/>
  <c r="Q238" i="1"/>
  <c r="A241" i="10"/>
  <c r="R241" i="10" s="1"/>
  <c r="A252" i="10"/>
  <c r="R252" i="10" s="1"/>
  <c r="A260" i="10"/>
  <c r="R260" i="10" s="1"/>
  <c r="A263" i="10"/>
  <c r="R263" i="10" s="1"/>
  <c r="Q268" i="1"/>
  <c r="A271" i="10"/>
  <c r="R271" i="10" s="1"/>
  <c r="Q279" i="1"/>
  <c r="A282" i="10"/>
  <c r="R282" i="10" s="1"/>
  <c r="A293" i="10"/>
  <c r="R293" i="10" s="1"/>
  <c r="AB293" i="10" s="1"/>
  <c r="Q298" i="1"/>
  <c r="A301" i="10"/>
  <c r="R301" i="10" s="1"/>
  <c r="AB301" i="10" s="1"/>
  <c r="A309" i="10"/>
  <c r="R309" i="10" s="1"/>
  <c r="A323" i="10"/>
  <c r="R323" i="10" s="1"/>
  <c r="A331" i="10"/>
  <c r="R331" i="10" s="1"/>
  <c r="A339" i="10"/>
  <c r="R339" i="10" s="1"/>
  <c r="A347" i="10"/>
  <c r="R347" i="10" s="1"/>
  <c r="AB347" i="10" s="1"/>
  <c r="Q353" i="1"/>
  <c r="A356" i="10"/>
  <c r="R356" i="10" s="1"/>
  <c r="Q361" i="1"/>
  <c r="A364" i="10"/>
  <c r="R364" i="10" s="1"/>
  <c r="Q369" i="1"/>
  <c r="A372" i="10"/>
  <c r="R372" i="10" s="1"/>
  <c r="Q377" i="1"/>
  <c r="A380" i="10"/>
  <c r="R380" i="10" s="1"/>
  <c r="Q385" i="1"/>
  <c r="A388" i="10"/>
  <c r="R388" i="10" s="1"/>
  <c r="A399" i="10"/>
  <c r="R399" i="10" s="1"/>
  <c r="Q404" i="1"/>
  <c r="A407" i="10"/>
  <c r="R407" i="10" s="1"/>
  <c r="AB407" i="10" s="1"/>
  <c r="A421" i="10"/>
  <c r="R421" i="10" s="1"/>
  <c r="A440" i="10"/>
  <c r="R440" i="10" s="1"/>
  <c r="A451" i="10"/>
  <c r="R451" i="10" s="1"/>
  <c r="A457" i="10"/>
  <c r="R457" i="10" s="1"/>
  <c r="A465" i="10"/>
  <c r="R465" i="10" s="1"/>
  <c r="Q490" i="1"/>
  <c r="A493" i="10"/>
  <c r="R493" i="10" s="1"/>
  <c r="Q498" i="1"/>
  <c r="A501" i="10"/>
  <c r="R501" i="10" s="1"/>
  <c r="AB501" i="10" s="1"/>
  <c r="A518" i="10"/>
  <c r="R518" i="10" s="1"/>
  <c r="A526" i="10"/>
  <c r="R526" i="10" s="1"/>
  <c r="Q531" i="1"/>
  <c r="A534" i="10"/>
  <c r="R534" i="10" s="1"/>
  <c r="AB534" i="10" s="1"/>
  <c r="A556" i="10"/>
  <c r="R556" i="10" s="1"/>
  <c r="AB556" i="10" s="1"/>
  <c r="A564" i="10"/>
  <c r="R564" i="10" s="1"/>
  <c r="AB564" i="10" s="1"/>
  <c r="Q572" i="1"/>
  <c r="A575" i="10"/>
  <c r="R575" i="10" s="1"/>
  <c r="Q580" i="1"/>
  <c r="A583" i="10"/>
  <c r="R583" i="10" s="1"/>
  <c r="Q591" i="1"/>
  <c r="A594" i="10"/>
  <c r="Z594" i="10" s="1"/>
  <c r="A602" i="10"/>
  <c r="R602" i="10" s="1"/>
  <c r="A610" i="10"/>
  <c r="R610" i="10" s="1"/>
  <c r="A624" i="10"/>
  <c r="R624" i="10" s="1"/>
  <c r="AB624" i="10" s="1"/>
  <c r="A635" i="10"/>
  <c r="R635" i="10" s="1"/>
  <c r="Q643" i="1"/>
  <c r="A646" i="10"/>
  <c r="R646" i="10" s="1"/>
  <c r="A679" i="10"/>
  <c r="R679" i="10" s="1"/>
  <c r="AB679" i="10" s="1"/>
  <c r="A687" i="10"/>
  <c r="R687" i="10" s="1"/>
  <c r="AB687" i="10" s="1"/>
  <c r="A695" i="10"/>
  <c r="R695" i="10" s="1"/>
  <c r="A698" i="10"/>
  <c r="R698" i="10" s="1"/>
  <c r="A706" i="10"/>
  <c r="R706" i="10" s="1"/>
  <c r="A720" i="10"/>
  <c r="R720" i="10" s="1"/>
  <c r="A742" i="10"/>
  <c r="R742" i="10" s="1"/>
  <c r="AB742" i="10" s="1"/>
  <c r="Q753" i="1"/>
  <c r="A756" i="10"/>
  <c r="R756" i="10" s="1"/>
  <c r="A764" i="10"/>
  <c r="R764" i="10" s="1"/>
  <c r="Q769" i="1"/>
  <c r="A772" i="10"/>
  <c r="R772" i="10" s="1"/>
  <c r="AB772" i="10" s="1"/>
  <c r="Q777" i="1"/>
  <c r="A780" i="10"/>
  <c r="R780" i="10" s="1"/>
  <c r="AB780" i="10" s="1"/>
  <c r="Q785" i="1"/>
  <c r="A788" i="10"/>
  <c r="R788" i="10" s="1"/>
  <c r="A796" i="10"/>
  <c r="R796" i="10" s="1"/>
  <c r="Q799" i="1"/>
  <c r="A802" i="10"/>
  <c r="R802" i="10" s="1"/>
  <c r="A814" i="10"/>
  <c r="R814" i="10" s="1"/>
  <c r="Q823" i="1"/>
  <c r="A826" i="10"/>
  <c r="R826" i="10" s="1"/>
  <c r="A17" i="10"/>
  <c r="R17" i="10" s="1"/>
  <c r="A35" i="10"/>
  <c r="R35" i="10" s="1"/>
  <c r="A43" i="10"/>
  <c r="R43" i="10" s="1"/>
  <c r="Q54" i="1"/>
  <c r="A57" i="10"/>
  <c r="R57" i="10" s="1"/>
  <c r="AB57" i="10" s="1"/>
  <c r="A60" i="10"/>
  <c r="R60" i="10" s="1"/>
  <c r="A68" i="10"/>
  <c r="R68" i="10" s="1"/>
  <c r="Q68" i="1"/>
  <c r="A71" i="10"/>
  <c r="R71" i="10" s="1"/>
  <c r="A82" i="10"/>
  <c r="R82" i="10" s="1"/>
  <c r="A90" i="10"/>
  <c r="R90" i="10" s="1"/>
  <c r="A113" i="10"/>
  <c r="R113" i="10" s="1"/>
  <c r="A127" i="10"/>
  <c r="R127" i="10" s="1"/>
  <c r="Q132" i="1"/>
  <c r="A135" i="10"/>
  <c r="R135" i="10" s="1"/>
  <c r="Q143" i="1"/>
  <c r="A146" i="10"/>
  <c r="R146" i="10" s="1"/>
  <c r="Q154" i="1"/>
  <c r="A157" i="10"/>
  <c r="R157" i="10" s="1"/>
  <c r="AB157" i="10" s="1"/>
  <c r="A165" i="10"/>
  <c r="R165" i="10" s="1"/>
  <c r="A173" i="10"/>
  <c r="R173" i="10" s="1"/>
  <c r="Q178" i="1"/>
  <c r="A181" i="10"/>
  <c r="R181" i="10" s="1"/>
  <c r="Q186" i="1"/>
  <c r="A189" i="10"/>
  <c r="R189" i="10" s="1"/>
  <c r="A192" i="10"/>
  <c r="R192" i="10" s="1"/>
  <c r="Q197" i="1"/>
  <c r="A200" i="10"/>
  <c r="R200" i="10" s="1"/>
  <c r="A211" i="10"/>
  <c r="R211" i="10" s="1"/>
  <c r="A219" i="10"/>
  <c r="R219" i="10" s="1"/>
  <c r="A227" i="10"/>
  <c r="R227" i="10" s="1"/>
  <c r="A244" i="10"/>
  <c r="R244" i="10" s="1"/>
  <c r="Q244" i="1"/>
  <c r="A247" i="10"/>
  <c r="R247" i="10" s="1"/>
  <c r="AB247" i="10" s="1"/>
  <c r="Q252" i="1"/>
  <c r="A255" i="10"/>
  <c r="R255" i="10" s="1"/>
  <c r="A266" i="10"/>
  <c r="R266" i="10" s="1"/>
  <c r="Q271" i="1"/>
  <c r="A274" i="10"/>
  <c r="R274" i="10" s="1"/>
  <c r="A285" i="10"/>
  <c r="R285" i="10" s="1"/>
  <c r="A288" i="10"/>
  <c r="R288" i="10" s="1"/>
  <c r="A296" i="10"/>
  <c r="R296" i="10" s="1"/>
  <c r="A304" i="10"/>
  <c r="R304" i="10" s="1"/>
  <c r="A315" i="10"/>
  <c r="R315" i="10" s="1"/>
  <c r="A318" i="10"/>
  <c r="R318" i="10" s="1"/>
  <c r="A326" i="10"/>
  <c r="R326" i="10" s="1"/>
  <c r="AB326" i="10" s="1"/>
  <c r="A334" i="10"/>
  <c r="R334" i="10" s="1"/>
  <c r="A342" i="10"/>
  <c r="R342" i="10" s="1"/>
  <c r="AB342" i="10" s="1"/>
  <c r="A359" i="10"/>
  <c r="R359" i="10" s="1"/>
  <c r="AB359" i="10" s="1"/>
  <c r="Q364" i="1"/>
  <c r="A367" i="10"/>
  <c r="R367" i="10" s="1"/>
  <c r="A375" i="10"/>
  <c r="R375" i="10" s="1"/>
  <c r="Q380" i="1"/>
  <c r="A383" i="10"/>
  <c r="R383" i="10" s="1"/>
  <c r="Q388" i="1"/>
  <c r="A391" i="10"/>
  <c r="R391" i="10" s="1"/>
  <c r="Q391" i="1"/>
  <c r="A394" i="10"/>
  <c r="R394" i="10" s="1"/>
  <c r="A402" i="10"/>
  <c r="R402" i="10" s="1"/>
  <c r="Q407" i="1"/>
  <c r="A410" i="10"/>
  <c r="R410" i="10" s="1"/>
  <c r="AB410" i="10" s="1"/>
  <c r="A416" i="10"/>
  <c r="R416" i="10" s="1"/>
  <c r="A424" i="10"/>
  <c r="R424" i="10" s="1"/>
  <c r="AB424" i="10" s="1"/>
  <c r="A435" i="10"/>
  <c r="R435" i="10" s="1"/>
  <c r="A443" i="10"/>
  <c r="R443" i="10" s="1"/>
  <c r="A460" i="10"/>
  <c r="R460" i="10" s="1"/>
  <c r="A468" i="10"/>
  <c r="R468" i="10" s="1"/>
  <c r="A488" i="10"/>
  <c r="R488" i="10" s="1"/>
  <c r="A496" i="10"/>
  <c r="R496" i="10" s="1"/>
  <c r="AB496" i="10" s="1"/>
  <c r="A504" i="10"/>
  <c r="R504" i="10" s="1"/>
  <c r="AB504" i="10" s="1"/>
  <c r="A521" i="10"/>
  <c r="R521" i="10" s="1"/>
  <c r="A529" i="10"/>
  <c r="R529" i="10" s="1"/>
  <c r="Q548" i="1"/>
  <c r="A551" i="10"/>
  <c r="R551" i="10" s="1"/>
  <c r="A559" i="10"/>
  <c r="R559" i="10" s="1"/>
  <c r="A567" i="10"/>
  <c r="R567" i="10" s="1"/>
  <c r="A578" i="10"/>
  <c r="R578" i="10" s="1"/>
  <c r="A586" i="10"/>
  <c r="R586" i="10" s="1"/>
  <c r="A597" i="10"/>
  <c r="R597" i="10" s="1"/>
  <c r="A605" i="10"/>
  <c r="R605" i="10" s="1"/>
  <c r="Q610" i="1"/>
  <c r="A613" i="10"/>
  <c r="R613" i="10" s="1"/>
  <c r="A619" i="10"/>
  <c r="R619" i="10" s="1"/>
  <c r="AB619" i="10" s="1"/>
  <c r="Q638" i="1"/>
  <c r="A641" i="10"/>
  <c r="R641" i="10" s="1"/>
  <c r="AB641" i="10" s="1"/>
  <c r="Q646" i="1"/>
  <c r="A649" i="10"/>
  <c r="R649" i="10" s="1"/>
  <c r="A652" i="10"/>
  <c r="R652" i="10" s="1"/>
  <c r="A660" i="10"/>
  <c r="R660" i="10" s="1"/>
  <c r="A668" i="10"/>
  <c r="R668" i="10" s="1"/>
  <c r="A701" i="10"/>
  <c r="R701" i="10" s="1"/>
  <c r="AB701" i="10" s="1"/>
  <c r="A709" i="10"/>
  <c r="R709" i="10" s="1"/>
  <c r="A715" i="10"/>
  <c r="R715" i="10" s="1"/>
  <c r="Q726" i="1"/>
  <c r="A729" i="10"/>
  <c r="R729" i="10" s="1"/>
  <c r="A737" i="10"/>
  <c r="R737" i="10" s="1"/>
  <c r="Q742" i="1"/>
  <c r="A745" i="10"/>
  <c r="R745" i="10" s="1"/>
  <c r="AB745" i="10" s="1"/>
  <c r="Q748" i="1"/>
  <c r="A751" i="10"/>
  <c r="R751" i="10" s="1"/>
  <c r="A759" i="10"/>
  <c r="R759" i="10" s="1"/>
  <c r="A767" i="10"/>
  <c r="R767" i="10" s="1"/>
  <c r="Q772" i="1"/>
  <c r="A775" i="10"/>
  <c r="R775" i="10" s="1"/>
  <c r="AB775" i="10" s="1"/>
  <c r="A783" i="10"/>
  <c r="R783" i="10" s="1"/>
  <c r="A817" i="10"/>
  <c r="R817" i="10" s="1"/>
  <c r="AB817" i="10" s="1"/>
  <c r="A5" i="10"/>
  <c r="A23" i="10"/>
  <c r="R23" i="10" s="1"/>
  <c r="AB23" i="10" s="1"/>
  <c r="A26" i="10"/>
  <c r="R26" i="10" s="1"/>
  <c r="AB26" i="10" s="1"/>
  <c r="A38" i="10"/>
  <c r="R38" i="10" s="1"/>
  <c r="A49" i="10"/>
  <c r="R49" i="10" s="1"/>
  <c r="A63" i="10"/>
  <c r="R63" i="10" s="1"/>
  <c r="A74" i="10"/>
  <c r="R74" i="10" s="1"/>
  <c r="AB74" i="10" s="1"/>
  <c r="Q82" i="1"/>
  <c r="A85" i="10"/>
  <c r="R85" i="10" s="1"/>
  <c r="A93" i="10"/>
  <c r="R93" i="10" s="1"/>
  <c r="A99" i="10"/>
  <c r="R99" i="10" s="1"/>
  <c r="Q113" i="1"/>
  <c r="A116" i="10"/>
  <c r="R116" i="10" s="1"/>
  <c r="A122" i="10"/>
  <c r="R122" i="10" s="1"/>
  <c r="A130" i="10"/>
  <c r="R130" i="10" s="1"/>
  <c r="A141" i="10"/>
  <c r="R141" i="10" s="1"/>
  <c r="A149" i="10"/>
  <c r="R149" i="10" s="1"/>
  <c r="A160" i="10"/>
  <c r="R160" i="10" s="1"/>
  <c r="A176" i="10"/>
  <c r="R176" i="10" s="1"/>
  <c r="Q181" i="1"/>
  <c r="A184" i="10"/>
  <c r="R184" i="10" s="1"/>
  <c r="A195" i="10"/>
  <c r="R195" i="10" s="1"/>
  <c r="A203" i="10"/>
  <c r="R203" i="10" s="1"/>
  <c r="A206" i="10"/>
  <c r="R206" i="10" s="1"/>
  <c r="Q211" i="1"/>
  <c r="A214" i="10"/>
  <c r="R214" i="10" s="1"/>
  <c r="A222" i="10"/>
  <c r="R222" i="10" s="1"/>
  <c r="A239" i="10"/>
  <c r="R239" i="10" s="1"/>
  <c r="Q247" i="1"/>
  <c r="A250" i="10"/>
  <c r="A258" i="10"/>
  <c r="R258" i="10" s="1"/>
  <c r="A269" i="10"/>
  <c r="R269" i="10" s="1"/>
  <c r="A277" i="10"/>
  <c r="R277" i="10" s="1"/>
  <c r="A291" i="10"/>
  <c r="R291" i="10" s="1"/>
  <c r="A299" i="10"/>
  <c r="R299" i="10" s="1"/>
  <c r="A307" i="10"/>
  <c r="R307" i="10" s="1"/>
  <c r="A321" i="10"/>
  <c r="R321" i="10" s="1"/>
  <c r="A329" i="10"/>
  <c r="R329" i="10" s="1"/>
  <c r="AB329" i="10" s="1"/>
  <c r="Q334" i="1"/>
  <c r="A337" i="10"/>
  <c r="R337" i="10" s="1"/>
  <c r="A345" i="10"/>
  <c r="R345" i="10" s="1"/>
  <c r="AB345" i="10" s="1"/>
  <c r="A362" i="10"/>
  <c r="R362" i="10" s="1"/>
  <c r="Q367" i="1"/>
  <c r="A370" i="10"/>
  <c r="R370" i="10" s="1"/>
  <c r="AB370" i="10" s="1"/>
  <c r="A378" i="10"/>
  <c r="R378" i="10" s="1"/>
  <c r="A386" i="10"/>
  <c r="R386" i="10" s="1"/>
  <c r="A397" i="10"/>
  <c r="R397" i="10" s="1"/>
  <c r="A405" i="10"/>
  <c r="R405" i="10" s="1"/>
  <c r="A419" i="10"/>
  <c r="R419" i="10" s="1"/>
  <c r="Q427" i="1"/>
  <c r="A430" i="10"/>
  <c r="R430" i="10" s="1"/>
  <c r="A438" i="10"/>
  <c r="R438" i="10" s="1"/>
  <c r="AB438" i="10" s="1"/>
  <c r="Q446" i="1"/>
  <c r="A449" i="10"/>
  <c r="R449" i="10" s="1"/>
  <c r="A477" i="10"/>
  <c r="R477" i="10" s="1"/>
  <c r="A480" i="10"/>
  <c r="R480" i="10" s="1"/>
  <c r="A491" i="10"/>
  <c r="R491" i="10" s="1"/>
  <c r="AB491" i="10" s="1"/>
  <c r="A499" i="10"/>
  <c r="R499" i="10" s="1"/>
  <c r="Q510" i="1"/>
  <c r="A513" i="10"/>
  <c r="R513" i="10" s="1"/>
  <c r="AB513" i="10" s="1"/>
  <c r="A516" i="10"/>
  <c r="R516" i="10" s="1"/>
  <c r="AB516" i="10" s="1"/>
  <c r="Q521" i="1"/>
  <c r="A524" i="10"/>
  <c r="A532" i="10"/>
  <c r="R532" i="10" s="1"/>
  <c r="Q537" i="1"/>
  <c r="A540" i="10"/>
  <c r="R540" i="10" s="1"/>
  <c r="A554" i="10"/>
  <c r="R554" i="10" s="1"/>
  <c r="A562" i="10"/>
  <c r="R562" i="10" s="1"/>
  <c r="A573" i="10"/>
  <c r="R573" i="10" s="1"/>
  <c r="A581" i="10"/>
  <c r="R581" i="10" s="1"/>
  <c r="A589" i="10"/>
  <c r="R589" i="10" s="1"/>
  <c r="A608" i="10"/>
  <c r="R608" i="10" s="1"/>
  <c r="A622" i="10"/>
  <c r="R622" i="10" s="1"/>
  <c r="A633" i="10"/>
  <c r="R633" i="10" s="1"/>
  <c r="A644" i="10"/>
  <c r="R644" i="10" s="1"/>
  <c r="Q660" i="1"/>
  <c r="A663" i="10"/>
  <c r="Q671" i="1"/>
  <c r="A674" i="10"/>
  <c r="R674" i="10" s="1"/>
  <c r="A685" i="10"/>
  <c r="R685" i="10" s="1"/>
  <c r="A693" i="10"/>
  <c r="R693" i="10" s="1"/>
  <c r="A704" i="10"/>
  <c r="R704" i="10" s="1"/>
  <c r="A718" i="10"/>
  <c r="R718" i="10" s="1"/>
  <c r="A740" i="10"/>
  <c r="R740" i="10" s="1"/>
  <c r="Q751" i="1"/>
  <c r="A754" i="10"/>
  <c r="R754" i="10" s="1"/>
  <c r="A770" i="10"/>
  <c r="R770" i="10" s="1"/>
  <c r="Q783" i="1"/>
  <c r="A786" i="10"/>
  <c r="Q791" i="1"/>
  <c r="A794" i="10"/>
  <c r="V794" i="10" s="1"/>
  <c r="A820" i="10"/>
  <c r="R820" i="10" s="1"/>
  <c r="AA196" i="10"/>
  <c r="U193" i="1" s="1"/>
  <c r="Q5" i="1"/>
  <c r="A8" i="10"/>
  <c r="R8" i="10" s="1"/>
  <c r="AB8" i="10" s="1"/>
  <c r="A11" i="10"/>
  <c r="R11" i="10" s="1"/>
  <c r="AB11" i="10" s="1"/>
  <c r="A29" i="10"/>
  <c r="R29" i="10" s="1"/>
  <c r="A41" i="10"/>
  <c r="R41" i="10" s="1"/>
  <c r="Q49" i="1"/>
  <c r="A52" i="10"/>
  <c r="R52" i="10" s="1"/>
  <c r="Q52" i="1"/>
  <c r="A55" i="10"/>
  <c r="R55" i="10" s="1"/>
  <c r="AB55" i="10" s="1"/>
  <c r="AA66" i="10"/>
  <c r="U63" i="1" s="1"/>
  <c r="A66" i="10"/>
  <c r="R66" i="10" s="1"/>
  <c r="Q85" i="1"/>
  <c r="A88" i="10"/>
  <c r="R88" i="10" s="1"/>
  <c r="A96" i="10"/>
  <c r="R96" i="10" s="1"/>
  <c r="AA102" i="10"/>
  <c r="U99" i="1" s="1"/>
  <c r="A102" i="10"/>
  <c r="R102" i="10" s="1"/>
  <c r="A105" i="10"/>
  <c r="R105" i="10" s="1"/>
  <c r="Q108" i="1"/>
  <c r="A111" i="10"/>
  <c r="R111" i="10" s="1"/>
  <c r="A119" i="10"/>
  <c r="R119" i="10" s="1"/>
  <c r="AB119" i="10" s="1"/>
  <c r="A125" i="10"/>
  <c r="R125" i="10" s="1"/>
  <c r="A133" i="10"/>
  <c r="R133" i="10" s="1"/>
  <c r="Q141" i="1"/>
  <c r="A144" i="10"/>
  <c r="R144" i="10" s="1"/>
  <c r="Q149" i="1"/>
  <c r="A152" i="10"/>
  <c r="R152" i="10" s="1"/>
  <c r="AB152" i="10" s="1"/>
  <c r="A163" i="10"/>
  <c r="R163" i="10" s="1"/>
  <c r="A171" i="10"/>
  <c r="R171" i="10" s="1"/>
  <c r="A179" i="10"/>
  <c r="R179" i="10" s="1"/>
  <c r="A187" i="10"/>
  <c r="R187" i="10" s="1"/>
  <c r="Q195" i="1"/>
  <c r="A198" i="10"/>
  <c r="R198" i="10" s="1"/>
  <c r="A209" i="10"/>
  <c r="R209" i="10" s="1"/>
  <c r="Q214" i="1"/>
  <c r="A217" i="10"/>
  <c r="R217" i="10" s="1"/>
  <c r="AB217" i="10" s="1"/>
  <c r="A225" i="10"/>
  <c r="R225" i="10" s="1"/>
  <c r="A242" i="10"/>
  <c r="R242" i="10" s="1"/>
  <c r="AA253" i="10"/>
  <c r="U250" i="1" s="1"/>
  <c r="A253" i="10"/>
  <c r="R253" i="10" s="1"/>
  <c r="Q258" i="1"/>
  <c r="A261" i="10"/>
  <c r="R261" i="10" s="1"/>
  <c r="Q261" i="1"/>
  <c r="A264" i="10"/>
  <c r="R264" i="10" s="1"/>
  <c r="A272" i="10"/>
  <c r="R272" i="10" s="1"/>
  <c r="AA283" i="10"/>
  <c r="U280" i="1" s="1"/>
  <c r="A283" i="10"/>
  <c r="R283" i="10" s="1"/>
  <c r="A294" i="10"/>
  <c r="R294" i="10" s="1"/>
  <c r="A302" i="10"/>
  <c r="R302" i="10" s="1"/>
  <c r="Q307" i="1"/>
  <c r="A310" i="10"/>
  <c r="R310" i="10" s="1"/>
  <c r="A313" i="10"/>
  <c r="R313" i="10" s="1"/>
  <c r="A324" i="10"/>
  <c r="R324" i="10" s="1"/>
  <c r="A332" i="10"/>
  <c r="R332" i="10" s="1"/>
  <c r="AB332" i="10" s="1"/>
  <c r="AA340" i="10"/>
  <c r="U337" i="1" s="1"/>
  <c r="A340" i="10"/>
  <c r="R340" i="10" s="1"/>
  <c r="Q348" i="1"/>
  <c r="A351" i="10"/>
  <c r="R351" i="10" s="1"/>
  <c r="AB351" i="10" s="1"/>
  <c r="A357" i="10"/>
  <c r="R357" i="10" s="1"/>
  <c r="A365" i="10"/>
  <c r="R365" i="10" s="1"/>
  <c r="AA373" i="10"/>
  <c r="U370" i="1" s="1"/>
  <c r="A373" i="10"/>
  <c r="R373" i="10" s="1"/>
  <c r="AA381" i="10"/>
  <c r="U378" i="1" s="1"/>
  <c r="A381" i="10"/>
  <c r="R381" i="10" s="1"/>
  <c r="A389" i="10"/>
  <c r="R389" i="10" s="1"/>
  <c r="A400" i="10"/>
  <c r="R400" i="10" s="1"/>
  <c r="A408" i="10"/>
  <c r="R408" i="10" s="1"/>
  <c r="AA422" i="10"/>
  <c r="U419" i="1" s="1"/>
  <c r="A422" i="10"/>
  <c r="R422" i="10" s="1"/>
  <c r="AB422" i="10" s="1"/>
  <c r="Q430" i="1"/>
  <c r="A433" i="10"/>
  <c r="R433" i="10" s="1"/>
  <c r="A441" i="10"/>
  <c r="R441" i="10" s="1"/>
  <c r="Q455" i="1"/>
  <c r="A458" i="10"/>
  <c r="R458" i="10" s="1"/>
  <c r="Q463" i="1"/>
  <c r="A466" i="10"/>
  <c r="A472" i="10"/>
  <c r="R472" i="10" s="1"/>
  <c r="A486" i="10"/>
  <c r="R486" i="10" s="1"/>
  <c r="Q491" i="1"/>
  <c r="A494" i="10"/>
  <c r="R494" i="10" s="1"/>
  <c r="AA502" i="10"/>
  <c r="U499" i="1" s="1"/>
  <c r="A502" i="10"/>
  <c r="R502" i="10" s="1"/>
  <c r="AB502" i="10" s="1"/>
  <c r="A519" i="10"/>
  <c r="R519" i="10" s="1"/>
  <c r="Q524" i="1"/>
  <c r="A527" i="10"/>
  <c r="R527" i="10" s="1"/>
  <c r="AB527" i="10" s="1"/>
  <c r="Q532" i="1"/>
  <c r="A535" i="10"/>
  <c r="R535" i="10" s="1"/>
  <c r="A549" i="10"/>
  <c r="R549" i="10" s="1"/>
  <c r="AB549" i="10" s="1"/>
  <c r="A565" i="10"/>
  <c r="R565" i="10" s="1"/>
  <c r="AB565" i="10" s="1"/>
  <c r="A576" i="10"/>
  <c r="R576" i="10" s="1"/>
  <c r="AA595" i="10"/>
  <c r="U592" i="1" s="1"/>
  <c r="A595" i="10"/>
  <c r="R595" i="10" s="1"/>
  <c r="AA603" i="10"/>
  <c r="U600" i="1" s="1"/>
  <c r="A603" i="10"/>
  <c r="R603" i="10" s="1"/>
  <c r="A611" i="10"/>
  <c r="R611" i="10" s="1"/>
  <c r="AB611" i="10" s="1"/>
  <c r="A639" i="10"/>
  <c r="R639" i="10" s="1"/>
  <c r="A647" i="10"/>
  <c r="R647" i="10" s="1"/>
  <c r="AA658" i="10"/>
  <c r="U655" i="1" s="1"/>
  <c r="A658" i="10"/>
  <c r="R658" i="10" s="1"/>
  <c r="Q663" i="1"/>
  <c r="A666" i="10"/>
  <c r="R666" i="10" s="1"/>
  <c r="A680" i="10"/>
  <c r="R680" i="10" s="1"/>
  <c r="AB680" i="10" s="1"/>
  <c r="AA688" i="10"/>
  <c r="U685" i="1" s="1"/>
  <c r="A688" i="10"/>
  <c r="R688" i="10" s="1"/>
  <c r="Q696" i="1"/>
  <c r="A699" i="10"/>
  <c r="R699" i="10" s="1"/>
  <c r="AB699" i="10" s="1"/>
  <c r="Q704" i="1"/>
  <c r="A707" i="10"/>
  <c r="R707" i="10" s="1"/>
  <c r="A713" i="10"/>
  <c r="R713" i="10" s="1"/>
  <c r="A721" i="10"/>
  <c r="R721" i="10" s="1"/>
  <c r="A727" i="10"/>
  <c r="R727" i="10" s="1"/>
  <c r="Q732" i="1"/>
  <c r="A735" i="10"/>
  <c r="Q746" i="1"/>
  <c r="A749" i="10"/>
  <c r="A765" i="10"/>
  <c r="R765" i="10" s="1"/>
  <c r="AB765" i="10" s="1"/>
  <c r="A797" i="10"/>
  <c r="R797" i="10" s="1"/>
  <c r="Q812" i="1"/>
  <c r="A815" i="10"/>
  <c r="R815" i="10" s="1"/>
  <c r="A18" i="10"/>
  <c r="R18" i="10" s="1"/>
  <c r="AB18" i="10" s="1"/>
  <c r="A21" i="10"/>
  <c r="R21" i="10" s="1"/>
  <c r="Q33" i="1"/>
  <c r="A36" i="10"/>
  <c r="R36" i="10" s="1"/>
  <c r="A44" i="10"/>
  <c r="R44" i="10" s="1"/>
  <c r="A47" i="10"/>
  <c r="R47" i="10" s="1"/>
  <c r="A61" i="10"/>
  <c r="R61" i="10" s="1"/>
  <c r="AB61" i="10" s="1"/>
  <c r="Q66" i="1"/>
  <c r="A69" i="10"/>
  <c r="R69" i="10" s="1"/>
  <c r="Q69" i="1"/>
  <c r="A72" i="10"/>
  <c r="R72" i="10" s="1"/>
  <c r="A83" i="10"/>
  <c r="R83" i="10" s="1"/>
  <c r="AA91" i="10"/>
  <c r="U88" i="1" s="1"/>
  <c r="A91" i="10"/>
  <c r="R91" i="10" s="1"/>
  <c r="AA114" i="10"/>
  <c r="U111" i="1" s="1"/>
  <c r="A114" i="10"/>
  <c r="R114" i="10" s="1"/>
  <c r="AB114" i="10" s="1"/>
  <c r="A128" i="10"/>
  <c r="R128" i="10" s="1"/>
  <c r="Q133" i="1"/>
  <c r="A136" i="10"/>
  <c r="R136" i="10" s="1"/>
  <c r="AA139" i="10"/>
  <c r="U136" i="1" s="1"/>
  <c r="A139" i="10"/>
  <c r="R139" i="10" s="1"/>
  <c r="A147" i="10"/>
  <c r="R147" i="10" s="1"/>
  <c r="AB147" i="10" s="1"/>
  <c r="A155" i="10"/>
  <c r="R155" i="10" s="1"/>
  <c r="AB155" i="10" s="1"/>
  <c r="A158" i="10"/>
  <c r="R158" i="10" s="1"/>
  <c r="Q163" i="1"/>
  <c r="A166" i="10"/>
  <c r="R166" i="10" s="1"/>
  <c r="AA174" i="10"/>
  <c r="U171" i="1" s="1"/>
  <c r="A174" i="10"/>
  <c r="R174" i="10" s="1"/>
  <c r="A182" i="10"/>
  <c r="R182" i="10" s="1"/>
  <c r="A190" i="10"/>
  <c r="R190" i="10" s="1"/>
  <c r="A193" i="10"/>
  <c r="R193" i="10" s="1"/>
  <c r="AA201" i="10"/>
  <c r="U198" i="1" s="1"/>
  <c r="A201" i="10"/>
  <c r="R201" i="10" s="1"/>
  <c r="A212" i="10"/>
  <c r="R212" i="10" s="1"/>
  <c r="A228" i="10"/>
  <c r="R228" i="10" s="1"/>
  <c r="A231" i="10"/>
  <c r="R231" i="10" s="1"/>
  <c r="Q231" i="1"/>
  <c r="A234" i="10"/>
  <c r="R234" i="10" s="1"/>
  <c r="A248" i="10"/>
  <c r="R248" i="10" s="1"/>
  <c r="A267" i="10"/>
  <c r="R267" i="10" s="1"/>
  <c r="AB267" i="10" s="1"/>
  <c r="AA275" i="10"/>
  <c r="U272" i="1" s="1"/>
  <c r="A275" i="10"/>
  <c r="R275" i="10" s="1"/>
  <c r="Q286" i="1"/>
  <c r="A289" i="10"/>
  <c r="R289" i="10" s="1"/>
  <c r="A297" i="10"/>
  <c r="R297" i="10" s="1"/>
  <c r="Q302" i="1"/>
  <c r="A305" i="10"/>
  <c r="R305" i="10" s="1"/>
  <c r="A319" i="10"/>
  <c r="R319" i="10" s="1"/>
  <c r="AA327" i="10"/>
  <c r="U324" i="1" s="1"/>
  <c r="A327" i="10"/>
  <c r="R327" i="10" s="1"/>
  <c r="Q332" i="1"/>
  <c r="A335" i="10"/>
  <c r="R335" i="10" s="1"/>
  <c r="A343" i="10"/>
  <c r="R343" i="10" s="1"/>
  <c r="AA360" i="10"/>
  <c r="U357" i="1" s="1"/>
  <c r="A360" i="10"/>
  <c r="R360" i="10" s="1"/>
  <c r="AA376" i="10"/>
  <c r="U373" i="1" s="1"/>
  <c r="A376" i="10"/>
  <c r="R376" i="10" s="1"/>
  <c r="A384" i="10"/>
  <c r="R384" i="10" s="1"/>
  <c r="A395" i="10"/>
  <c r="R395" i="10" s="1"/>
  <c r="A403" i="10"/>
  <c r="R403" i="10" s="1"/>
  <c r="Q414" i="1"/>
  <c r="A417" i="10"/>
  <c r="R417" i="10" s="1"/>
  <c r="Q422" i="1"/>
  <c r="A425" i="10"/>
  <c r="R425" i="10" s="1"/>
  <c r="AB425" i="10" s="1"/>
  <c r="Q433" i="1"/>
  <c r="A436" i="10"/>
  <c r="R436" i="10" s="1"/>
  <c r="Q441" i="1"/>
  <c r="A444" i="10"/>
  <c r="R444" i="10" s="1"/>
  <c r="AB444" i="10" s="1"/>
  <c r="Q444" i="1"/>
  <c r="A447" i="10"/>
  <c r="R447" i="10" s="1"/>
  <c r="A461" i="10"/>
  <c r="R461" i="10" s="1"/>
  <c r="A475" i="10"/>
  <c r="R475" i="10" s="1"/>
  <c r="A489" i="10"/>
  <c r="R489" i="10" s="1"/>
  <c r="Q494" i="1"/>
  <c r="A497" i="10"/>
  <c r="R497" i="10" s="1"/>
  <c r="A505" i="10"/>
  <c r="R505" i="10" s="1"/>
  <c r="A508" i="10"/>
  <c r="R508" i="10" s="1"/>
  <c r="AA552" i="10"/>
  <c r="U549" i="1" s="1"/>
  <c r="A552" i="10"/>
  <c r="R552" i="10" s="1"/>
  <c r="A560" i="10"/>
  <c r="R560" i="10" s="1"/>
  <c r="A568" i="10"/>
  <c r="R568" i="10" s="1"/>
  <c r="A571" i="10"/>
  <c r="R571" i="10" s="1"/>
  <c r="AA579" i="10"/>
  <c r="U576" i="1" s="1"/>
  <c r="A579" i="10"/>
  <c r="R579" i="10" s="1"/>
  <c r="AA587" i="10"/>
  <c r="U584" i="1" s="1"/>
  <c r="A587" i="10"/>
  <c r="R587" i="10" s="1"/>
  <c r="A598" i="10"/>
  <c r="R598" i="10" s="1"/>
  <c r="A620" i="10"/>
  <c r="R620" i="10" s="1"/>
  <c r="A631" i="10"/>
  <c r="R631" i="10" s="1"/>
  <c r="AA642" i="10"/>
  <c r="U639" i="1" s="1"/>
  <c r="A642" i="10"/>
  <c r="R642" i="10" s="1"/>
  <c r="A653" i="10"/>
  <c r="R653" i="10" s="1"/>
  <c r="Q658" i="1"/>
  <c r="A661" i="10"/>
  <c r="R661" i="10" s="1"/>
  <c r="AB661" i="10" s="1"/>
  <c r="AA669" i="10"/>
  <c r="U666" i="1" s="1"/>
  <c r="A669" i="10"/>
  <c r="R669" i="10" s="1"/>
  <c r="A672" i="10"/>
  <c r="R672" i="10" s="1"/>
  <c r="AB672" i="10" s="1"/>
  <c r="A683" i="10"/>
  <c r="R683" i="10" s="1"/>
  <c r="A691" i="10"/>
  <c r="R691" i="10" s="1"/>
  <c r="Q699" i="1"/>
  <c r="A702" i="10"/>
  <c r="R702" i="10" s="1"/>
  <c r="AA710" i="10"/>
  <c r="U707" i="1" s="1"/>
  <c r="A710" i="10"/>
  <c r="R710" i="10" s="1"/>
  <c r="A716" i="10"/>
  <c r="R716" i="10" s="1"/>
  <c r="Q735" i="1"/>
  <c r="A738" i="10"/>
  <c r="R738" i="10" s="1"/>
  <c r="AA752" i="10"/>
  <c r="U749" i="1" s="1"/>
  <c r="A752" i="10"/>
  <c r="R752" i="10" s="1"/>
  <c r="A776" i="10"/>
  <c r="R776" i="10" s="1"/>
  <c r="A806" i="10"/>
  <c r="R806" i="10" s="1"/>
  <c r="Q833" i="1"/>
  <c r="A836" i="10"/>
  <c r="R836" i="10" s="1"/>
  <c r="Q3" i="1"/>
  <c r="A6" i="10"/>
  <c r="R6" i="10" s="1"/>
  <c r="AB6" i="10" s="1"/>
  <c r="AA27" i="10"/>
  <c r="U24" i="1" s="1"/>
  <c r="A27" i="10"/>
  <c r="R27" i="10" s="1"/>
  <c r="Q36" i="1"/>
  <c r="A39" i="10"/>
  <c r="R39" i="10" s="1"/>
  <c r="AB39" i="10" s="1"/>
  <c r="A50" i="10"/>
  <c r="R50" i="10" s="1"/>
  <c r="AA64" i="10"/>
  <c r="U61" i="1" s="1"/>
  <c r="A64" i="10"/>
  <c r="R64" i="10" s="1"/>
  <c r="AA78" i="10"/>
  <c r="U75" i="1" s="1"/>
  <c r="A78" i="10"/>
  <c r="R78" i="10" s="1"/>
  <c r="A86" i="10"/>
  <c r="R86" i="10" s="1"/>
  <c r="Q91" i="1"/>
  <c r="A94" i="10"/>
  <c r="R94" i="10" s="1"/>
  <c r="A109" i="10"/>
  <c r="R109" i="10" s="1"/>
  <c r="Q114" i="1"/>
  <c r="A117" i="10"/>
  <c r="R117" i="10" s="1"/>
  <c r="A123" i="10"/>
  <c r="R123" i="10" s="1"/>
  <c r="AB123" i="10" s="1"/>
  <c r="A131" i="10"/>
  <c r="R131" i="10" s="1"/>
  <c r="AB131" i="10" s="1"/>
  <c r="AA150" i="10"/>
  <c r="U147" i="1" s="1"/>
  <c r="A150" i="10"/>
  <c r="R150" i="10" s="1"/>
  <c r="A161" i="10"/>
  <c r="R161" i="10" s="1"/>
  <c r="Q166" i="1"/>
  <c r="A169" i="10"/>
  <c r="R169" i="10" s="1"/>
  <c r="AB169" i="10" s="1"/>
  <c r="A177" i="10"/>
  <c r="R177" i="10" s="1"/>
  <c r="A185" i="10"/>
  <c r="R185" i="10" s="1"/>
  <c r="Q204" i="1"/>
  <c r="A207" i="10"/>
  <c r="R207" i="10" s="1"/>
  <c r="A223" i="10"/>
  <c r="R223" i="10" s="1"/>
  <c r="Q237" i="1"/>
  <c r="A240" i="10"/>
  <c r="R240" i="10" s="1"/>
  <c r="AA251" i="10"/>
  <c r="U248" i="1" s="1"/>
  <c r="A251" i="10"/>
  <c r="R251" i="10" s="1"/>
  <c r="AA259" i="10"/>
  <c r="U256" i="1" s="1"/>
  <c r="A259" i="10"/>
  <c r="R259" i="10" s="1"/>
  <c r="AB259" i="10" s="1"/>
  <c r="Q267" i="1"/>
  <c r="A270" i="10"/>
  <c r="R270" i="10" s="1"/>
  <c r="A281" i="10"/>
  <c r="R281" i="10" s="1"/>
  <c r="Q289" i="1"/>
  <c r="A292" i="10"/>
  <c r="R292" i="10" s="1"/>
  <c r="A300" i="10"/>
  <c r="R300" i="10" s="1"/>
  <c r="A308" i="10"/>
  <c r="R308" i="10" s="1"/>
  <c r="A322" i="10"/>
  <c r="R322" i="10" s="1"/>
  <c r="Q327" i="1"/>
  <c r="A330" i="10"/>
  <c r="R330" i="10" s="1"/>
  <c r="AA338" i="10"/>
  <c r="U335" i="1" s="1"/>
  <c r="A338" i="10"/>
  <c r="R338" i="10" s="1"/>
  <c r="AB338" i="10" s="1"/>
  <c r="Q346" i="1"/>
  <c r="A349" i="10"/>
  <c r="R349" i="10" s="1"/>
  <c r="A355" i="10"/>
  <c r="R355" i="10" s="1"/>
  <c r="AB355" i="10" s="1"/>
  <c r="A363" i="10"/>
  <c r="R363" i="10" s="1"/>
  <c r="A371" i="10"/>
  <c r="R371" i="10" s="1"/>
  <c r="A379" i="10"/>
  <c r="R379" i="10" s="1"/>
  <c r="A387" i="10"/>
  <c r="R387" i="10" s="1"/>
  <c r="AA398" i="10"/>
  <c r="U395" i="1" s="1"/>
  <c r="A398" i="10"/>
  <c r="R398" i="10" s="1"/>
  <c r="A406" i="10"/>
  <c r="R406" i="10" s="1"/>
  <c r="AB406" i="10" s="1"/>
  <c r="A420" i="10"/>
  <c r="R420" i="10" s="1"/>
  <c r="A431" i="10"/>
  <c r="R431" i="10" s="1"/>
  <c r="Q436" i="1"/>
  <c r="A439" i="10"/>
  <c r="AA450" i="10"/>
  <c r="U447" i="1" s="1"/>
  <c r="A450" i="10"/>
  <c r="R450" i="10" s="1"/>
  <c r="A453" i="10"/>
  <c r="R453" i="10" s="1"/>
  <c r="AB453" i="10" s="1"/>
  <c r="A456" i="10"/>
  <c r="R456" i="10" s="1"/>
  <c r="Q461" i="1"/>
  <c r="A464" i="10"/>
  <c r="R464" i="10" s="1"/>
  <c r="AA481" i="10"/>
  <c r="U478" i="1" s="1"/>
  <c r="A481" i="10"/>
  <c r="R481" i="10" s="1"/>
  <c r="A492" i="10"/>
  <c r="R492" i="10" s="1"/>
  <c r="A500" i="10"/>
  <c r="R500" i="10" s="1"/>
  <c r="A525" i="10"/>
  <c r="R525" i="10" s="1"/>
  <c r="Q530" i="1"/>
  <c r="A533" i="10"/>
  <c r="R533" i="10" s="1"/>
  <c r="A547" i="10"/>
  <c r="R547" i="10" s="1"/>
  <c r="A555" i="10"/>
  <c r="R555" i="10" s="1"/>
  <c r="AA563" i="10"/>
  <c r="U560" i="1" s="1"/>
  <c r="A563" i="10"/>
  <c r="R563" i="10" s="1"/>
  <c r="AB563" i="10" s="1"/>
  <c r="Q579" i="1"/>
  <c r="A582" i="10"/>
  <c r="R582" i="10" s="1"/>
  <c r="A590" i="10"/>
  <c r="R590" i="10" s="1"/>
  <c r="AB590" i="10" s="1"/>
  <c r="Q598" i="1"/>
  <c r="A601" i="10"/>
  <c r="R601" i="10" s="1"/>
  <c r="AB601" i="10" s="1"/>
  <c r="Q606" i="1"/>
  <c r="A609" i="10"/>
  <c r="R609" i="10" s="1"/>
  <c r="A634" i="10"/>
  <c r="R634" i="10" s="1"/>
  <c r="A645" i="10"/>
  <c r="R645" i="10" s="1"/>
  <c r="A656" i="10"/>
  <c r="R656" i="10" s="1"/>
  <c r="Q661" i="1"/>
  <c r="A664" i="10"/>
  <c r="R664" i="10" s="1"/>
  <c r="A675" i="10"/>
  <c r="R675" i="10" s="1"/>
  <c r="A678" i="10"/>
  <c r="R678" i="10" s="1"/>
  <c r="AB678" i="10" s="1"/>
  <c r="A686" i="10"/>
  <c r="R686" i="10" s="1"/>
  <c r="Q691" i="1"/>
  <c r="A694" i="10"/>
  <c r="AA697" i="10"/>
  <c r="U694" i="1" s="1"/>
  <c r="A697" i="10"/>
  <c r="R697" i="10" s="1"/>
  <c r="AB697" i="10" s="1"/>
  <c r="Q702" i="1"/>
  <c r="A705" i="10"/>
  <c r="R705" i="10" s="1"/>
  <c r="A741" i="10"/>
  <c r="R741" i="10" s="1"/>
  <c r="AB741" i="10" s="1"/>
  <c r="Q768" i="1"/>
  <c r="A771" i="10"/>
  <c r="R771" i="10" s="1"/>
  <c r="Q792" i="1"/>
  <c r="A795" i="10"/>
  <c r="R795" i="10" s="1"/>
  <c r="A9" i="10"/>
  <c r="R9" i="10" s="1"/>
  <c r="A42" i="10"/>
  <c r="R42" i="10" s="1"/>
  <c r="Q50" i="1"/>
  <c r="A53" i="10"/>
  <c r="R53" i="10" s="1"/>
  <c r="A56" i="10"/>
  <c r="R56" i="10" s="1"/>
  <c r="AB56" i="10" s="1"/>
  <c r="A59" i="10"/>
  <c r="R59" i="10" s="1"/>
  <c r="A81" i="10"/>
  <c r="R81" i="10" s="1"/>
  <c r="AB81" i="10" s="1"/>
  <c r="AA89" i="10"/>
  <c r="U86" i="1" s="1"/>
  <c r="A89" i="10"/>
  <c r="R89" i="10" s="1"/>
  <c r="AA103" i="10"/>
  <c r="U100" i="1" s="1"/>
  <c r="A103" i="10"/>
  <c r="R103" i="10" s="1"/>
  <c r="A112" i="10"/>
  <c r="R112" i="10" s="1"/>
  <c r="Q123" i="1"/>
  <c r="A126" i="10"/>
  <c r="R126" i="10" s="1"/>
  <c r="AB126" i="10" s="1"/>
  <c r="A134" i="10"/>
  <c r="R134" i="10" s="1"/>
  <c r="A145" i="10"/>
  <c r="R145" i="10" s="1"/>
  <c r="A153" i="10"/>
  <c r="R153" i="10" s="1"/>
  <c r="AB153" i="10" s="1"/>
  <c r="A164" i="10"/>
  <c r="R164" i="10" s="1"/>
  <c r="A172" i="10"/>
  <c r="R172" i="10" s="1"/>
  <c r="A180" i="10"/>
  <c r="R180" i="10" s="1"/>
  <c r="A188" i="10"/>
  <c r="R188" i="10" s="1"/>
  <c r="Q196" i="1"/>
  <c r="A199" i="10"/>
  <c r="R199" i="10" s="1"/>
  <c r="A210" i="10"/>
  <c r="R210" i="10" s="1"/>
  <c r="Q215" i="1"/>
  <c r="A218" i="10"/>
  <c r="R218" i="10" s="1"/>
  <c r="A226" i="10"/>
  <c r="R226" i="10" s="1"/>
  <c r="A243" i="10"/>
  <c r="R243" i="10" s="1"/>
  <c r="A246" i="10"/>
  <c r="R246" i="10" s="1"/>
  <c r="A254" i="10"/>
  <c r="R254" i="10" s="1"/>
  <c r="A265" i="10"/>
  <c r="R265" i="10" s="1"/>
  <c r="Q270" i="1"/>
  <c r="A273" i="10"/>
  <c r="R273" i="10" s="1"/>
  <c r="AA284" i="10"/>
  <c r="U281" i="1" s="1"/>
  <c r="A284" i="10"/>
  <c r="R284" i="10" s="1"/>
  <c r="Q292" i="1"/>
  <c r="A295" i="10"/>
  <c r="R295" i="10" s="1"/>
  <c r="A303" i="10"/>
  <c r="R303" i="10" s="1"/>
  <c r="Q311" i="1"/>
  <c r="A314" i="10"/>
  <c r="R314" i="10" s="1"/>
  <c r="AB314" i="10" s="1"/>
  <c r="A317" i="10"/>
  <c r="R317" i="10" s="1"/>
  <c r="Q322" i="1"/>
  <c r="A325" i="10"/>
  <c r="R325" i="10" s="1"/>
  <c r="A333" i="10"/>
  <c r="R333" i="10" s="1"/>
  <c r="AB333" i="10" s="1"/>
  <c r="A341" i="10"/>
  <c r="R341" i="10" s="1"/>
  <c r="AB341" i="10" s="1"/>
  <c r="A352" i="10"/>
  <c r="R352" i="10" s="1"/>
  <c r="AB352" i="10" s="1"/>
  <c r="Q355" i="1"/>
  <c r="A358" i="10"/>
  <c r="R358" i="10" s="1"/>
  <c r="AB358" i="10" s="1"/>
  <c r="Q379" i="1"/>
  <c r="A382" i="10"/>
  <c r="R382" i="10" s="1"/>
  <c r="AB382" i="10" s="1"/>
  <c r="Q387" i="1"/>
  <c r="A390" i="10"/>
  <c r="R390" i="10" s="1"/>
  <c r="Q390" i="1"/>
  <c r="A393" i="10"/>
  <c r="R393" i="10" s="1"/>
  <c r="AB393" i="10" s="1"/>
  <c r="A401" i="10"/>
  <c r="R401" i="10" s="1"/>
  <c r="AB401" i="10" s="1"/>
  <c r="A409" i="10"/>
  <c r="R409" i="10" s="1"/>
  <c r="Q420" i="1"/>
  <c r="A423" i="10"/>
  <c r="R423" i="10" s="1"/>
  <c r="AB423" i="10" s="1"/>
  <c r="Q431" i="1"/>
  <c r="A434" i="10"/>
  <c r="R434" i="10" s="1"/>
  <c r="AA459" i="10"/>
  <c r="U456" i="1" s="1"/>
  <c r="A459" i="10"/>
  <c r="R459" i="10" s="1"/>
  <c r="A467" i="10"/>
  <c r="R467" i="10" s="1"/>
  <c r="AA470" i="10"/>
  <c r="U467" i="1" s="1"/>
  <c r="A470" i="10"/>
  <c r="R470" i="10" s="1"/>
  <c r="A473" i="10"/>
  <c r="R473" i="10" s="1"/>
  <c r="Q481" i="1"/>
  <c r="A484" i="10"/>
  <c r="R484" i="10" s="1"/>
  <c r="AB484" i="10" s="1"/>
  <c r="A487" i="10"/>
  <c r="R487" i="10" s="1"/>
  <c r="Q492" i="1"/>
  <c r="A495" i="10"/>
  <c r="R495" i="10" s="1"/>
  <c r="AB495" i="10" s="1"/>
  <c r="A503" i="10"/>
  <c r="R503" i="10" s="1"/>
  <c r="AB503" i="10" s="1"/>
  <c r="Q547" i="1"/>
  <c r="A550" i="10"/>
  <c r="R550" i="10" s="1"/>
  <c r="AB550" i="10" s="1"/>
  <c r="A558" i="10"/>
  <c r="R558" i="10" s="1"/>
  <c r="Q574" i="1"/>
  <c r="A577" i="10"/>
  <c r="R577" i="10" s="1"/>
  <c r="A585" i="10"/>
  <c r="R585" i="10" s="1"/>
  <c r="Q593" i="1"/>
  <c r="A596" i="10"/>
  <c r="R596" i="10" s="1"/>
  <c r="A604" i="10"/>
  <c r="R604" i="10" s="1"/>
  <c r="AA612" i="10"/>
  <c r="U609" i="1" s="1"/>
  <c r="A612" i="10"/>
  <c r="R612" i="10" s="1"/>
  <c r="Q615" i="1"/>
  <c r="A618" i="10"/>
  <c r="R618" i="10" s="1"/>
  <c r="A629" i="10"/>
  <c r="R629" i="10" s="1"/>
  <c r="A637" i="10"/>
  <c r="R637" i="10" s="1"/>
  <c r="A640" i="10"/>
  <c r="R640" i="10" s="1"/>
  <c r="AA648" i="10"/>
  <c r="U645" i="1" s="1"/>
  <c r="A648" i="10"/>
  <c r="R648" i="10" s="1"/>
  <c r="AB648" i="10" s="1"/>
  <c r="A651" i="10"/>
  <c r="R651" i="10" s="1"/>
  <c r="A659" i="10"/>
  <c r="R659" i="10" s="1"/>
  <c r="A667" i="10"/>
  <c r="R667" i="10" s="1"/>
  <c r="Q686" i="1"/>
  <c r="A689" i="10"/>
  <c r="Z689" i="10" s="1"/>
  <c r="A714" i="10"/>
  <c r="R714" i="10" s="1"/>
  <c r="Q722" i="1"/>
  <c r="A725" i="10"/>
  <c r="R725" i="10" s="1"/>
  <c r="A736" i="10"/>
  <c r="R736" i="10" s="1"/>
  <c r="Q741" i="1"/>
  <c r="A744" i="10"/>
  <c r="R744" i="10" s="1"/>
  <c r="A750" i="10"/>
  <c r="R750" i="10" s="1"/>
  <c r="A758" i="10"/>
  <c r="R758" i="10" s="1"/>
  <c r="A766" i="10"/>
  <c r="R766" i="10" s="1"/>
  <c r="Q771" i="1"/>
  <c r="A774" i="10"/>
  <c r="R774" i="10" s="1"/>
  <c r="Q779" i="1"/>
  <c r="A782" i="10"/>
  <c r="R782" i="10" s="1"/>
  <c r="A790" i="10"/>
  <c r="R790" i="10" s="1"/>
  <c r="AB790" i="10" s="1"/>
  <c r="Q795" i="1"/>
  <c r="A798" i="10"/>
  <c r="R798" i="10" s="1"/>
  <c r="Q801" i="1"/>
  <c r="A804" i="10"/>
  <c r="R804" i="10" s="1"/>
  <c r="Q813" i="1"/>
  <c r="A816" i="10"/>
  <c r="R816" i="10" s="1"/>
  <c r="Q825" i="1"/>
  <c r="A828" i="10"/>
  <c r="R828" i="10" s="1"/>
  <c r="M16" i="34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175" i="10"/>
  <c r="U172" i="1" s="1"/>
  <c r="Q774" i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470" i="10"/>
  <c r="Z637" i="10"/>
  <c r="Z822" i="10"/>
  <c r="Z772" i="10"/>
  <c r="Z705" i="10"/>
  <c r="Z530" i="10"/>
  <c r="Z340" i="10"/>
  <c r="Z357" i="10"/>
  <c r="Z381" i="10"/>
  <c r="Z686" i="10"/>
  <c r="Z808" i="10"/>
  <c r="Z727" i="10"/>
  <c r="Z666" i="10"/>
  <c r="Z655" i="10"/>
  <c r="Z600" i="10"/>
  <c r="Z574" i="10"/>
  <c r="Z537" i="10"/>
  <c r="Z506" i="10"/>
  <c r="Z474" i="10"/>
  <c r="Z444" i="10"/>
  <c r="Z220" i="10"/>
  <c r="Z193" i="10"/>
  <c r="Z156" i="10"/>
  <c r="Z11" i="10"/>
  <c r="Z56" i="10"/>
  <c r="Z59" i="10"/>
  <c r="Z67" i="10"/>
  <c r="F5" i="35" s="1"/>
  <c r="J5" i="35" s="1"/>
  <c r="Z75" i="10"/>
  <c r="Z91" i="10"/>
  <c r="Z102" i="10"/>
  <c r="Z143" i="10"/>
  <c r="Z151" i="10"/>
  <c r="Z170" i="10"/>
  <c r="Z194" i="10"/>
  <c r="Z210" i="10"/>
  <c r="Z248" i="10"/>
  <c r="Z256" i="10"/>
  <c r="Z280" i="10"/>
  <c r="Z291" i="10"/>
  <c r="Z299" i="10"/>
  <c r="Z307" i="10"/>
  <c r="Z326" i="10"/>
  <c r="Z334" i="10"/>
  <c r="Z342" i="10"/>
  <c r="Z359" i="10"/>
  <c r="Z375" i="10"/>
  <c r="Z429" i="10"/>
  <c r="Z437" i="10"/>
  <c r="Z445" i="10"/>
  <c r="Z459" i="10"/>
  <c r="Z467" i="10"/>
  <c r="Z486" i="10"/>
  <c r="Z502" i="10"/>
  <c r="Z518" i="10"/>
  <c r="Z526" i="10"/>
  <c r="Z572" i="10"/>
  <c r="Z580" i="10"/>
  <c r="Z588" i="10"/>
  <c r="Z612" i="10"/>
  <c r="Z623" i="10"/>
  <c r="Z634" i="10"/>
  <c r="Z642" i="10"/>
  <c r="Z669" i="10"/>
  <c r="Z680" i="10"/>
  <c r="Z688" i="10"/>
  <c r="Z723" i="10"/>
  <c r="Z737" i="10"/>
  <c r="Z796" i="10"/>
  <c r="Z834" i="10"/>
  <c r="Z786" i="10"/>
  <c r="Z372" i="10"/>
  <c r="Z250" i="10"/>
  <c r="Z148" i="10"/>
  <c r="Z54" i="10"/>
  <c r="Z40" i="10"/>
  <c r="Z625" i="10"/>
  <c r="Z570" i="10"/>
  <c r="Z407" i="10"/>
  <c r="Z289" i="10"/>
  <c r="Z62" i="10"/>
  <c r="Z78" i="10"/>
  <c r="Z283" i="10"/>
  <c r="Z329" i="10"/>
  <c r="Z564" i="10"/>
  <c r="Z599" i="10"/>
  <c r="Z683" i="10"/>
  <c r="Z43" i="10"/>
  <c r="Z73" i="10"/>
  <c r="Z119" i="10"/>
  <c r="Z246" i="10"/>
  <c r="Z405" i="10"/>
  <c r="Z424" i="10"/>
  <c r="Z451" i="10"/>
  <c r="Z500" i="10"/>
  <c r="Z754" i="10"/>
  <c r="Z740" i="10"/>
  <c r="Z700" i="10"/>
  <c r="Z663" i="10"/>
  <c r="Z586" i="10"/>
  <c r="Z529" i="10"/>
  <c r="Z463" i="10"/>
  <c r="Z400" i="10"/>
  <c r="Z367" i="10"/>
  <c r="Z338" i="10"/>
  <c r="Z311" i="10"/>
  <c r="Z276" i="10"/>
  <c r="Z241" i="10"/>
  <c r="Z178" i="10"/>
  <c r="Z140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27" i="10"/>
  <c r="Z265" i="10"/>
  <c r="Z281" i="10"/>
  <c r="Z343" i="10"/>
  <c r="Z360" i="10"/>
  <c r="Z376" i="10"/>
  <c r="Z384" i="10"/>
  <c r="Z408" i="10"/>
  <c r="Z419" i="10"/>
  <c r="Z427" i="10"/>
  <c r="Z460" i="10"/>
  <c r="Z468" i="10"/>
  <c r="Z487" i="10"/>
  <c r="Z503" i="10"/>
  <c r="Z543" i="10"/>
  <c r="Z573" i="10"/>
  <c r="Z581" i="10"/>
  <c r="Z589" i="10"/>
  <c r="Z597" i="10"/>
  <c r="Z605" i="10"/>
  <c r="Z624" i="10"/>
  <c r="Z635" i="10"/>
  <c r="Z643" i="10"/>
  <c r="Z662" i="10"/>
  <c r="Z765" i="10"/>
  <c r="Z781" i="10"/>
  <c r="F8" i="35" s="1"/>
  <c r="Z820" i="10"/>
  <c r="Z708" i="10"/>
  <c r="Z165" i="10"/>
  <c r="Z173" i="10"/>
  <c r="Z251" i="10"/>
  <c r="Z259" i="10"/>
  <c r="Z275" i="10"/>
  <c r="Z294" i="10"/>
  <c r="Z302" i="10"/>
  <c r="Z362" i="10"/>
  <c r="Z378" i="10"/>
  <c r="Z402" i="10"/>
  <c r="Z440" i="10"/>
  <c r="Z505" i="10"/>
  <c r="Z545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28" i="10"/>
  <c r="Z490" i="10"/>
  <c r="Z455" i="10"/>
  <c r="Z434" i="10"/>
  <c r="Z364" i="10"/>
  <c r="Z310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44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35" i="10"/>
  <c r="Z122" i="10"/>
  <c r="Z130" i="10"/>
  <c r="Z192" i="10"/>
  <c r="Z254" i="10"/>
  <c r="Z297" i="10"/>
  <c r="Z508" i="10"/>
  <c r="Z516" i="10"/>
  <c r="Z735" i="10"/>
  <c r="Z719" i="10"/>
  <c r="Z694" i="10"/>
  <c r="Z674" i="10"/>
  <c r="Z658" i="10"/>
  <c r="Z609" i="10"/>
  <c r="Z584" i="10"/>
  <c r="Z524" i="10"/>
  <c r="Z482" i="10"/>
  <c r="Z39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306" i="10"/>
  <c r="Z317" i="10"/>
  <c r="Z333" i="10"/>
  <c r="Z341" i="10"/>
  <c r="Z366" i="10"/>
  <c r="Z374" i="10"/>
  <c r="Z398" i="10"/>
  <c r="Z406" i="10"/>
  <c r="Z477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52" i="10"/>
  <c r="Z679" i="10"/>
  <c r="Z714" i="10"/>
  <c r="Z736" i="10"/>
  <c r="Z654" i="10"/>
  <c r="Z536" i="10"/>
  <c r="Z498" i="10"/>
  <c r="Z116" i="10"/>
  <c r="Z14" i="10"/>
  <c r="Z86" i="10"/>
  <c r="Z345" i="10"/>
  <c r="Z386" i="10"/>
  <c r="Z448" i="10"/>
  <c r="Z629" i="10"/>
  <c r="Z645" i="10"/>
  <c r="Z672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421" i="10"/>
  <c r="Z432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141" i="10"/>
  <c r="Z232" i="10"/>
  <c r="Z286" i="10"/>
  <c r="Z324" i="10"/>
  <c r="Z416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522" i="10"/>
  <c r="Z481" i="10"/>
  <c r="Z420" i="10"/>
  <c r="Z330" i="10"/>
  <c r="Z300" i="10"/>
  <c r="Z264" i="10"/>
  <c r="Z228" i="10"/>
  <c r="Z164" i="10"/>
  <c r="Z74" i="10"/>
  <c r="Z25" i="10"/>
  <c r="Z47" i="10"/>
  <c r="Z61" i="10"/>
  <c r="Z107" i="10"/>
  <c r="Z153" i="10"/>
  <c r="Z172" i="10"/>
  <c r="Z242" i="10"/>
  <c r="Z258" i="10"/>
  <c r="Z293" i="10"/>
  <c r="Z309" i="10"/>
  <c r="Z320" i="10"/>
  <c r="Z336" i="10"/>
  <c r="Z344" i="10"/>
  <c r="Z377" i="10"/>
  <c r="Z401" i="10"/>
  <c r="Z409" i="10"/>
  <c r="Z472" i="10"/>
  <c r="Z480" i="10"/>
  <c r="Z504" i="10"/>
  <c r="Z512" i="10"/>
  <c r="Z520" i="10"/>
  <c r="Z544" i="10"/>
  <c r="Z547" i="10"/>
  <c r="Z555" i="10"/>
  <c r="Z563" i="10"/>
  <c r="Z590" i="10"/>
  <c r="Z598" i="10"/>
  <c r="Z606" i="10"/>
  <c r="Z698" i="10"/>
  <c r="Z706" i="10"/>
  <c r="Z717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27" i="10"/>
  <c r="Z295" i="10"/>
  <c r="Z226" i="10"/>
  <c r="Z196" i="10"/>
  <c r="Z159" i="10"/>
  <c r="Z17" i="10"/>
  <c r="Z42" i="10"/>
  <c r="Z50" i="10"/>
  <c r="Z64" i="10"/>
  <c r="Z96" i="10"/>
  <c r="Z110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523" i="10"/>
  <c r="Z531" i="10"/>
  <c r="Z539" i="10"/>
  <c r="Z558" i="10"/>
  <c r="Z566" i="10"/>
  <c r="Z620" i="10"/>
  <c r="Z631" i="10"/>
  <c r="Z639" i="10"/>
  <c r="Z685" i="10"/>
  <c r="Z693" i="10"/>
  <c r="Z701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V815" i="10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V127" i="10"/>
  <c r="Y127" i="10"/>
  <c r="S47" i="10"/>
  <c r="T47" i="10"/>
  <c r="N47" i="10"/>
  <c r="V47" i="10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O409" i="10"/>
  <c r="W409" i="10"/>
  <c r="P409" i="10"/>
  <c r="X409" i="10"/>
  <c r="Q409" i="10"/>
  <c r="Y409" i="10"/>
  <c r="U441" i="10"/>
  <c r="N441" i="10"/>
  <c r="V441" i="10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S479" i="10"/>
  <c r="T479" i="10"/>
  <c r="U487" i="10"/>
  <c r="N487" i="10"/>
  <c r="V487" i="10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X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O559" i="10"/>
  <c r="W559" i="10"/>
  <c r="P559" i="10"/>
  <c r="X559" i="10"/>
  <c r="Q559" i="10"/>
  <c r="Y559" i="10"/>
  <c r="S567" i="10"/>
  <c r="U567" i="10"/>
  <c r="N567" i="10"/>
  <c r="O567" i="10"/>
  <c r="W567" i="10"/>
  <c r="P567" i="10"/>
  <c r="X567" i="10"/>
  <c r="Y567" i="10"/>
  <c r="S599" i="10"/>
  <c r="T599" i="10"/>
  <c r="U599" i="10"/>
  <c r="N599" i="10"/>
  <c r="V599" i="10"/>
  <c r="O599" i="10"/>
  <c r="W599" i="10"/>
  <c r="P599" i="10"/>
  <c r="X599" i="10"/>
  <c r="Q599" i="10"/>
  <c r="Y599" i="10"/>
  <c r="N645" i="10"/>
  <c r="V645" i="10"/>
  <c r="O645" i="10"/>
  <c r="W645" i="10"/>
  <c r="P645" i="10"/>
  <c r="X645" i="10"/>
  <c r="Q645" i="10"/>
  <c r="Y645" i="10"/>
  <c r="S645" i="10"/>
  <c r="T645" i="10"/>
  <c r="U645" i="10"/>
  <c r="V709" i="10"/>
  <c r="O709" i="10"/>
  <c r="P709" i="10"/>
  <c r="X709" i="10"/>
  <c r="Q709" i="10"/>
  <c r="Y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O17" i="10"/>
  <c r="W17" i="10"/>
  <c r="P17" i="10"/>
  <c r="Q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T63" i="10"/>
  <c r="X63" i="10"/>
  <c r="N79" i="10"/>
  <c r="V79" i="10"/>
  <c r="P79" i="10"/>
  <c r="X79" i="10"/>
  <c r="Q79" i="10"/>
  <c r="Y79" i="10"/>
  <c r="S79" i="10"/>
  <c r="T79" i="10"/>
  <c r="U79" i="10"/>
  <c r="W79" i="10"/>
  <c r="O79" i="10"/>
  <c r="N87" i="10"/>
  <c r="V87" i="10"/>
  <c r="P87" i="10"/>
  <c r="X87" i="10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T253" i="10"/>
  <c r="U253" i="10"/>
  <c r="N253" i="10"/>
  <c r="V253" i="10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X84" i="10"/>
  <c r="Y84" i="10"/>
  <c r="P84" i="10"/>
  <c r="Q84" i="10"/>
  <c r="N84" i="10"/>
  <c r="S84" i="10"/>
  <c r="S604" i="10"/>
  <c r="S698" i="10"/>
  <c r="T698" i="10"/>
  <c r="U698" i="10"/>
  <c r="N698" i="10"/>
  <c r="V698" i="10"/>
  <c r="O698" i="10"/>
  <c r="W698" i="10"/>
  <c r="P698" i="10"/>
  <c r="X698" i="10"/>
  <c r="Q698" i="10"/>
  <c r="Y698" i="10"/>
  <c r="S706" i="10"/>
  <c r="T706" i="10"/>
  <c r="U706" i="10"/>
  <c r="N706" i="10"/>
  <c r="V706" i="10"/>
  <c r="O706" i="10"/>
  <c r="W706" i="10"/>
  <c r="P706" i="10"/>
  <c r="X706" i="10"/>
  <c r="Q706" i="10"/>
  <c r="Y706" i="10"/>
  <c r="T26" i="10"/>
  <c r="U109" i="10"/>
  <c r="N109" i="10"/>
  <c r="V109" i="10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Q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S764" i="10"/>
  <c r="T764" i="10"/>
  <c r="U796" i="10"/>
  <c r="N796" i="10"/>
  <c r="V796" i="10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O378" i="10"/>
  <c r="W378" i="10"/>
  <c r="P378" i="10"/>
  <c r="X378" i="10"/>
  <c r="Q378" i="10"/>
  <c r="Y378" i="10"/>
  <c r="S378" i="10"/>
  <c r="T378" i="10"/>
  <c r="U378" i="10"/>
  <c r="N378" i="10"/>
  <c r="V378" i="10"/>
  <c r="O386" i="10"/>
  <c r="W386" i="10"/>
  <c r="P386" i="10"/>
  <c r="X386" i="10"/>
  <c r="Q386" i="10"/>
  <c r="Y386" i="10"/>
  <c r="S386" i="10"/>
  <c r="T386" i="10"/>
  <c r="U386" i="10"/>
  <c r="N386" i="10"/>
  <c r="V386" i="10"/>
  <c r="O402" i="10"/>
  <c r="W402" i="10"/>
  <c r="P402" i="10"/>
  <c r="X402" i="10"/>
  <c r="Q402" i="10"/>
  <c r="Y402" i="10"/>
  <c r="S402" i="10"/>
  <c r="T402" i="10"/>
  <c r="U402" i="10"/>
  <c r="N402" i="10"/>
  <c r="V402" i="10"/>
  <c r="O418" i="10"/>
  <c r="W418" i="10"/>
  <c r="P418" i="10"/>
  <c r="X418" i="10"/>
  <c r="Q418" i="10"/>
  <c r="Y418" i="10"/>
  <c r="S418" i="10"/>
  <c r="T418" i="10"/>
  <c r="U418" i="10"/>
  <c r="N418" i="10"/>
  <c r="V418" i="10"/>
  <c r="O426" i="10"/>
  <c r="U426" i="10"/>
  <c r="Q472" i="10"/>
  <c r="Y472" i="10"/>
  <c r="S472" i="10"/>
  <c r="T472" i="10"/>
  <c r="U472" i="10"/>
  <c r="N472" i="10"/>
  <c r="V472" i="10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O258" i="10"/>
  <c r="W258" i="10"/>
  <c r="S266" i="10"/>
  <c r="T298" i="10"/>
  <c r="Q298" i="10"/>
  <c r="U465" i="10"/>
  <c r="N465" i="10"/>
  <c r="V465" i="10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S194" i="10"/>
  <c r="W194" i="10"/>
  <c r="O194" i="10"/>
  <c r="Q210" i="10"/>
  <c r="Y210" i="10"/>
  <c r="T210" i="10"/>
  <c r="U210" i="10"/>
  <c r="N210" i="10"/>
  <c r="V210" i="10"/>
  <c r="P210" i="10"/>
  <c r="X210" i="10"/>
  <c r="S210" i="10"/>
  <c r="W210" i="10"/>
  <c r="O210" i="10"/>
  <c r="S306" i="10"/>
  <c r="T306" i="10"/>
  <c r="U306" i="10"/>
  <c r="N306" i="10"/>
  <c r="V306" i="10"/>
  <c r="O306" i="10"/>
  <c r="W306" i="10"/>
  <c r="P306" i="10"/>
  <c r="X306" i="10"/>
  <c r="Q306" i="10"/>
  <c r="Y306" i="10"/>
  <c r="U457" i="10"/>
  <c r="N457" i="10"/>
  <c r="V457" i="10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X41" i="10"/>
  <c r="Y41" i="10"/>
  <c r="P41" i="10"/>
  <c r="Q41" i="10"/>
  <c r="U41" i="10"/>
  <c r="S49" i="10"/>
  <c r="T49" i="10"/>
  <c r="N49" i="10"/>
  <c r="V49" i="10"/>
  <c r="O49" i="10"/>
  <c r="W49" i="10"/>
  <c r="X49" i="10"/>
  <c r="Y49" i="10"/>
  <c r="P49" i="10"/>
  <c r="Q49" i="10"/>
  <c r="U49" i="10"/>
  <c r="X65" i="10"/>
  <c r="P65" i="10"/>
  <c r="N73" i="10"/>
  <c r="V73" i="10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O105" i="10"/>
  <c r="W105" i="10"/>
  <c r="P105" i="10"/>
  <c r="X105" i="10"/>
  <c r="S105" i="10"/>
  <c r="T105" i="10"/>
  <c r="Y105" i="10"/>
  <c r="Q105" i="10"/>
  <c r="U113" i="10"/>
  <c r="N113" i="10"/>
  <c r="V113" i="10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Q143" i="10"/>
  <c r="Y143" i="10"/>
  <c r="S151" i="10"/>
  <c r="T151" i="10"/>
  <c r="U151" i="10"/>
  <c r="N151" i="10"/>
  <c r="V151" i="10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W223" i="10"/>
  <c r="Y223" i="10"/>
  <c r="N223" i="10"/>
  <c r="U231" i="10"/>
  <c r="P231" i="10"/>
  <c r="X231" i="10"/>
  <c r="T231" i="10"/>
  <c r="V231" i="10"/>
  <c r="W231" i="10"/>
  <c r="N231" i="10"/>
  <c r="Y231" i="10"/>
  <c r="O231" i="10"/>
  <c r="Q231" i="10"/>
  <c r="S231" i="10"/>
  <c r="T239" i="10"/>
  <c r="U239" i="10"/>
  <c r="N239" i="10"/>
  <c r="V239" i="10"/>
  <c r="O239" i="10"/>
  <c r="W239" i="10"/>
  <c r="P239" i="10"/>
  <c r="X239" i="10"/>
  <c r="Q239" i="10"/>
  <c r="Y239" i="10"/>
  <c r="S239" i="10"/>
  <c r="T263" i="10"/>
  <c r="U263" i="10"/>
  <c r="N263" i="10"/>
  <c r="V263" i="10"/>
  <c r="O263" i="10"/>
  <c r="W263" i="10"/>
  <c r="P263" i="10"/>
  <c r="X263" i="10"/>
  <c r="Q263" i="10"/>
  <c r="Y263" i="10"/>
  <c r="S263" i="10"/>
  <c r="U279" i="10"/>
  <c r="V279" i="10"/>
  <c r="N279" i="10"/>
  <c r="W279" i="10"/>
  <c r="O279" i="10"/>
  <c r="X279" i="10"/>
  <c r="P279" i="10"/>
  <c r="Y279" i="10"/>
  <c r="Q279" i="10"/>
  <c r="S279" i="10"/>
  <c r="T279" i="10"/>
  <c r="N303" i="10"/>
  <c r="V303" i="10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Y473" i="10"/>
  <c r="U489" i="10"/>
  <c r="N489" i="10"/>
  <c r="V489" i="10"/>
  <c r="O489" i="10"/>
  <c r="W489" i="10"/>
  <c r="P489" i="10"/>
  <c r="X489" i="10"/>
  <c r="Q489" i="10"/>
  <c r="Y489" i="10"/>
  <c r="S489" i="10"/>
  <c r="T489" i="10"/>
  <c r="U505" i="10"/>
  <c r="N505" i="10"/>
  <c r="V505" i="10"/>
  <c r="O505" i="10"/>
  <c r="W505" i="10"/>
  <c r="P505" i="10"/>
  <c r="X505" i="10"/>
  <c r="Q505" i="10"/>
  <c r="Y505" i="10"/>
  <c r="S505" i="10"/>
  <c r="T505" i="10"/>
  <c r="U521" i="10"/>
  <c r="N521" i="10"/>
  <c r="V521" i="10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V561" i="10"/>
  <c r="O561" i="10"/>
  <c r="W561" i="10"/>
  <c r="P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P631" i="10"/>
  <c r="X631" i="10"/>
  <c r="Y631" i="10"/>
  <c r="O631" i="10"/>
  <c r="Q631" i="10"/>
  <c r="U631" i="10"/>
  <c r="W631" i="10"/>
  <c r="T639" i="10"/>
  <c r="N639" i="10"/>
  <c r="V639" i="10"/>
  <c r="Q639" i="10"/>
  <c r="S639" i="10"/>
  <c r="U639" i="10"/>
  <c r="W639" i="10"/>
  <c r="X639" i="10"/>
  <c r="O639" i="10"/>
  <c r="Y639" i="10"/>
  <c r="P639" i="10"/>
  <c r="V647" i="10"/>
  <c r="O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N752" i="10"/>
  <c r="V752" i="10"/>
  <c r="O752" i="10"/>
  <c r="W752" i="10"/>
  <c r="P752" i="10"/>
  <c r="X752" i="10"/>
  <c r="Q752" i="10"/>
  <c r="Y752" i="10"/>
  <c r="S752" i="10"/>
  <c r="T752" i="10"/>
  <c r="U776" i="10"/>
  <c r="N776" i="10"/>
  <c r="V776" i="10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Q794" i="10"/>
  <c r="Y794" i="10"/>
  <c r="S794" i="10"/>
  <c r="Q783" i="10"/>
  <c r="Y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P641" i="10"/>
  <c r="X641" i="10"/>
  <c r="Q641" i="10"/>
  <c r="Y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O554" i="10"/>
  <c r="W554" i="10"/>
  <c r="P554" i="10"/>
  <c r="X554" i="10"/>
  <c r="U554" i="10"/>
  <c r="V554" i="10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U399" i="10"/>
  <c r="N399" i="10"/>
  <c r="V399" i="10"/>
  <c r="O399" i="10"/>
  <c r="W399" i="10"/>
  <c r="P399" i="10"/>
  <c r="X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O159" i="10"/>
  <c r="W159" i="10"/>
  <c r="P159" i="10"/>
  <c r="X159" i="10"/>
  <c r="Q159" i="10"/>
  <c r="Y159" i="10"/>
  <c r="S145" i="10"/>
  <c r="T145" i="10"/>
  <c r="U145" i="10"/>
  <c r="N145" i="10"/>
  <c r="V145" i="10"/>
  <c r="O145" i="10"/>
  <c r="W145" i="10"/>
  <c r="P145" i="10"/>
  <c r="X145" i="10"/>
  <c r="Q145" i="10"/>
  <c r="Y145" i="10"/>
  <c r="U129" i="10"/>
  <c r="N129" i="10"/>
  <c r="P129" i="10"/>
  <c r="X129" i="10"/>
  <c r="S129" i="10"/>
  <c r="T129" i="10"/>
  <c r="V129" i="10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S141" i="10"/>
  <c r="T141" i="10"/>
  <c r="U141" i="10"/>
  <c r="N141" i="10"/>
  <c r="V141" i="10"/>
  <c r="O141" i="10"/>
  <c r="W141" i="10"/>
  <c r="P141" i="10"/>
  <c r="X141" i="10"/>
  <c r="Q141" i="10"/>
  <c r="Y141" i="10"/>
  <c r="S165" i="10"/>
  <c r="T165" i="10"/>
  <c r="U165" i="10"/>
  <c r="N165" i="10"/>
  <c r="V165" i="10"/>
  <c r="O165" i="10"/>
  <c r="W165" i="10"/>
  <c r="P165" i="10"/>
  <c r="X165" i="10"/>
  <c r="Q165" i="10"/>
  <c r="Y165" i="10"/>
  <c r="S173" i="10"/>
  <c r="N173" i="10"/>
  <c r="T173" i="10"/>
  <c r="W173" i="10"/>
  <c r="X173" i="10"/>
  <c r="O173" i="10"/>
  <c r="Y173" i="10"/>
  <c r="P173" i="10"/>
  <c r="Q173" i="10"/>
  <c r="U197" i="10"/>
  <c r="P197" i="10"/>
  <c r="X197" i="10"/>
  <c r="Q197" i="10"/>
  <c r="Y197" i="10"/>
  <c r="T197" i="10"/>
  <c r="W197" i="10"/>
  <c r="N197" i="10"/>
  <c r="O197" i="10"/>
  <c r="S197" i="10"/>
  <c r="V197" i="10"/>
  <c r="U205" i="10"/>
  <c r="P205" i="10"/>
  <c r="X205" i="10"/>
  <c r="Q205" i="10"/>
  <c r="Y205" i="10"/>
  <c r="T205" i="10"/>
  <c r="N205" i="10"/>
  <c r="O205" i="10"/>
  <c r="S205" i="10"/>
  <c r="V205" i="10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U229" i="10"/>
  <c r="P229" i="10"/>
  <c r="X229" i="10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S285" i="10"/>
  <c r="T285" i="10"/>
  <c r="U285" i="10"/>
  <c r="N309" i="10"/>
  <c r="V309" i="10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Q460" i="10"/>
  <c r="Y460" i="10"/>
  <c r="S460" i="10"/>
  <c r="T460" i="10"/>
  <c r="U460" i="10"/>
  <c r="N460" i="10"/>
  <c r="V460" i="10"/>
  <c r="O460" i="10"/>
  <c r="W460" i="10"/>
  <c r="P460" i="10"/>
  <c r="X460" i="10"/>
  <c r="S629" i="10"/>
  <c r="T629" i="10"/>
  <c r="N629" i="10"/>
  <c r="V629" i="10"/>
  <c r="P629" i="10"/>
  <c r="X629" i="10"/>
  <c r="Q629" i="10"/>
  <c r="O629" i="10"/>
  <c r="U629" i="10"/>
  <c r="W629" i="10"/>
  <c r="Y629" i="10"/>
  <c r="S637" i="10"/>
  <c r="T637" i="10"/>
  <c r="N637" i="10"/>
  <c r="V637" i="10"/>
  <c r="P637" i="10"/>
  <c r="Q637" i="10"/>
  <c r="U637" i="10"/>
  <c r="W637" i="10"/>
  <c r="X637" i="10"/>
  <c r="Y637" i="10"/>
  <c r="O637" i="10"/>
  <c r="N653" i="10"/>
  <c r="V653" i="10"/>
  <c r="O653" i="10"/>
  <c r="W653" i="10"/>
  <c r="Y653" i="10"/>
  <c r="S653" i="10"/>
  <c r="T653" i="10"/>
  <c r="U653" i="10"/>
  <c r="N669" i="10"/>
  <c r="V669" i="10"/>
  <c r="O669" i="10"/>
  <c r="W669" i="10"/>
  <c r="P669" i="10"/>
  <c r="X669" i="10"/>
  <c r="Q669" i="10"/>
  <c r="Y669" i="10"/>
  <c r="S669" i="10"/>
  <c r="T669" i="10"/>
  <c r="U669" i="10"/>
  <c r="N685" i="10"/>
  <c r="V685" i="10"/>
  <c r="O685" i="10"/>
  <c r="W685" i="10"/>
  <c r="P685" i="10"/>
  <c r="X685" i="10"/>
  <c r="Q685" i="10"/>
  <c r="Y685" i="10"/>
  <c r="S685" i="10"/>
  <c r="T685" i="10"/>
  <c r="U685" i="10"/>
  <c r="N693" i="10"/>
  <c r="V693" i="10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X750" i="10"/>
  <c r="Q750" i="10"/>
  <c r="Y750" i="10"/>
  <c r="S750" i="10"/>
  <c r="U758" i="10"/>
  <c r="N758" i="10"/>
  <c r="V758" i="10"/>
  <c r="O758" i="10"/>
  <c r="W758" i="10"/>
  <c r="P758" i="10"/>
  <c r="X758" i="10"/>
  <c r="Q758" i="10"/>
  <c r="Y758" i="10"/>
  <c r="S758" i="10"/>
  <c r="U766" i="10"/>
  <c r="N766" i="10"/>
  <c r="V766" i="10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O793" i="10"/>
  <c r="W793" i="10"/>
  <c r="AA782" i="10"/>
  <c r="U779" i="1" s="1"/>
  <c r="U770" i="10"/>
  <c r="N770" i="10"/>
  <c r="V770" i="10"/>
  <c r="O770" i="10"/>
  <c r="W770" i="10"/>
  <c r="P770" i="10"/>
  <c r="X770" i="10"/>
  <c r="Q770" i="10"/>
  <c r="Y770" i="10"/>
  <c r="S770" i="10"/>
  <c r="Q759" i="10"/>
  <c r="Y759" i="10"/>
  <c r="S759" i="10"/>
  <c r="T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N721" i="10"/>
  <c r="V721" i="10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S652" i="10"/>
  <c r="T652" i="10"/>
  <c r="U652" i="10"/>
  <c r="N652" i="10"/>
  <c r="V652" i="10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S327" i="10"/>
  <c r="T327" i="10"/>
  <c r="U327" i="10"/>
  <c r="X327" i="10"/>
  <c r="N313" i="10"/>
  <c r="V313" i="10"/>
  <c r="O313" i="10"/>
  <c r="W313" i="10"/>
  <c r="P313" i="10"/>
  <c r="X313" i="10"/>
  <c r="Q313" i="10"/>
  <c r="S313" i="10"/>
  <c r="T313" i="10"/>
  <c r="U313" i="10"/>
  <c r="S284" i="10"/>
  <c r="T284" i="10"/>
  <c r="U284" i="10"/>
  <c r="N284" i="10"/>
  <c r="V284" i="10"/>
  <c r="O284" i="10"/>
  <c r="W284" i="10"/>
  <c r="P284" i="10"/>
  <c r="X284" i="10"/>
  <c r="Q284" i="10"/>
  <c r="Y284" i="10"/>
  <c r="P272" i="10"/>
  <c r="Q272" i="10"/>
  <c r="Y272" i="10"/>
  <c r="S272" i="10"/>
  <c r="T272" i="10"/>
  <c r="U272" i="10"/>
  <c r="V272" i="10"/>
  <c r="W272" i="10"/>
  <c r="O272" i="10"/>
  <c r="P244" i="10"/>
  <c r="X244" i="10"/>
  <c r="Q244" i="10"/>
  <c r="Y244" i="10"/>
  <c r="S244" i="10"/>
  <c r="T244" i="10"/>
  <c r="U244" i="10"/>
  <c r="N244" i="10"/>
  <c r="V244" i="10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N42" i="10"/>
  <c r="Q42" i="10"/>
  <c r="T42" i="10"/>
  <c r="U42" i="10"/>
  <c r="Y42" i="10"/>
  <c r="O50" i="10"/>
  <c r="W50" i="10"/>
  <c r="P50" i="10"/>
  <c r="X50" i="10"/>
  <c r="S50" i="10"/>
  <c r="V50" i="10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Y66" i="10"/>
  <c r="T82" i="10"/>
  <c r="U82" i="10"/>
  <c r="O82" i="10"/>
  <c r="W82" i="10"/>
  <c r="N82" i="10"/>
  <c r="P82" i="10"/>
  <c r="Q82" i="10"/>
  <c r="S82" i="10"/>
  <c r="X82" i="10"/>
  <c r="Y82" i="10"/>
  <c r="V82" i="10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Q176" i="10"/>
  <c r="Q192" i="10"/>
  <c r="Y192" i="10"/>
  <c r="T192" i="10"/>
  <c r="U192" i="10"/>
  <c r="N192" i="10"/>
  <c r="V192" i="10"/>
  <c r="P192" i="10"/>
  <c r="X192" i="10"/>
  <c r="S192" i="10"/>
  <c r="W192" i="10"/>
  <c r="O192" i="10"/>
  <c r="Q224" i="10"/>
  <c r="Y224" i="10"/>
  <c r="T224" i="10"/>
  <c r="N224" i="10"/>
  <c r="V224" i="10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O288" i="10"/>
  <c r="W288" i="10"/>
  <c r="P288" i="10"/>
  <c r="X288" i="10"/>
  <c r="Q288" i="10"/>
  <c r="Y288" i="10"/>
  <c r="S296" i="10"/>
  <c r="T296" i="10"/>
  <c r="U296" i="10"/>
  <c r="N296" i="10"/>
  <c r="V296" i="10"/>
  <c r="O296" i="10"/>
  <c r="W296" i="10"/>
  <c r="P296" i="10"/>
  <c r="X296" i="10"/>
  <c r="Q296" i="10"/>
  <c r="Y296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Q524" i="10"/>
  <c r="Y524" i="10"/>
  <c r="S524" i="10"/>
  <c r="T524" i="10"/>
  <c r="U524" i="10"/>
  <c r="N524" i="10"/>
  <c r="V524" i="10"/>
  <c r="O524" i="10"/>
  <c r="W524" i="10"/>
  <c r="P524" i="10"/>
  <c r="X524" i="10"/>
  <c r="Q476" i="10"/>
  <c r="Y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Q228" i="10"/>
  <c r="Y228" i="10"/>
  <c r="T228" i="10"/>
  <c r="N228" i="10"/>
  <c r="V228" i="10"/>
  <c r="S228" i="10"/>
  <c r="U228" i="10"/>
  <c r="W228" i="10"/>
  <c r="X228" i="10"/>
  <c r="O228" i="10"/>
  <c r="P228" i="10"/>
  <c r="U101" i="10"/>
  <c r="N101" i="10"/>
  <c r="V101" i="10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W187" i="10"/>
  <c r="N187" i="10"/>
  <c r="U203" i="10"/>
  <c r="P203" i="10"/>
  <c r="X203" i="10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P635" i="10"/>
  <c r="X635" i="10"/>
  <c r="Y635" i="10"/>
  <c r="O635" i="10"/>
  <c r="Q635" i="10"/>
  <c r="U635" i="10"/>
  <c r="W635" i="10"/>
  <c r="N675" i="10"/>
  <c r="V675" i="10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V689" i="10"/>
  <c r="O689" i="10"/>
  <c r="W689" i="10"/>
  <c r="P689" i="10"/>
  <c r="X689" i="10"/>
  <c r="Q689" i="10"/>
  <c r="Y689" i="10"/>
  <c r="T689" i="10"/>
  <c r="U689" i="10"/>
  <c r="S21" i="10"/>
  <c r="T21" i="10"/>
  <c r="N21" i="10"/>
  <c r="V21" i="10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Q222" i="10"/>
  <c r="Y222" i="10"/>
  <c r="T222" i="10"/>
  <c r="N222" i="10"/>
  <c r="V222" i="10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O560" i="10"/>
  <c r="W560" i="10"/>
  <c r="P560" i="10"/>
  <c r="X560" i="10"/>
  <c r="Q560" i="10"/>
  <c r="Y560" i="10"/>
  <c r="S560" i="10"/>
  <c r="T560" i="10"/>
  <c r="U560" i="10"/>
  <c r="N560" i="10"/>
  <c r="V560" i="10"/>
  <c r="O576" i="10"/>
  <c r="W576" i="10"/>
  <c r="P576" i="10"/>
  <c r="X576" i="10"/>
  <c r="Q576" i="10"/>
  <c r="Y576" i="10"/>
  <c r="S576" i="10"/>
  <c r="T576" i="10"/>
  <c r="U576" i="10"/>
  <c r="N576" i="10"/>
  <c r="V576" i="10"/>
  <c r="O608" i="10"/>
  <c r="W608" i="10"/>
  <c r="P608" i="10"/>
  <c r="X608" i="10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O686" i="10"/>
  <c r="W686" i="10"/>
  <c r="P686" i="10"/>
  <c r="X686" i="10"/>
  <c r="Q686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N126" i="10"/>
  <c r="S139" i="10"/>
  <c r="T139" i="10"/>
  <c r="U139" i="10"/>
  <c r="N139" i="10"/>
  <c r="V139" i="10"/>
  <c r="O139" i="10"/>
  <c r="W139" i="10"/>
  <c r="P139" i="10"/>
  <c r="X139" i="10"/>
  <c r="Q139" i="10"/>
  <c r="Y139" i="10"/>
  <c r="S163" i="10"/>
  <c r="T163" i="10"/>
  <c r="U163" i="10"/>
  <c r="N163" i="10"/>
  <c r="V163" i="10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Q477" i="10"/>
  <c r="Y477" i="10"/>
  <c r="S477" i="10"/>
  <c r="T477" i="10"/>
  <c r="U525" i="10"/>
  <c r="N525" i="10"/>
  <c r="V525" i="10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Q716" i="10"/>
  <c r="Y716" i="10"/>
  <c r="S674" i="10"/>
  <c r="T674" i="10"/>
  <c r="U674" i="10"/>
  <c r="N674" i="10"/>
  <c r="V674" i="10"/>
  <c r="O674" i="10"/>
  <c r="W674" i="10"/>
  <c r="P674" i="10"/>
  <c r="X674" i="10"/>
  <c r="Q674" i="10"/>
  <c r="Y674" i="10"/>
  <c r="V649" i="10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S295" i="10"/>
  <c r="T295" i="10"/>
  <c r="U295" i="10"/>
  <c r="N281" i="10"/>
  <c r="V281" i="10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P190" i="10"/>
  <c r="X190" i="10"/>
  <c r="W190" i="10"/>
  <c r="O190" i="10"/>
  <c r="S190" i="10"/>
  <c r="Q206" i="10"/>
  <c r="Y206" i="10"/>
  <c r="T206" i="10"/>
  <c r="U206" i="10"/>
  <c r="N206" i="10"/>
  <c r="V206" i="10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Y35" i="10"/>
  <c r="S43" i="10"/>
  <c r="T43" i="10"/>
  <c r="N43" i="10"/>
  <c r="V43" i="10"/>
  <c r="O43" i="10"/>
  <c r="W43" i="10"/>
  <c r="P43" i="10"/>
  <c r="Q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X51" i="10"/>
  <c r="Y51" i="10"/>
  <c r="S59" i="10"/>
  <c r="T59" i="10"/>
  <c r="N59" i="10"/>
  <c r="V59" i="10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P83" i="10"/>
  <c r="X83" i="10"/>
  <c r="Q83" i="10"/>
  <c r="Y83" i="10"/>
  <c r="S83" i="10"/>
  <c r="T83" i="10"/>
  <c r="U83" i="10"/>
  <c r="W83" i="10"/>
  <c r="O83" i="10"/>
  <c r="N91" i="10"/>
  <c r="V91" i="10"/>
  <c r="P91" i="10"/>
  <c r="X91" i="10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Q357" i="10"/>
  <c r="Y357" i="10"/>
  <c r="S373" i="10"/>
  <c r="T373" i="10"/>
  <c r="U373" i="10"/>
  <c r="N373" i="10"/>
  <c r="V373" i="10"/>
  <c r="O373" i="10"/>
  <c r="W373" i="10"/>
  <c r="P373" i="10"/>
  <c r="X373" i="10"/>
  <c r="Q373" i="10"/>
  <c r="Y373" i="10"/>
  <c r="S381" i="10"/>
  <c r="T381" i="10"/>
  <c r="U381" i="10"/>
  <c r="N381" i="10"/>
  <c r="V381" i="10"/>
  <c r="O381" i="10"/>
  <c r="W381" i="10"/>
  <c r="P381" i="10"/>
  <c r="X381" i="10"/>
  <c r="Q381" i="10"/>
  <c r="Y381" i="10"/>
  <c r="S389" i="10"/>
  <c r="T389" i="10"/>
  <c r="U389" i="10"/>
  <c r="N389" i="10"/>
  <c r="V389" i="10"/>
  <c r="O389" i="10"/>
  <c r="W389" i="10"/>
  <c r="P389" i="10"/>
  <c r="X389" i="10"/>
  <c r="Q389" i="10"/>
  <c r="Y389" i="10"/>
  <c r="S397" i="10"/>
  <c r="T397" i="10"/>
  <c r="U397" i="10"/>
  <c r="N397" i="10"/>
  <c r="V397" i="10"/>
  <c r="O397" i="10"/>
  <c r="W397" i="10"/>
  <c r="P397" i="10"/>
  <c r="X397" i="10"/>
  <c r="Q397" i="10"/>
  <c r="Y397" i="10"/>
  <c r="S421" i="10"/>
  <c r="T421" i="10"/>
  <c r="U421" i="10"/>
  <c r="N421" i="10"/>
  <c r="V421" i="10"/>
  <c r="O421" i="10"/>
  <c r="W421" i="10"/>
  <c r="P421" i="10"/>
  <c r="X421" i="10"/>
  <c r="Q421" i="10"/>
  <c r="Y421" i="10"/>
  <c r="S429" i="10"/>
  <c r="T429" i="10"/>
  <c r="N429" i="10"/>
  <c r="V429" i="10"/>
  <c r="O429" i="10"/>
  <c r="W429" i="10"/>
  <c r="P429" i="10"/>
  <c r="X429" i="10"/>
  <c r="Q429" i="10"/>
  <c r="Y429" i="10"/>
  <c r="U429" i="10"/>
  <c r="U445" i="10"/>
  <c r="N445" i="10"/>
  <c r="V445" i="10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O523" i="10"/>
  <c r="W523" i="10"/>
  <c r="P523" i="10"/>
  <c r="X523" i="10"/>
  <c r="Q523" i="10"/>
  <c r="Y523" i="10"/>
  <c r="S523" i="10"/>
  <c r="T523" i="10"/>
  <c r="U531" i="10"/>
  <c r="N531" i="10"/>
  <c r="V531" i="10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S555" i="10"/>
  <c r="T555" i="10"/>
  <c r="U555" i="10"/>
  <c r="N555" i="10"/>
  <c r="V555" i="10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O571" i="10"/>
  <c r="W571" i="10"/>
  <c r="P571" i="10"/>
  <c r="X571" i="10"/>
  <c r="Q571" i="10"/>
  <c r="Y571" i="10"/>
  <c r="S579" i="10"/>
  <c r="T579" i="10"/>
  <c r="U579" i="10"/>
  <c r="N579" i="10"/>
  <c r="V579" i="10"/>
  <c r="O579" i="10"/>
  <c r="W579" i="10"/>
  <c r="P579" i="10"/>
  <c r="X579" i="10"/>
  <c r="Q579" i="10"/>
  <c r="Y579" i="10"/>
  <c r="S587" i="10"/>
  <c r="T587" i="10"/>
  <c r="U587" i="10"/>
  <c r="N587" i="10"/>
  <c r="V587" i="10"/>
  <c r="O587" i="10"/>
  <c r="W587" i="10"/>
  <c r="P587" i="10"/>
  <c r="X587" i="10"/>
  <c r="Q587" i="10"/>
  <c r="Y587" i="10"/>
  <c r="S595" i="10"/>
  <c r="T595" i="10"/>
  <c r="U595" i="10"/>
  <c r="N595" i="10"/>
  <c r="V595" i="10"/>
  <c r="O595" i="10"/>
  <c r="W595" i="10"/>
  <c r="P595" i="10"/>
  <c r="X595" i="10"/>
  <c r="Q595" i="10"/>
  <c r="Y595" i="10"/>
  <c r="S603" i="10"/>
  <c r="T603" i="10"/>
  <c r="U603" i="10"/>
  <c r="N603" i="10"/>
  <c r="V603" i="10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U833" i="10"/>
  <c r="T832" i="10"/>
  <c r="V828" i="10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W128" i="10"/>
  <c r="X128" i="10"/>
  <c r="N128" i="10"/>
  <c r="S171" i="10"/>
  <c r="N171" i="10"/>
  <c r="V171" i="10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S605" i="10"/>
  <c r="T605" i="10"/>
  <c r="U605" i="10"/>
  <c r="N605" i="10"/>
  <c r="V605" i="10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A393" i="10"/>
  <c r="U390" i="1" s="1"/>
  <c r="S365" i="10"/>
  <c r="T365" i="10"/>
  <c r="U365" i="10"/>
  <c r="N365" i="10"/>
  <c r="V365" i="10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N96" i="10"/>
  <c r="W96" i="10"/>
  <c r="P96" i="10"/>
  <c r="U96" i="10"/>
  <c r="X96" i="10"/>
  <c r="Q112" i="10"/>
  <c r="Y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Q294" i="10"/>
  <c r="Y294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O740" i="10"/>
  <c r="W740" i="10"/>
  <c r="P740" i="10"/>
  <c r="X740" i="10"/>
  <c r="Q740" i="10"/>
  <c r="Y740" i="10"/>
  <c r="S740" i="10"/>
  <c r="N727" i="10"/>
  <c r="V727" i="10"/>
  <c r="O727" i="10"/>
  <c r="W727" i="10"/>
  <c r="P727" i="10"/>
  <c r="X727" i="10"/>
  <c r="Q727" i="10"/>
  <c r="Y727" i="10"/>
  <c r="S727" i="10"/>
  <c r="T727" i="10"/>
  <c r="U727" i="10"/>
  <c r="N713" i="10"/>
  <c r="V713" i="10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P252" i="10"/>
  <c r="X252" i="10"/>
  <c r="Q252" i="10"/>
  <c r="Y252" i="10"/>
  <c r="S252" i="10"/>
  <c r="T252" i="10"/>
  <c r="U252" i="10"/>
  <c r="N252" i="10"/>
  <c r="V252" i="10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A136" i="10"/>
  <c r="U133" i="1" s="1"/>
  <c r="S27" i="10"/>
  <c r="T27" i="10"/>
  <c r="N27" i="10"/>
  <c r="V27" i="10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S102" i="10"/>
  <c r="T102" i="10"/>
  <c r="N102" i="10"/>
  <c r="V102" i="10"/>
  <c r="O102" i="10"/>
  <c r="W102" i="10"/>
  <c r="X102" i="10"/>
  <c r="P102" i="10"/>
  <c r="U102" i="10"/>
  <c r="Q110" i="10"/>
  <c r="Y110" i="10"/>
  <c r="S110" i="10"/>
  <c r="T110" i="10"/>
  <c r="N110" i="10"/>
  <c r="V110" i="10"/>
  <c r="O110" i="10"/>
  <c r="W110" i="10"/>
  <c r="X110" i="10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O384" i="10"/>
  <c r="W384" i="10"/>
  <c r="P384" i="10"/>
  <c r="X384" i="10"/>
  <c r="Q384" i="10"/>
  <c r="Y384" i="10"/>
  <c r="S384" i="10"/>
  <c r="T384" i="10"/>
  <c r="U384" i="10"/>
  <c r="N384" i="10"/>
  <c r="V384" i="10"/>
  <c r="O408" i="10"/>
  <c r="W408" i="10"/>
  <c r="P408" i="10"/>
  <c r="X408" i="10"/>
  <c r="Q408" i="10"/>
  <c r="Y408" i="10"/>
  <c r="S408" i="10"/>
  <c r="T408" i="10"/>
  <c r="U408" i="10"/>
  <c r="N408" i="10"/>
  <c r="V408" i="10"/>
  <c r="O416" i="10"/>
  <c r="W416" i="10"/>
  <c r="P416" i="10"/>
  <c r="X416" i="10"/>
  <c r="Q416" i="10"/>
  <c r="Y416" i="10"/>
  <c r="S416" i="10"/>
  <c r="T416" i="10"/>
  <c r="U416" i="10"/>
  <c r="N416" i="10"/>
  <c r="V416" i="10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S459" i="10"/>
  <c r="T459" i="10"/>
  <c r="U467" i="10"/>
  <c r="N467" i="10"/>
  <c r="V467" i="10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O518" i="10"/>
  <c r="W518" i="10"/>
  <c r="P518" i="10"/>
  <c r="X518" i="10"/>
  <c r="Q526" i="10"/>
  <c r="Y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N297" i="10"/>
  <c r="V297" i="10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S667" i="10"/>
  <c r="T667" i="10"/>
  <c r="U667" i="10"/>
  <c r="N683" i="10"/>
  <c r="V683" i="10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O668" i="10"/>
  <c r="W668" i="10"/>
  <c r="P668" i="10"/>
  <c r="X668" i="10"/>
  <c r="Q668" i="10"/>
  <c r="Y668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O264" i="10"/>
  <c r="W264" i="10"/>
  <c r="P250" i="10"/>
  <c r="X250" i="10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W193" i="10"/>
  <c r="O178" i="10"/>
  <c r="W178" i="10"/>
  <c r="X178" i="10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O363" i="10"/>
  <c r="W363" i="10"/>
  <c r="P363" i="10"/>
  <c r="X363" i="10"/>
  <c r="Q363" i="10"/>
  <c r="Y363" i="10"/>
  <c r="S371" i="10"/>
  <c r="T371" i="10"/>
  <c r="U371" i="10"/>
  <c r="N371" i="10"/>
  <c r="V371" i="10"/>
  <c r="O371" i="10"/>
  <c r="W371" i="10"/>
  <c r="P371" i="10"/>
  <c r="X371" i="10"/>
  <c r="Q371" i="10"/>
  <c r="Y371" i="10"/>
  <c r="S379" i="10"/>
  <c r="T379" i="10"/>
  <c r="U379" i="10"/>
  <c r="N379" i="10"/>
  <c r="V379" i="10"/>
  <c r="O379" i="10"/>
  <c r="W379" i="10"/>
  <c r="P379" i="10"/>
  <c r="X379" i="10"/>
  <c r="Q379" i="10"/>
  <c r="Y379" i="10"/>
  <c r="S387" i="10"/>
  <c r="T387" i="10"/>
  <c r="U387" i="10"/>
  <c r="N387" i="10"/>
  <c r="V387" i="10"/>
  <c r="O387" i="10"/>
  <c r="W387" i="10"/>
  <c r="P387" i="10"/>
  <c r="X387" i="10"/>
  <c r="Q387" i="10"/>
  <c r="Y387" i="10"/>
  <c r="S395" i="10"/>
  <c r="T395" i="10"/>
  <c r="U395" i="10"/>
  <c r="N395" i="10"/>
  <c r="V395" i="10"/>
  <c r="O395" i="10"/>
  <c r="W395" i="10"/>
  <c r="P395" i="10"/>
  <c r="X395" i="10"/>
  <c r="Q395" i="10"/>
  <c r="Y395" i="10"/>
  <c r="S403" i="10"/>
  <c r="T403" i="10"/>
  <c r="U403" i="10"/>
  <c r="N403" i="10"/>
  <c r="V403" i="10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P435" i="10"/>
  <c r="X435" i="10"/>
  <c r="Q435" i="10"/>
  <c r="Y435" i="10"/>
  <c r="O435" i="10"/>
  <c r="S435" i="10"/>
  <c r="U435" i="10"/>
  <c r="W435" i="10"/>
  <c r="U443" i="10"/>
  <c r="N443" i="10"/>
  <c r="V443" i="10"/>
  <c r="O443" i="10"/>
  <c r="W443" i="10"/>
  <c r="P443" i="10"/>
  <c r="X443" i="10"/>
  <c r="Q443" i="10"/>
  <c r="Y443" i="10"/>
  <c r="S443" i="10"/>
  <c r="T443" i="10"/>
  <c r="U451" i="10"/>
  <c r="N451" i="10"/>
  <c r="V451" i="10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U219" i="10"/>
  <c r="P219" i="10"/>
  <c r="X219" i="10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O573" i="10"/>
  <c r="W573" i="10"/>
  <c r="P573" i="10"/>
  <c r="X573" i="10"/>
  <c r="Q573" i="10"/>
  <c r="Y573" i="10"/>
  <c r="S589" i="10"/>
  <c r="T589" i="10"/>
  <c r="U589" i="10"/>
  <c r="N589" i="10"/>
  <c r="V589" i="10"/>
  <c r="O589" i="10"/>
  <c r="W589" i="10"/>
  <c r="P589" i="10"/>
  <c r="X589" i="10"/>
  <c r="Q589" i="10"/>
  <c r="Y589" i="10"/>
  <c r="N651" i="10"/>
  <c r="V651" i="10"/>
  <c r="O651" i="10"/>
  <c r="W651" i="10"/>
  <c r="P651" i="10"/>
  <c r="X651" i="10"/>
  <c r="Q651" i="10"/>
  <c r="Y651" i="10"/>
  <c r="S651" i="10"/>
  <c r="T651" i="10"/>
  <c r="U651" i="10"/>
  <c r="N691" i="10"/>
  <c r="V691" i="10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O372" i="10"/>
  <c r="W372" i="10"/>
  <c r="P372" i="10"/>
  <c r="X372" i="10"/>
  <c r="Q372" i="10"/>
  <c r="Y372" i="10"/>
  <c r="S372" i="10"/>
  <c r="T372" i="10"/>
  <c r="U372" i="10"/>
  <c r="N372" i="10"/>
  <c r="V372" i="10"/>
  <c r="N289" i="10"/>
  <c r="V289" i="10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O492" i="10"/>
  <c r="W492" i="10"/>
  <c r="P492" i="10"/>
  <c r="X492" i="10"/>
  <c r="Q500" i="10"/>
  <c r="Y500" i="10"/>
  <c r="S500" i="10"/>
  <c r="T500" i="10"/>
  <c r="U500" i="10"/>
  <c r="N500" i="10"/>
  <c r="V500" i="10"/>
  <c r="O500" i="10"/>
  <c r="W500" i="10"/>
  <c r="X500" i="10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AB758" i="10" l="1"/>
  <c r="AB109" i="10"/>
  <c r="AB50" i="10"/>
  <c r="AB552" i="10"/>
  <c r="AB248" i="10"/>
  <c r="AB721" i="10"/>
  <c r="AB41" i="10"/>
  <c r="AB704" i="10"/>
  <c r="AB362" i="10"/>
  <c r="AB160" i="10"/>
  <c r="AB709" i="10"/>
  <c r="AB375" i="10"/>
  <c r="AB165" i="10"/>
  <c r="AB113" i="10"/>
  <c r="AB764" i="10"/>
  <c r="AB465" i="10"/>
  <c r="AB356" i="10"/>
  <c r="AB479" i="10"/>
  <c r="AB418" i="10"/>
  <c r="AB361" i="10"/>
  <c r="AB213" i="10"/>
  <c r="AB637" i="10"/>
  <c r="AB467" i="10"/>
  <c r="AB265" i="10"/>
  <c r="AB134" i="10"/>
  <c r="AB645" i="10"/>
  <c r="AB500" i="10"/>
  <c r="AB450" i="10"/>
  <c r="AB710" i="10"/>
  <c r="AB598" i="10"/>
  <c r="AB461" i="10"/>
  <c r="AB360" i="10"/>
  <c r="AB193" i="10"/>
  <c r="AB603" i="10"/>
  <c r="AB486" i="10"/>
  <c r="AB373" i="10"/>
  <c r="AB242" i="10"/>
  <c r="AB179" i="10"/>
  <c r="AB125" i="10"/>
  <c r="AB633" i="10"/>
  <c r="AB499" i="10"/>
  <c r="AB291" i="10"/>
  <c r="AB93" i="10"/>
  <c r="AB751" i="10"/>
  <c r="AB488" i="10"/>
  <c r="AB315" i="10"/>
  <c r="AB255" i="10"/>
  <c r="AB388" i="10"/>
  <c r="AB252" i="10"/>
  <c r="AB197" i="10"/>
  <c r="AB118" i="10"/>
  <c r="AB51" i="10"/>
  <c r="AB670" i="10"/>
  <c r="AB115" i="10"/>
  <c r="AB629" i="10"/>
  <c r="AB585" i="10"/>
  <c r="AB459" i="10"/>
  <c r="AB303" i="10"/>
  <c r="AB254" i="10"/>
  <c r="AB59" i="10"/>
  <c r="AB634" i="10"/>
  <c r="AB492" i="10"/>
  <c r="AB387" i="10"/>
  <c r="AB281" i="10"/>
  <c r="AB161" i="10"/>
  <c r="AB806" i="10"/>
  <c r="AB587" i="10"/>
  <c r="AB190" i="10"/>
  <c r="AB91" i="10"/>
  <c r="AB47" i="10"/>
  <c r="AB797" i="10"/>
  <c r="AB713" i="10"/>
  <c r="AB666" i="10"/>
  <c r="AB472" i="10"/>
  <c r="AB324" i="10"/>
  <c r="AB272" i="10"/>
  <c r="AB225" i="10"/>
  <c r="AB171" i="10"/>
  <c r="AB29" i="10"/>
  <c r="AB693" i="10"/>
  <c r="AB622" i="10"/>
  <c r="AB419" i="10"/>
  <c r="AB277" i="10"/>
  <c r="AB149" i="10"/>
  <c r="AB559" i="10"/>
  <c r="AB468" i="10"/>
  <c r="AB402" i="10"/>
  <c r="AB367" i="10"/>
  <c r="AB304" i="10"/>
  <c r="AB90" i="10"/>
  <c r="AB43" i="10"/>
  <c r="AB796" i="10"/>
  <c r="AB457" i="10"/>
  <c r="AB241" i="10"/>
  <c r="AB178" i="10"/>
  <c r="AB110" i="10"/>
  <c r="AB807" i="10"/>
  <c r="AB599" i="10"/>
  <c r="AB476" i="10"/>
  <c r="AB404" i="10"/>
  <c r="AB344" i="10"/>
  <c r="AB205" i="10"/>
  <c r="AB92" i="10"/>
  <c r="AB25" i="10"/>
  <c r="AB828" i="10"/>
  <c r="AB667" i="10"/>
  <c r="AB577" i="10"/>
  <c r="AB487" i="10"/>
  <c r="AB295" i="10"/>
  <c r="AB246" i="10"/>
  <c r="AB188" i="10"/>
  <c r="AB686" i="10"/>
  <c r="AB609" i="10"/>
  <c r="AB481" i="10"/>
  <c r="AB379" i="10"/>
  <c r="AB330" i="10"/>
  <c r="AB223" i="10"/>
  <c r="AB150" i="10"/>
  <c r="AB776" i="10"/>
  <c r="AB508" i="10"/>
  <c r="AB343" i="10"/>
  <c r="AB297" i="10"/>
  <c r="AB182" i="10"/>
  <c r="AB139" i="10"/>
  <c r="AB44" i="10"/>
  <c r="AB595" i="10"/>
  <c r="AB365" i="10"/>
  <c r="AB313" i="10"/>
  <c r="AB264" i="10"/>
  <c r="AB163" i="10"/>
  <c r="AB66" i="10"/>
  <c r="AB685" i="10"/>
  <c r="AB608" i="10"/>
  <c r="AB532" i="10"/>
  <c r="AB480" i="10"/>
  <c r="AB405" i="10"/>
  <c r="AB269" i="10"/>
  <c r="AB206" i="10"/>
  <c r="AB141" i="10"/>
  <c r="AB668" i="10"/>
  <c r="AB460" i="10"/>
  <c r="AB394" i="10"/>
  <c r="AB296" i="10"/>
  <c r="AB192" i="10"/>
  <c r="AB82" i="10"/>
  <c r="AB35" i="10"/>
  <c r="AB526" i="10"/>
  <c r="AB451" i="10"/>
  <c r="AB380" i="10"/>
  <c r="AB170" i="10"/>
  <c r="AB101" i="10"/>
  <c r="AB588" i="10"/>
  <c r="AB396" i="10"/>
  <c r="AB336" i="10"/>
  <c r="AB279" i="10"/>
  <c r="AB159" i="10"/>
  <c r="AB84" i="10"/>
  <c r="AB659" i="10"/>
  <c r="AB434" i="10"/>
  <c r="AB243" i="10"/>
  <c r="AB180" i="10"/>
  <c r="AB112" i="10"/>
  <c r="AB555" i="10"/>
  <c r="AB371" i="10"/>
  <c r="AB86" i="10"/>
  <c r="AB27" i="10"/>
  <c r="AB752" i="10"/>
  <c r="AB653" i="10"/>
  <c r="AB579" i="10"/>
  <c r="AB505" i="10"/>
  <c r="AB403" i="10"/>
  <c r="AB335" i="10"/>
  <c r="AB289" i="10"/>
  <c r="AB231" i="10"/>
  <c r="AB174" i="10"/>
  <c r="AB83" i="10"/>
  <c r="AB658" i="10"/>
  <c r="AB408" i="10"/>
  <c r="AB357" i="10"/>
  <c r="AB310" i="10"/>
  <c r="AB770" i="10"/>
  <c r="AB674" i="10"/>
  <c r="AB589" i="10"/>
  <c r="AB477" i="10"/>
  <c r="AB397" i="10"/>
  <c r="AB258" i="10"/>
  <c r="AB203" i="10"/>
  <c r="AB130" i="10"/>
  <c r="AB783" i="10"/>
  <c r="AB660" i="10"/>
  <c r="AB443" i="10"/>
  <c r="AB288" i="10"/>
  <c r="AB146" i="10"/>
  <c r="AB17" i="10"/>
  <c r="AB518" i="10"/>
  <c r="AB440" i="10"/>
  <c r="AB339" i="10"/>
  <c r="AB224" i="10"/>
  <c r="AB580" i="10"/>
  <c r="AB539" i="10"/>
  <c r="AB194" i="10"/>
  <c r="AB73" i="10"/>
  <c r="AB736" i="10"/>
  <c r="AB651" i="10"/>
  <c r="AB612" i="10"/>
  <c r="AB558" i="10"/>
  <c r="AB284" i="10"/>
  <c r="AB226" i="10"/>
  <c r="AB172" i="10"/>
  <c r="AB103" i="10"/>
  <c r="AB705" i="10"/>
  <c r="AB675" i="10"/>
  <c r="AB547" i="10"/>
  <c r="AB363" i="10"/>
  <c r="AB322" i="10"/>
  <c r="AB78" i="10"/>
  <c r="AB691" i="10"/>
  <c r="AB642" i="10"/>
  <c r="AB395" i="10"/>
  <c r="AB228" i="10"/>
  <c r="AB576" i="10"/>
  <c r="AB400" i="10"/>
  <c r="AB209" i="10"/>
  <c r="AB105" i="10"/>
  <c r="AB754" i="10"/>
  <c r="AB581" i="10"/>
  <c r="AB386" i="10"/>
  <c r="AB195" i="10"/>
  <c r="AB122" i="10"/>
  <c r="AB63" i="10"/>
  <c r="AB737" i="10"/>
  <c r="AB652" i="10"/>
  <c r="AB605" i="10"/>
  <c r="AB529" i="10"/>
  <c r="AB435" i="10"/>
  <c r="AB285" i="10"/>
  <c r="AB244" i="10"/>
  <c r="AB720" i="10"/>
  <c r="AB635" i="10"/>
  <c r="AB421" i="10"/>
  <c r="AB372" i="10"/>
  <c r="AB331" i="10"/>
  <c r="AB785" i="10"/>
  <c r="AB643" i="10"/>
  <c r="AB572" i="10"/>
  <c r="AB531" i="10"/>
  <c r="AB445" i="10"/>
  <c r="AB268" i="10"/>
  <c r="AB232" i="10"/>
  <c r="AB140" i="10"/>
  <c r="AB62" i="10"/>
  <c r="AB164" i="10"/>
  <c r="AB42" i="10"/>
  <c r="AB664" i="10"/>
  <c r="AB420" i="10"/>
  <c r="AB308" i="10"/>
  <c r="AB185" i="10"/>
  <c r="AB738" i="10"/>
  <c r="AB683" i="10"/>
  <c r="AB571" i="10"/>
  <c r="AB384" i="10"/>
  <c r="AB327" i="10"/>
  <c r="AB275" i="10"/>
  <c r="AB212" i="10"/>
  <c r="AB21" i="10"/>
  <c r="AB647" i="10"/>
  <c r="AB389" i="10"/>
  <c r="AB302" i="10"/>
  <c r="AB102" i="10"/>
  <c r="AB573" i="10"/>
  <c r="AB378" i="10"/>
  <c r="AB321" i="10"/>
  <c r="AB116" i="10"/>
  <c r="AB49" i="10"/>
  <c r="AB649" i="10"/>
  <c r="AB597" i="10"/>
  <c r="AB521" i="10"/>
  <c r="AB334" i="10"/>
  <c r="AB227" i="10"/>
  <c r="AB68" i="10"/>
  <c r="AB706" i="10"/>
  <c r="AB323" i="10"/>
  <c r="AB151" i="10"/>
  <c r="AB87" i="10"/>
  <c r="AB717" i="10"/>
  <c r="AB632" i="10"/>
  <c r="AB569" i="10"/>
  <c r="AB523" i="10"/>
  <c r="AB437" i="10"/>
  <c r="AB320" i="10"/>
  <c r="AB257" i="10"/>
  <c r="AB229" i="10"/>
  <c r="AB470" i="10"/>
  <c r="AB317" i="10"/>
  <c r="AB89" i="10"/>
  <c r="AB9" i="10"/>
  <c r="AB456" i="10"/>
  <c r="AB300" i="10"/>
  <c r="AB251" i="10"/>
  <c r="AB177" i="10"/>
  <c r="AB64" i="10"/>
  <c r="AB631" i="10"/>
  <c r="AB568" i="10"/>
  <c r="AB489" i="10"/>
  <c r="AB376" i="10"/>
  <c r="AB201" i="10"/>
  <c r="AB128" i="10"/>
  <c r="AB688" i="10"/>
  <c r="AB639" i="10"/>
  <c r="AB441" i="10"/>
  <c r="AB381" i="10"/>
  <c r="AB340" i="10"/>
  <c r="AB294" i="10"/>
  <c r="AB253" i="10"/>
  <c r="AB52" i="10"/>
  <c r="AB820" i="10"/>
  <c r="AB740" i="10"/>
  <c r="AB562" i="10"/>
  <c r="AB307" i="10"/>
  <c r="AB239" i="10"/>
  <c r="AB38" i="10"/>
  <c r="AB767" i="10"/>
  <c r="AB586" i="10"/>
  <c r="AB416" i="10"/>
  <c r="AB219" i="10"/>
  <c r="AB60" i="10"/>
  <c r="AB814" i="10"/>
  <c r="AB698" i="10"/>
  <c r="AB610" i="10"/>
  <c r="AB364" i="10"/>
  <c r="AB309" i="10"/>
  <c r="AB263" i="10"/>
  <c r="AB143" i="10"/>
  <c r="AB79" i="10"/>
  <c r="AB831" i="10"/>
  <c r="AB621" i="10"/>
  <c r="AB429" i="10"/>
  <c r="AB306" i="10"/>
  <c r="AB137" i="10"/>
  <c r="AB766" i="10"/>
  <c r="AB714" i="10"/>
  <c r="AB640" i="10"/>
  <c r="AB409" i="10"/>
  <c r="AB210" i="10"/>
  <c r="AB145" i="10"/>
  <c r="AB656" i="10"/>
  <c r="AB525" i="10"/>
  <c r="AB398" i="10"/>
  <c r="AB292" i="10"/>
  <c r="AB716" i="10"/>
  <c r="AB669" i="10"/>
  <c r="AB620" i="10"/>
  <c r="AB560" i="10"/>
  <c r="AB475" i="10"/>
  <c r="AB319" i="10"/>
  <c r="AB158" i="10"/>
  <c r="AB815" i="10"/>
  <c r="AB727" i="10"/>
  <c r="AB283" i="10"/>
  <c r="AB187" i="10"/>
  <c r="AB133" i="10"/>
  <c r="AB96" i="10"/>
  <c r="AB718" i="10"/>
  <c r="AB644" i="10"/>
  <c r="AB554" i="10"/>
  <c r="AB299" i="10"/>
  <c r="AB222" i="10"/>
  <c r="AB176" i="10"/>
  <c r="AB99" i="10"/>
  <c r="AB759" i="10"/>
  <c r="AB715" i="10"/>
  <c r="AB578" i="10"/>
  <c r="AB318" i="10"/>
  <c r="AB211" i="10"/>
  <c r="AB127" i="10"/>
  <c r="AB695" i="10"/>
  <c r="AB602" i="10"/>
  <c r="AB399" i="10"/>
  <c r="AB260" i="10"/>
  <c r="AB132" i="10"/>
  <c r="AB761" i="10"/>
  <c r="AB561" i="10"/>
  <c r="AB509" i="10"/>
  <c r="AB129" i="10"/>
  <c r="Q473" i="10"/>
  <c r="W65" i="10"/>
  <c r="X298" i="10"/>
  <c r="S298" i="10"/>
  <c r="Y266" i="10"/>
  <c r="T426" i="10"/>
  <c r="X431" i="10"/>
  <c r="S26" i="10"/>
  <c r="Y604" i="10"/>
  <c r="P519" i="10"/>
  <c r="W127" i="10"/>
  <c r="N127" i="10"/>
  <c r="Z496" i="10"/>
  <c r="Z129" i="10"/>
  <c r="Z365" i="10"/>
  <c r="Z794" i="10"/>
  <c r="Z222" i="10"/>
  <c r="Z519" i="10"/>
  <c r="Z426" i="10"/>
  <c r="O169" i="10"/>
  <c r="AA243" i="10"/>
  <c r="U240" i="1" s="1"/>
  <c r="AA371" i="10"/>
  <c r="U368" i="1" s="1"/>
  <c r="AA319" i="10"/>
  <c r="U316" i="1" s="1"/>
  <c r="AA797" i="10"/>
  <c r="U794" i="1" s="1"/>
  <c r="AA727" i="10"/>
  <c r="U724" i="1" s="1"/>
  <c r="AA647" i="10"/>
  <c r="U644" i="1" s="1"/>
  <c r="AA408" i="10"/>
  <c r="U405" i="1" s="1"/>
  <c r="AA313" i="10"/>
  <c r="U310" i="1" s="1"/>
  <c r="AA272" i="10"/>
  <c r="U269" i="1" s="1"/>
  <c r="AA242" i="10"/>
  <c r="U239" i="1" s="1"/>
  <c r="AA29" i="10"/>
  <c r="U26" i="1" s="1"/>
  <c r="X794" i="10"/>
  <c r="S647" i="10"/>
  <c r="N647" i="10"/>
  <c r="X473" i="10"/>
  <c r="O65" i="10"/>
  <c r="P298" i="10"/>
  <c r="T266" i="10"/>
  <c r="Q266" i="10"/>
  <c r="S426" i="10"/>
  <c r="P431" i="10"/>
  <c r="X26" i="10"/>
  <c r="Q604" i="10"/>
  <c r="W519" i="10"/>
  <c r="T127" i="10"/>
  <c r="U127" i="10"/>
  <c r="Z761" i="10"/>
  <c r="Z750" i="10"/>
  <c r="Z578" i="10"/>
  <c r="Z81" i="10"/>
  <c r="Z44" i="10"/>
  <c r="Z715" i="10"/>
  <c r="Z132" i="10"/>
  <c r="P750" i="10"/>
  <c r="Q653" i="10"/>
  <c r="T554" i="10"/>
  <c r="W641" i="10"/>
  <c r="P794" i="10"/>
  <c r="Y647" i="10"/>
  <c r="N561" i="10"/>
  <c r="P473" i="10"/>
  <c r="Y65" i="10"/>
  <c r="V65" i="10"/>
  <c r="AB65" i="10" s="1"/>
  <c r="W298" i="10"/>
  <c r="O266" i="10"/>
  <c r="X266" i="10"/>
  <c r="Y426" i="10"/>
  <c r="V431" i="10"/>
  <c r="AB431" i="10" s="1"/>
  <c r="U26" i="10"/>
  <c r="P26" i="10"/>
  <c r="X604" i="10"/>
  <c r="O519" i="10"/>
  <c r="S127" i="10"/>
  <c r="P761" i="10"/>
  <c r="Z134" i="10"/>
  <c r="Z602" i="10"/>
  <c r="Z473" i="10"/>
  <c r="Z641" i="10"/>
  <c r="Z65" i="10"/>
  <c r="Z604" i="10"/>
  <c r="AA667" i="10"/>
  <c r="U664" i="1" s="1"/>
  <c r="AA317" i="10"/>
  <c r="U314" i="1" s="1"/>
  <c r="AA180" i="10"/>
  <c r="U177" i="1" s="1"/>
  <c r="AA56" i="10"/>
  <c r="U53" i="1" s="1"/>
  <c r="AA525" i="10"/>
  <c r="U522" i="1" s="1"/>
  <c r="AA406" i="10"/>
  <c r="U403" i="1" s="1"/>
  <c r="AA363" i="10"/>
  <c r="U360" i="1" s="1"/>
  <c r="AA161" i="10"/>
  <c r="U158" i="1" s="1"/>
  <c r="AA109" i="10"/>
  <c r="U106" i="1" s="1"/>
  <c r="AA672" i="10"/>
  <c r="U669" i="1" s="1"/>
  <c r="AA765" i="10"/>
  <c r="U762" i="1" s="1"/>
  <c r="AA721" i="10"/>
  <c r="U718" i="1" s="1"/>
  <c r="AA549" i="10"/>
  <c r="U546" i="1" s="1"/>
  <c r="AA105" i="10"/>
  <c r="U102" i="1" s="1"/>
  <c r="AA11" i="10"/>
  <c r="U8" i="1" s="1"/>
  <c r="S689" i="10"/>
  <c r="N689" i="10"/>
  <c r="N272" i="10"/>
  <c r="X272" i="10"/>
  <c r="Y313" i="10"/>
  <c r="U759" i="10"/>
  <c r="W750" i="10"/>
  <c r="X653" i="10"/>
  <c r="U173" i="10"/>
  <c r="V173" i="10"/>
  <c r="AB173" i="10" s="1"/>
  <c r="Q129" i="10"/>
  <c r="U260" i="10"/>
  <c r="Q399" i="10"/>
  <c r="T399" i="10"/>
  <c r="S554" i="10"/>
  <c r="U641" i="10"/>
  <c r="O641" i="10"/>
  <c r="W794" i="10"/>
  <c r="Q647" i="10"/>
  <c r="Y561" i="10"/>
  <c r="U561" i="10"/>
  <c r="W473" i="10"/>
  <c r="U65" i="10"/>
  <c r="N65" i="10"/>
  <c r="O298" i="10"/>
  <c r="N266" i="10"/>
  <c r="P266" i="10"/>
  <c r="Q426" i="10"/>
  <c r="O431" i="10"/>
  <c r="N431" i="10"/>
  <c r="Q26" i="10"/>
  <c r="W26" i="10"/>
  <c r="V604" i="10"/>
  <c r="AB604" i="10" s="1"/>
  <c r="P604" i="10"/>
  <c r="T519" i="10"/>
  <c r="V519" i="10"/>
  <c r="AB519" i="10" s="1"/>
  <c r="Q127" i="10"/>
  <c r="Z99" i="10"/>
  <c r="Z461" i="10"/>
  <c r="Z509" i="10"/>
  <c r="Z272" i="10"/>
  <c r="Z554" i="10"/>
  <c r="Z718" i="10"/>
  <c r="Z797" i="10"/>
  <c r="AA736" i="10"/>
  <c r="U733" i="1" s="1"/>
  <c r="AA585" i="10"/>
  <c r="U582" i="1" s="1"/>
  <c r="AA401" i="10"/>
  <c r="U398" i="1" s="1"/>
  <c r="AA634" i="10"/>
  <c r="U631" i="1" s="1"/>
  <c r="AA631" i="10"/>
  <c r="U628" i="1" s="1"/>
  <c r="AA403" i="10"/>
  <c r="U400" i="1" s="1"/>
  <c r="AA193" i="10"/>
  <c r="U190" i="1" s="1"/>
  <c r="AA21" i="10"/>
  <c r="U18" i="1" s="1"/>
  <c r="AA171" i="10"/>
  <c r="U168" i="1" s="1"/>
  <c r="AA133" i="10"/>
  <c r="U130" i="1" s="1"/>
  <c r="O750" i="10"/>
  <c r="P653" i="10"/>
  <c r="Y554" i="10"/>
  <c r="T641" i="10"/>
  <c r="V641" i="10"/>
  <c r="O794" i="10"/>
  <c r="X647" i="10"/>
  <c r="Q561" i="10"/>
  <c r="T561" i="10"/>
  <c r="O473" i="10"/>
  <c r="T65" i="10"/>
  <c r="S65" i="10"/>
  <c r="V298" i="10"/>
  <c r="AB298" i="10" s="1"/>
  <c r="W266" i="10"/>
  <c r="X426" i="10"/>
  <c r="W431" i="10"/>
  <c r="T431" i="10"/>
  <c r="N26" i="10"/>
  <c r="O26" i="10"/>
  <c r="N604" i="10"/>
  <c r="W604" i="10"/>
  <c r="S519" i="10"/>
  <c r="N519" i="10"/>
  <c r="O127" i="10"/>
  <c r="O607" i="10"/>
  <c r="AA249" i="10"/>
  <c r="U246" i="1" s="1"/>
  <c r="Z431" i="10"/>
  <c r="Z691" i="10"/>
  <c r="Z26" i="10"/>
  <c r="Z695" i="10"/>
  <c r="Z29" i="10"/>
  <c r="Z576" i="10"/>
  <c r="Z212" i="10"/>
  <c r="Z83" i="10"/>
  <c r="V750" i="10"/>
  <c r="AB750" i="10" s="1"/>
  <c r="Q554" i="10"/>
  <c r="S641" i="10"/>
  <c r="N641" i="10"/>
  <c r="P647" i="10"/>
  <c r="X561" i="10"/>
  <c r="S561" i="10"/>
  <c r="T473" i="10"/>
  <c r="V473" i="10"/>
  <c r="AB473" i="10" s="1"/>
  <c r="Q65" i="10"/>
  <c r="N298" i="10"/>
  <c r="V266" i="10"/>
  <c r="AB266" i="10" s="1"/>
  <c r="V426" i="10"/>
  <c r="AB426" i="10" s="1"/>
  <c r="P426" i="10"/>
  <c r="U431" i="10"/>
  <c r="S431" i="10"/>
  <c r="Y26" i="10"/>
  <c r="U604" i="10"/>
  <c r="O604" i="10"/>
  <c r="Y519" i="10"/>
  <c r="U519" i="10"/>
  <c r="X127" i="10"/>
  <c r="AA325" i="10"/>
  <c r="U322" i="1" s="1"/>
  <c r="Z647" i="10"/>
  <c r="Z644" i="10"/>
  <c r="Z266" i="10"/>
  <c r="Z243" i="10"/>
  <c r="Z298" i="10"/>
  <c r="Z556" i="10"/>
  <c r="Z653" i="10"/>
  <c r="Z319" i="10"/>
  <c r="Z313" i="10"/>
  <c r="T57" i="10"/>
  <c r="AA761" i="10"/>
  <c r="U758" i="1" s="1"/>
  <c r="AA651" i="10"/>
  <c r="U648" i="1" s="1"/>
  <c r="AA210" i="10"/>
  <c r="U207" i="1" s="1"/>
  <c r="AA675" i="10"/>
  <c r="U672" i="1" s="1"/>
  <c r="AA300" i="10"/>
  <c r="U297" i="1" s="1"/>
  <c r="AA185" i="10"/>
  <c r="U182" i="1" s="1"/>
  <c r="AA776" i="10"/>
  <c r="U773" i="1" s="1"/>
  <c r="AA560" i="10"/>
  <c r="U557" i="1" s="1"/>
  <c r="AA489" i="10"/>
  <c r="U486" i="1" s="1"/>
  <c r="AA231" i="10"/>
  <c r="U228" i="1" s="1"/>
  <c r="AA147" i="10"/>
  <c r="U144" i="1" s="1"/>
  <c r="AA61" i="10"/>
  <c r="U58" i="1" s="1"/>
  <c r="AA209" i="10"/>
  <c r="U206" i="1" s="1"/>
  <c r="AA163" i="10"/>
  <c r="U160" i="1" s="1"/>
  <c r="AA125" i="10"/>
  <c r="U122" i="1" s="1"/>
  <c r="W647" i="10"/>
  <c r="S473" i="10"/>
  <c r="N473" i="10"/>
  <c r="Y298" i="10"/>
  <c r="U298" i="10"/>
  <c r="U266" i="10"/>
  <c r="N426" i="10"/>
  <c r="W426" i="10"/>
  <c r="Y431" i="10"/>
  <c r="V26" i="10"/>
  <c r="T604" i="10"/>
  <c r="Q519" i="10"/>
  <c r="P127" i="10"/>
  <c r="AA6" i="10"/>
  <c r="U3" i="1" s="1"/>
  <c r="AA464" i="10"/>
  <c r="U461" i="1" s="1"/>
  <c r="Z176" i="10"/>
  <c r="Z260" i="10"/>
  <c r="Z399" i="10"/>
  <c r="Z127" i="10"/>
  <c r="Z561" i="10"/>
  <c r="Z709" i="10"/>
  <c r="Z115" i="10"/>
  <c r="Z418" i="10"/>
  <c r="W709" i="10"/>
  <c r="V567" i="10"/>
  <c r="AB567" i="10" s="1"/>
  <c r="AA290" i="10"/>
  <c r="U287" i="1" s="1"/>
  <c r="Z118" i="10"/>
  <c r="Z93" i="10"/>
  <c r="Z633" i="10"/>
  <c r="Z356" i="10"/>
  <c r="AA640" i="10"/>
  <c r="U637" i="1" s="1"/>
  <c r="AA352" i="10"/>
  <c r="U349" i="1" s="1"/>
  <c r="AA145" i="10"/>
  <c r="U142" i="1" s="1"/>
  <c r="Z488" i="10"/>
  <c r="Z361" i="10"/>
  <c r="Z764" i="10"/>
  <c r="Z113" i="10"/>
  <c r="Z23" i="10"/>
  <c r="AA356" i="10"/>
  <c r="U353" i="1" s="1"/>
  <c r="AA484" i="10"/>
  <c r="U481" i="1" s="1"/>
  <c r="AA766" i="10"/>
  <c r="U763" i="1" s="1"/>
  <c r="AA473" i="10"/>
  <c r="U470" i="1" s="1"/>
  <c r="AA341" i="10"/>
  <c r="U338" i="1" s="1"/>
  <c r="AA134" i="10"/>
  <c r="U131" i="1" s="1"/>
  <c r="S709" i="10"/>
  <c r="N709" i="10"/>
  <c r="Q567" i="10"/>
  <c r="T567" i="10"/>
  <c r="Z751" i="10"/>
  <c r="Z499" i="10"/>
  <c r="Z51" i="10"/>
  <c r="Z352" i="10"/>
  <c r="Z479" i="10"/>
  <c r="Z188" i="10"/>
  <c r="Z553" i="10"/>
  <c r="Z465" i="10"/>
  <c r="AA601" i="10"/>
  <c r="U598" i="1" s="1"/>
  <c r="AA629" i="10"/>
  <c r="U626" i="1" s="1"/>
  <c r="AA503" i="10"/>
  <c r="U500" i="1" s="1"/>
  <c r="AA254" i="10"/>
  <c r="U251" i="1" s="1"/>
  <c r="AA172" i="10"/>
  <c r="U169" i="1" s="1"/>
  <c r="AA81" i="10"/>
  <c r="U78" i="1" s="1"/>
  <c r="AA42" i="10"/>
  <c r="U39" i="1" s="1"/>
  <c r="AA741" i="10"/>
  <c r="U738" i="1" s="1"/>
  <c r="AA686" i="10"/>
  <c r="U683" i="1" s="1"/>
  <c r="AA656" i="10"/>
  <c r="U653" i="1" s="1"/>
  <c r="AA555" i="10"/>
  <c r="U552" i="1" s="1"/>
  <c r="AA500" i="10"/>
  <c r="U497" i="1" s="1"/>
  <c r="AA456" i="10"/>
  <c r="U453" i="1" s="1"/>
  <c r="AA431" i="10"/>
  <c r="U428" i="1" s="1"/>
  <c r="AA387" i="10"/>
  <c r="U384" i="1" s="1"/>
  <c r="AA355" i="10"/>
  <c r="U352" i="1" s="1"/>
  <c r="AA322" i="10"/>
  <c r="U319" i="1" s="1"/>
  <c r="AA281" i="10"/>
  <c r="U278" i="1" s="1"/>
  <c r="AA177" i="10"/>
  <c r="U174" i="1" s="1"/>
  <c r="AA131" i="10"/>
  <c r="U128" i="1" s="1"/>
  <c r="AA50" i="10"/>
  <c r="U47" i="1" s="1"/>
  <c r="AA691" i="10"/>
  <c r="U688" i="1" s="1"/>
  <c r="AA620" i="10"/>
  <c r="U617" i="1" s="1"/>
  <c r="AA571" i="10"/>
  <c r="U568" i="1" s="1"/>
  <c r="AA508" i="10"/>
  <c r="U505" i="1" s="1"/>
  <c r="AA475" i="10"/>
  <c r="U472" i="1" s="1"/>
  <c r="AA395" i="10"/>
  <c r="U392" i="1" s="1"/>
  <c r="AA343" i="10"/>
  <c r="U340" i="1" s="1"/>
  <c r="AA267" i="10"/>
  <c r="U264" i="1" s="1"/>
  <c r="AA228" i="10"/>
  <c r="U225" i="1" s="1"/>
  <c r="AA190" i="10"/>
  <c r="U187" i="1" s="1"/>
  <c r="AA158" i="10"/>
  <c r="U155" i="1" s="1"/>
  <c r="AA83" i="10"/>
  <c r="U80" i="1" s="1"/>
  <c r="AA47" i="10"/>
  <c r="U44" i="1" s="1"/>
  <c r="AA18" i="10"/>
  <c r="U15" i="1" s="1"/>
  <c r="AA713" i="10"/>
  <c r="U710" i="1" s="1"/>
  <c r="AA680" i="10"/>
  <c r="U677" i="1" s="1"/>
  <c r="AA639" i="10"/>
  <c r="U636" i="1" s="1"/>
  <c r="AA576" i="10"/>
  <c r="U573" i="1" s="1"/>
  <c r="AA486" i="10"/>
  <c r="U483" i="1" s="1"/>
  <c r="AA441" i="10"/>
  <c r="U438" i="1" s="1"/>
  <c r="AA400" i="10"/>
  <c r="U397" i="1" s="1"/>
  <c r="AA365" i="10"/>
  <c r="U362" i="1" s="1"/>
  <c r="AA332" i="10"/>
  <c r="U329" i="1" s="1"/>
  <c r="AA302" i="10"/>
  <c r="U299" i="1" s="1"/>
  <c r="AA225" i="10"/>
  <c r="U222" i="1" s="1"/>
  <c r="AA187" i="10"/>
  <c r="U184" i="1" s="1"/>
  <c r="AA119" i="10"/>
  <c r="U116" i="1" s="1"/>
  <c r="AA96" i="10"/>
  <c r="U93" i="1" s="1"/>
  <c r="P751" i="10"/>
  <c r="Z145" i="10"/>
  <c r="Z567" i="10"/>
  <c r="Z252" i="10"/>
  <c r="Z315" i="10"/>
  <c r="Z388" i="10"/>
  <c r="Z687" i="10"/>
  <c r="Z640" i="10"/>
  <c r="Z197" i="10"/>
  <c r="Z670" i="10"/>
  <c r="Z704" i="10"/>
  <c r="AA750" i="10"/>
  <c r="U747" i="1" s="1"/>
  <c r="AA714" i="10"/>
  <c r="U711" i="1" s="1"/>
  <c r="AA246" i="10"/>
  <c r="U243" i="1" s="1"/>
  <c r="AA164" i="10"/>
  <c r="U161" i="1" s="1"/>
  <c r="AA59" i="10"/>
  <c r="U56" i="1" s="1"/>
  <c r="AA9" i="10"/>
  <c r="U6" i="1" s="1"/>
  <c r="AA678" i="10"/>
  <c r="U675" i="1" s="1"/>
  <c r="AA645" i="10"/>
  <c r="U642" i="1" s="1"/>
  <c r="AA590" i="10"/>
  <c r="U587" i="1" s="1"/>
  <c r="AA547" i="10"/>
  <c r="U544" i="1" s="1"/>
  <c r="AA492" i="10"/>
  <c r="U489" i="1" s="1"/>
  <c r="AA453" i="10"/>
  <c r="U450" i="1" s="1"/>
  <c r="AA420" i="10"/>
  <c r="U417" i="1" s="1"/>
  <c r="AA379" i="10"/>
  <c r="U376" i="1" s="1"/>
  <c r="AA308" i="10"/>
  <c r="U305" i="1" s="1"/>
  <c r="AA223" i="10"/>
  <c r="U220" i="1" s="1"/>
  <c r="AA123" i="10"/>
  <c r="U120" i="1" s="1"/>
  <c r="AA86" i="10"/>
  <c r="U83" i="1" s="1"/>
  <c r="AA806" i="10"/>
  <c r="U803" i="1" s="1"/>
  <c r="AA716" i="10"/>
  <c r="U713" i="1" s="1"/>
  <c r="AA683" i="10"/>
  <c r="U680" i="1" s="1"/>
  <c r="AA653" i="10"/>
  <c r="U650" i="1" s="1"/>
  <c r="AA598" i="10"/>
  <c r="U595" i="1" s="1"/>
  <c r="AA568" i="10"/>
  <c r="U565" i="1" s="1"/>
  <c r="AA505" i="10"/>
  <c r="U502" i="1" s="1"/>
  <c r="AA461" i="10"/>
  <c r="U458" i="1" s="1"/>
  <c r="AA384" i="10"/>
  <c r="U381" i="1" s="1"/>
  <c r="AA297" i="10"/>
  <c r="U294" i="1" s="1"/>
  <c r="AA248" i="10"/>
  <c r="U245" i="1" s="1"/>
  <c r="AA212" i="10"/>
  <c r="U209" i="1" s="1"/>
  <c r="AA182" i="10"/>
  <c r="U179" i="1" s="1"/>
  <c r="AA155" i="10"/>
  <c r="U152" i="1" s="1"/>
  <c r="AA128" i="10"/>
  <c r="U125" i="1" s="1"/>
  <c r="AA44" i="10"/>
  <c r="U41" i="1" s="1"/>
  <c r="AA611" i="10"/>
  <c r="U608" i="1" s="1"/>
  <c r="AA565" i="10"/>
  <c r="U562" i="1" s="1"/>
  <c r="AA519" i="10"/>
  <c r="U516" i="1" s="1"/>
  <c r="AA472" i="10"/>
  <c r="U469" i="1" s="1"/>
  <c r="AA389" i="10"/>
  <c r="U386" i="1" s="1"/>
  <c r="AA357" i="10"/>
  <c r="U354" i="1" s="1"/>
  <c r="AA324" i="10"/>
  <c r="U321" i="1" s="1"/>
  <c r="AA294" i="10"/>
  <c r="U291" i="1" s="1"/>
  <c r="AA179" i="10"/>
  <c r="U176" i="1" s="1"/>
  <c r="AA41" i="10"/>
  <c r="U38" i="1" s="1"/>
  <c r="R786" i="10"/>
  <c r="AB786" i="10" s="1"/>
  <c r="AA786" i="10"/>
  <c r="U783" i="1" s="1"/>
  <c r="R250" i="10"/>
  <c r="AB250" i="10" s="1"/>
  <c r="AA250" i="10"/>
  <c r="U247" i="1" s="1"/>
  <c r="W5" i="10"/>
  <c r="R5" i="10"/>
  <c r="R594" i="10"/>
  <c r="AB594" i="10" s="1"/>
  <c r="AA594" i="10"/>
  <c r="U591" i="1" s="1"/>
  <c r="Z438" i="10"/>
  <c r="Z770" i="10"/>
  <c r="R749" i="10"/>
  <c r="AB749" i="10" s="1"/>
  <c r="AA749" i="10"/>
  <c r="U746" i="1" s="1"/>
  <c r="AA718" i="10"/>
  <c r="U715" i="1" s="1"/>
  <c r="AA622" i="10"/>
  <c r="U619" i="1" s="1"/>
  <c r="AA573" i="10"/>
  <c r="U570" i="1" s="1"/>
  <c r="AA532" i="10"/>
  <c r="U529" i="1" s="1"/>
  <c r="AA499" i="10"/>
  <c r="U496" i="1" s="1"/>
  <c r="AA405" i="10"/>
  <c r="U402" i="1" s="1"/>
  <c r="AA329" i="10"/>
  <c r="U326" i="1" s="1"/>
  <c r="AA291" i="10"/>
  <c r="U288" i="1" s="1"/>
  <c r="AA206" i="10"/>
  <c r="U203" i="1" s="1"/>
  <c r="AA176" i="10"/>
  <c r="U173" i="1" s="1"/>
  <c r="AA130" i="10"/>
  <c r="U127" i="1" s="1"/>
  <c r="AA93" i="10"/>
  <c r="U90" i="1" s="1"/>
  <c r="AA49" i="10"/>
  <c r="U46" i="1" s="1"/>
  <c r="AA5" i="10"/>
  <c r="U2" i="1" s="1"/>
  <c r="AA767" i="10"/>
  <c r="U764" i="1" s="1"/>
  <c r="AA737" i="10"/>
  <c r="U734" i="1" s="1"/>
  <c r="AA701" i="10"/>
  <c r="U698" i="1" s="1"/>
  <c r="AA605" i="10"/>
  <c r="U602" i="1" s="1"/>
  <c r="AA567" i="10"/>
  <c r="U564" i="1" s="1"/>
  <c r="AA521" i="10"/>
  <c r="U518" i="1" s="1"/>
  <c r="AA468" i="10"/>
  <c r="U465" i="1" s="1"/>
  <c r="AA424" i="10"/>
  <c r="U421" i="1" s="1"/>
  <c r="AA326" i="10"/>
  <c r="U323" i="1" s="1"/>
  <c r="AA296" i="10"/>
  <c r="U293" i="1" s="1"/>
  <c r="AA266" i="10"/>
  <c r="U263" i="1" s="1"/>
  <c r="AA227" i="10"/>
  <c r="U224" i="1" s="1"/>
  <c r="AA192" i="10"/>
  <c r="U189" i="1" s="1"/>
  <c r="AA165" i="10"/>
  <c r="U162" i="1" s="1"/>
  <c r="AA127" i="10"/>
  <c r="U124" i="1" s="1"/>
  <c r="AA43" i="10"/>
  <c r="U40" i="1" s="1"/>
  <c r="AA814" i="10"/>
  <c r="U811" i="1" s="1"/>
  <c r="AA742" i="10"/>
  <c r="U739" i="1" s="1"/>
  <c r="AA695" i="10"/>
  <c r="U692" i="1" s="1"/>
  <c r="AA635" i="10"/>
  <c r="U632" i="1" s="1"/>
  <c r="AA556" i="10"/>
  <c r="U553" i="1" s="1"/>
  <c r="AA451" i="10"/>
  <c r="U448" i="1" s="1"/>
  <c r="AA399" i="10"/>
  <c r="U396" i="1" s="1"/>
  <c r="AA331" i="10"/>
  <c r="U328" i="1" s="1"/>
  <c r="AA293" i="10"/>
  <c r="U290" i="1" s="1"/>
  <c r="AA260" i="10"/>
  <c r="U257" i="1" s="1"/>
  <c r="AA170" i="10"/>
  <c r="U167" i="1" s="1"/>
  <c r="AA132" i="10"/>
  <c r="U129" i="1" s="1"/>
  <c r="AA51" i="10"/>
  <c r="U48" i="1" s="1"/>
  <c r="AA831" i="10"/>
  <c r="U828" i="1" s="1"/>
  <c r="AA662" i="10"/>
  <c r="U659" i="1" s="1"/>
  <c r="AA621" i="10"/>
  <c r="U618" i="1" s="1"/>
  <c r="AA580" i="10"/>
  <c r="U577" i="1" s="1"/>
  <c r="AA553" i="10"/>
  <c r="U550" i="1" s="1"/>
  <c r="AA523" i="10"/>
  <c r="U520" i="1" s="1"/>
  <c r="AA476" i="10"/>
  <c r="U473" i="1" s="1"/>
  <c r="AA429" i="10"/>
  <c r="U426" i="1" s="1"/>
  <c r="AA396" i="10"/>
  <c r="U393" i="1" s="1"/>
  <c r="AA361" i="10"/>
  <c r="U358" i="1" s="1"/>
  <c r="AA320" i="10"/>
  <c r="U317" i="1" s="1"/>
  <c r="AA279" i="10"/>
  <c r="U276" i="1" s="1"/>
  <c r="AA229" i="10"/>
  <c r="U226" i="1" s="1"/>
  <c r="AA202" i="10"/>
  <c r="U199" i="1" s="1"/>
  <c r="AA137" i="10"/>
  <c r="U134" i="1" s="1"/>
  <c r="AA84" i="10"/>
  <c r="U81" i="1" s="1"/>
  <c r="R663" i="10"/>
  <c r="AB663" i="10" s="1"/>
  <c r="AA663" i="10"/>
  <c r="U660" i="1" s="1"/>
  <c r="R524" i="10"/>
  <c r="AB524" i="10" s="1"/>
  <c r="AA524" i="10"/>
  <c r="U521" i="1" s="1"/>
  <c r="R654" i="10"/>
  <c r="AB654" i="10" s="1"/>
  <c r="AA654" i="10"/>
  <c r="U651" i="1" s="1"/>
  <c r="Z608" i="10"/>
  <c r="Z562" i="10"/>
  <c r="Z255" i="10"/>
  <c r="AA388" i="10"/>
  <c r="U385" i="1" s="1"/>
  <c r="R735" i="10"/>
  <c r="AB735" i="10" s="1"/>
  <c r="AA735" i="10"/>
  <c r="U732" i="1" s="1"/>
  <c r="AA770" i="10"/>
  <c r="U767" i="1" s="1"/>
  <c r="AA704" i="10"/>
  <c r="U701" i="1" s="1"/>
  <c r="AA608" i="10"/>
  <c r="U605" i="1" s="1"/>
  <c r="AA562" i="10"/>
  <c r="U559" i="1" s="1"/>
  <c r="AA491" i="10"/>
  <c r="U488" i="1" s="1"/>
  <c r="AA438" i="10"/>
  <c r="U435" i="1" s="1"/>
  <c r="AA397" i="10"/>
  <c r="U394" i="1" s="1"/>
  <c r="AA362" i="10"/>
  <c r="U359" i="1" s="1"/>
  <c r="AA321" i="10"/>
  <c r="U318" i="1" s="1"/>
  <c r="AA277" i="10"/>
  <c r="U274" i="1" s="1"/>
  <c r="AA239" i="10"/>
  <c r="U236" i="1" s="1"/>
  <c r="AA203" i="10"/>
  <c r="U200" i="1" s="1"/>
  <c r="AA160" i="10"/>
  <c r="U157" i="1" s="1"/>
  <c r="AA122" i="10"/>
  <c r="U119" i="1" s="1"/>
  <c r="AA38" i="10"/>
  <c r="U35" i="1" s="1"/>
  <c r="AA817" i="10"/>
  <c r="U814" i="1" s="1"/>
  <c r="AA759" i="10"/>
  <c r="U756" i="1" s="1"/>
  <c r="AA668" i="10"/>
  <c r="U665" i="1" s="1"/>
  <c r="AA597" i="10"/>
  <c r="U594" i="1" s="1"/>
  <c r="AA559" i="10"/>
  <c r="U556" i="1" s="1"/>
  <c r="AA504" i="10"/>
  <c r="U501" i="1" s="1"/>
  <c r="AA460" i="10"/>
  <c r="U457" i="1" s="1"/>
  <c r="AA416" i="10"/>
  <c r="U413" i="1" s="1"/>
  <c r="AA359" i="10"/>
  <c r="U356" i="1" s="1"/>
  <c r="AA318" i="10"/>
  <c r="U315" i="1" s="1"/>
  <c r="AA288" i="10"/>
  <c r="U285" i="1" s="1"/>
  <c r="AA219" i="10"/>
  <c r="U216" i="1" s="1"/>
  <c r="AA113" i="10"/>
  <c r="U110" i="1" s="1"/>
  <c r="AA68" i="10"/>
  <c r="U65" i="1" s="1"/>
  <c r="AA35" i="10"/>
  <c r="U32" i="1" s="1"/>
  <c r="AA720" i="10"/>
  <c r="U717" i="1" s="1"/>
  <c r="AA687" i="10"/>
  <c r="U684" i="1" s="1"/>
  <c r="AA624" i="10"/>
  <c r="U621" i="1" s="1"/>
  <c r="AA440" i="10"/>
  <c r="U437" i="1" s="1"/>
  <c r="AA323" i="10"/>
  <c r="U320" i="1" s="1"/>
  <c r="AA252" i="10"/>
  <c r="U249" i="1" s="1"/>
  <c r="AA118" i="10"/>
  <c r="U115" i="1" s="1"/>
  <c r="AA87" i="10"/>
  <c r="U84" i="1" s="1"/>
  <c r="AA40" i="10"/>
  <c r="U37" i="1" s="1"/>
  <c r="AA777" i="10"/>
  <c r="U774" i="1" s="1"/>
  <c r="AA717" i="10"/>
  <c r="U714" i="1" s="1"/>
  <c r="AA572" i="10"/>
  <c r="U569" i="1" s="1"/>
  <c r="AA512" i="10"/>
  <c r="U509" i="1" s="1"/>
  <c r="AA426" i="10"/>
  <c r="U423" i="1" s="1"/>
  <c r="AA344" i="10"/>
  <c r="U341" i="1" s="1"/>
  <c r="AA306" i="10"/>
  <c r="U303" i="1" s="1"/>
  <c r="AA276" i="10"/>
  <c r="U273" i="1" s="1"/>
  <c r="AA194" i="10"/>
  <c r="U191" i="1" s="1"/>
  <c r="AA159" i="10"/>
  <c r="U156" i="1" s="1"/>
  <c r="AA129" i="10"/>
  <c r="U126" i="1" s="1"/>
  <c r="AA73" i="10"/>
  <c r="U70" i="1" s="1"/>
  <c r="AA25" i="10"/>
  <c r="U22" i="1" s="1"/>
  <c r="Z219" i="10"/>
  <c r="Z318" i="10"/>
  <c r="AA493" i="10"/>
  <c r="U490" i="1" s="1"/>
  <c r="AA577" i="10"/>
  <c r="U574" i="1" s="1"/>
  <c r="AA790" i="10"/>
  <c r="U787" i="1" s="1"/>
  <c r="AA758" i="10"/>
  <c r="U755" i="1" s="1"/>
  <c r="AA659" i="10"/>
  <c r="U656" i="1" s="1"/>
  <c r="AA637" i="10"/>
  <c r="U634" i="1" s="1"/>
  <c r="AA604" i="10"/>
  <c r="U601" i="1" s="1"/>
  <c r="AA558" i="10"/>
  <c r="U555" i="1" s="1"/>
  <c r="AA487" i="10"/>
  <c r="U484" i="1" s="1"/>
  <c r="AA467" i="10"/>
  <c r="U464" i="1" s="1"/>
  <c r="AA409" i="10"/>
  <c r="U406" i="1" s="1"/>
  <c r="AA333" i="10"/>
  <c r="U330" i="1" s="1"/>
  <c r="AA303" i="10"/>
  <c r="U300" i="1" s="1"/>
  <c r="AA265" i="10"/>
  <c r="U262" i="1" s="1"/>
  <c r="AA226" i="10"/>
  <c r="U223" i="1" s="1"/>
  <c r="AA188" i="10"/>
  <c r="U185" i="1" s="1"/>
  <c r="AA153" i="10"/>
  <c r="U150" i="1" s="1"/>
  <c r="AA112" i="10"/>
  <c r="U109" i="1" s="1"/>
  <c r="R466" i="10"/>
  <c r="AB466" i="10" s="1"/>
  <c r="AA466" i="10"/>
  <c r="U463" i="1" s="1"/>
  <c r="AA820" i="10"/>
  <c r="U817" i="1" s="1"/>
  <c r="AA693" i="10"/>
  <c r="U690" i="1" s="1"/>
  <c r="AA644" i="10"/>
  <c r="U641" i="1" s="1"/>
  <c r="AA589" i="10"/>
  <c r="U586" i="1" s="1"/>
  <c r="AA554" i="10"/>
  <c r="U551" i="1" s="1"/>
  <c r="AA516" i="10"/>
  <c r="U513" i="1" s="1"/>
  <c r="AA480" i="10"/>
  <c r="U477" i="1" s="1"/>
  <c r="AA386" i="10"/>
  <c r="U383" i="1" s="1"/>
  <c r="AA345" i="10"/>
  <c r="U342" i="1" s="1"/>
  <c r="AA307" i="10"/>
  <c r="U304" i="1" s="1"/>
  <c r="AA269" i="10"/>
  <c r="U266" i="1" s="1"/>
  <c r="AA222" i="10"/>
  <c r="U219" i="1" s="1"/>
  <c r="AA195" i="10"/>
  <c r="U192" i="1" s="1"/>
  <c r="AA149" i="10"/>
  <c r="U146" i="1" s="1"/>
  <c r="AA74" i="10"/>
  <c r="U71" i="1" s="1"/>
  <c r="AA26" i="10"/>
  <c r="U23" i="1" s="1"/>
  <c r="AA783" i="10"/>
  <c r="U780" i="1" s="1"/>
  <c r="AA715" i="10"/>
  <c r="U712" i="1" s="1"/>
  <c r="AA660" i="10"/>
  <c r="U657" i="1" s="1"/>
  <c r="AA619" i="10"/>
  <c r="U616" i="1" s="1"/>
  <c r="AA586" i="10"/>
  <c r="U583" i="1" s="1"/>
  <c r="AA496" i="10"/>
  <c r="U493" i="1" s="1"/>
  <c r="AA443" i="10"/>
  <c r="U440" i="1" s="1"/>
  <c r="AA342" i="10"/>
  <c r="U339" i="1" s="1"/>
  <c r="AA315" i="10"/>
  <c r="U312" i="1" s="1"/>
  <c r="AA285" i="10"/>
  <c r="U282" i="1" s="1"/>
  <c r="AA211" i="10"/>
  <c r="U208" i="1" s="1"/>
  <c r="AA90" i="10"/>
  <c r="U87" i="1" s="1"/>
  <c r="AA60" i="10"/>
  <c r="U57" i="1" s="1"/>
  <c r="AA17" i="10"/>
  <c r="U14" i="1" s="1"/>
  <c r="AA796" i="10"/>
  <c r="U793" i="1" s="1"/>
  <c r="AA764" i="10"/>
  <c r="U761" i="1" s="1"/>
  <c r="AA706" i="10"/>
  <c r="U703" i="1" s="1"/>
  <c r="AA679" i="10"/>
  <c r="U676" i="1" s="1"/>
  <c r="AA610" i="10"/>
  <c r="U607" i="1" s="1"/>
  <c r="AA526" i="10"/>
  <c r="U523" i="1" s="1"/>
  <c r="AA465" i="10"/>
  <c r="U462" i="1" s="1"/>
  <c r="AA421" i="10"/>
  <c r="U418" i="1" s="1"/>
  <c r="AA347" i="10"/>
  <c r="U344" i="1" s="1"/>
  <c r="AA309" i="10"/>
  <c r="U306" i="1" s="1"/>
  <c r="AA197" i="10"/>
  <c r="U194" i="1" s="1"/>
  <c r="AA151" i="10"/>
  <c r="U148" i="1" s="1"/>
  <c r="AA110" i="10"/>
  <c r="U107" i="1" s="1"/>
  <c r="AA79" i="10"/>
  <c r="U76" i="1" s="1"/>
  <c r="AA807" i="10"/>
  <c r="U804" i="1" s="1"/>
  <c r="AA643" i="10"/>
  <c r="U640" i="1" s="1"/>
  <c r="AA599" i="10"/>
  <c r="U596" i="1" s="1"/>
  <c r="AA539" i="10"/>
  <c r="U536" i="1" s="1"/>
  <c r="AA509" i="10"/>
  <c r="U506" i="1" s="1"/>
  <c r="AA445" i="10"/>
  <c r="U442" i="1" s="1"/>
  <c r="AA418" i="10"/>
  <c r="U415" i="1" s="1"/>
  <c r="AA377" i="10"/>
  <c r="U374" i="1" s="1"/>
  <c r="AA336" i="10"/>
  <c r="U333" i="1" s="1"/>
  <c r="AA298" i="10"/>
  <c r="U295" i="1" s="1"/>
  <c r="AA268" i="10"/>
  <c r="U265" i="1" s="1"/>
  <c r="AA235" i="10"/>
  <c r="U232" i="1" s="1"/>
  <c r="AA213" i="10"/>
  <c r="U210" i="1" s="1"/>
  <c r="AA148" i="10"/>
  <c r="U145" i="1" s="1"/>
  <c r="AA115" i="10"/>
  <c r="U112" i="1" s="1"/>
  <c r="AA62" i="10"/>
  <c r="U59" i="1" s="1"/>
  <c r="AA22" i="10"/>
  <c r="U19" i="1" s="1"/>
  <c r="R794" i="10"/>
  <c r="AB794" i="10" s="1"/>
  <c r="AA794" i="10"/>
  <c r="U791" i="1" s="1"/>
  <c r="R793" i="10"/>
  <c r="AB793" i="10" s="1"/>
  <c r="AA793" i="10"/>
  <c r="U790" i="1" s="1"/>
  <c r="Z160" i="10"/>
  <c r="Z321" i="10"/>
  <c r="AA772" i="10"/>
  <c r="U769" i="1" s="1"/>
  <c r="R689" i="10"/>
  <c r="AB689" i="10" s="1"/>
  <c r="AA689" i="10"/>
  <c r="U686" i="1" s="1"/>
  <c r="R694" i="10"/>
  <c r="AB694" i="10" s="1"/>
  <c r="AA694" i="10"/>
  <c r="U691" i="1" s="1"/>
  <c r="R439" i="10"/>
  <c r="AB439" i="10" s="1"/>
  <c r="AA439" i="10"/>
  <c r="U436" i="1" s="1"/>
  <c r="AA740" i="10"/>
  <c r="U737" i="1" s="1"/>
  <c r="AA685" i="10"/>
  <c r="U682" i="1" s="1"/>
  <c r="AA633" i="10"/>
  <c r="U630" i="1" s="1"/>
  <c r="AA581" i="10"/>
  <c r="U578" i="1" s="1"/>
  <c r="AA477" i="10"/>
  <c r="U474" i="1" s="1"/>
  <c r="AA419" i="10"/>
  <c r="U416" i="1" s="1"/>
  <c r="AA378" i="10"/>
  <c r="U375" i="1" s="1"/>
  <c r="AA299" i="10"/>
  <c r="U296" i="1" s="1"/>
  <c r="AA258" i="10"/>
  <c r="U255" i="1" s="1"/>
  <c r="AA141" i="10"/>
  <c r="U138" i="1" s="1"/>
  <c r="AA99" i="10"/>
  <c r="U96" i="1" s="1"/>
  <c r="AA63" i="10"/>
  <c r="U60" i="1" s="1"/>
  <c r="AA23" i="10"/>
  <c r="U20" i="1" s="1"/>
  <c r="AA709" i="10"/>
  <c r="U706" i="1" s="1"/>
  <c r="AA652" i="10"/>
  <c r="U649" i="1" s="1"/>
  <c r="AA578" i="10"/>
  <c r="U575" i="1" s="1"/>
  <c r="AA529" i="10"/>
  <c r="U526" i="1" s="1"/>
  <c r="AA488" i="10"/>
  <c r="U485" i="1" s="1"/>
  <c r="AA435" i="10"/>
  <c r="U432" i="1" s="1"/>
  <c r="AA402" i="10"/>
  <c r="U399" i="1" s="1"/>
  <c r="AA375" i="10"/>
  <c r="U372" i="1" s="1"/>
  <c r="AA334" i="10"/>
  <c r="U331" i="1" s="1"/>
  <c r="AA304" i="10"/>
  <c r="U301" i="1" s="1"/>
  <c r="AA244" i="10"/>
  <c r="U241" i="1" s="1"/>
  <c r="AA173" i="10"/>
  <c r="U170" i="1" s="1"/>
  <c r="AA82" i="10"/>
  <c r="U79" i="1" s="1"/>
  <c r="AA698" i="10"/>
  <c r="U695" i="1" s="1"/>
  <c r="AA602" i="10"/>
  <c r="U599" i="1" s="1"/>
  <c r="AA564" i="10"/>
  <c r="U561" i="1" s="1"/>
  <c r="AA518" i="10"/>
  <c r="U515" i="1" s="1"/>
  <c r="AA457" i="10"/>
  <c r="U454" i="1" s="1"/>
  <c r="AA339" i="10"/>
  <c r="U336" i="1" s="1"/>
  <c r="AA263" i="10"/>
  <c r="U260" i="1" s="1"/>
  <c r="AA224" i="10"/>
  <c r="U221" i="1" s="1"/>
  <c r="AA178" i="10"/>
  <c r="U175" i="1" s="1"/>
  <c r="AA143" i="10"/>
  <c r="U140" i="1" s="1"/>
  <c r="AA101" i="10"/>
  <c r="U98" i="1" s="1"/>
  <c r="AA65" i="10"/>
  <c r="U62" i="1" s="1"/>
  <c r="AA670" i="10"/>
  <c r="U667" i="1" s="1"/>
  <c r="AA632" i="10"/>
  <c r="U629" i="1" s="1"/>
  <c r="AA588" i="10"/>
  <c r="U585" i="1" s="1"/>
  <c r="AA561" i="10"/>
  <c r="U558" i="1" s="1"/>
  <c r="AA531" i="10"/>
  <c r="U528" i="1" s="1"/>
  <c r="AA479" i="10"/>
  <c r="U476" i="1" s="1"/>
  <c r="AA437" i="10"/>
  <c r="U434" i="1" s="1"/>
  <c r="AA404" i="10"/>
  <c r="U401" i="1" s="1"/>
  <c r="AA232" i="10"/>
  <c r="U229" i="1" s="1"/>
  <c r="AA205" i="10"/>
  <c r="U202" i="1" s="1"/>
  <c r="AA92" i="10"/>
  <c r="U89" i="1" s="1"/>
  <c r="AA19" i="10"/>
  <c r="U16" i="1" s="1"/>
  <c r="M17" i="34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AB5" i="10" l="1"/>
  <c r="M18" i="34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 l="1"/>
  <c r="AC38" i="10" s="1"/>
  <c r="M44" i="34"/>
  <c r="M40" i="32"/>
  <c r="B39" i="10" l="1"/>
  <c r="AC39" i="10" s="1"/>
  <c r="M45" i="34"/>
  <c r="M41" i="32"/>
  <c r="B40" i="10" l="1"/>
  <c r="AC40" i="10" s="1"/>
  <c r="M46" i="34"/>
  <c r="M42" i="32"/>
  <c r="B41" i="10" l="1"/>
  <c r="AC41" i="10" s="1"/>
  <c r="M47" i="34"/>
  <c r="M43" i="32"/>
  <c r="B42" i="10" l="1"/>
  <c r="AC42" i="10" s="1"/>
  <c r="M48" i="34"/>
  <c r="M44" i="32"/>
  <c r="B43" i="10" l="1"/>
  <c r="AC43" i="10" s="1"/>
  <c r="M49" i="34"/>
  <c r="M45" i="32"/>
  <c r="B44" i="10" l="1"/>
  <c r="AC44" i="10" s="1"/>
  <c r="M50" i="34"/>
  <c r="M46" i="32"/>
  <c r="B45" i="10" l="1"/>
  <c r="AC45" i="10" s="1"/>
  <c r="M51" i="34"/>
  <c r="M47" i="32"/>
  <c r="B46" i="10" l="1"/>
  <c r="AC46" i="10" s="1"/>
  <c r="M52" i="34"/>
  <c r="M48" i="32"/>
  <c r="B47" i="10" l="1"/>
  <c r="AC47" i="10" s="1"/>
  <c r="M53" i="34"/>
  <c r="M49" i="32"/>
  <c r="B48" i="10" l="1"/>
  <c r="AC48" i="10" s="1"/>
  <c r="M54" i="34"/>
  <c r="M50" i="32"/>
  <c r="B49" i="10" l="1"/>
  <c r="AC49" i="10" s="1"/>
  <c r="M55" i="34"/>
  <c r="M51" i="32"/>
  <c r="B50" i="10" l="1"/>
  <c r="AC50" i="10" s="1"/>
  <c r="M56" i="34"/>
  <c r="M52" i="32"/>
  <c r="B51" i="10" l="1"/>
  <c r="AC51" i="10" s="1"/>
  <c r="M57" i="34"/>
  <c r="M53" i="32"/>
  <c r="B52" i="10" l="1"/>
  <c r="AC52" i="10" s="1"/>
  <c r="M58" i="34"/>
  <c r="M54" i="32"/>
  <c r="B53" i="10" l="1"/>
  <c r="AC53" i="10" s="1"/>
  <c r="M59" i="34"/>
  <c r="M55" i="32"/>
  <c r="AD54" i="10" a="1"/>
  <c r="B54" i="10" l="1"/>
  <c r="AC54" i="10" s="1"/>
  <c r="M60" i="34"/>
  <c r="M56" i="32"/>
  <c r="AD54" i="10"/>
  <c r="B55" i="10" l="1"/>
  <c r="AC55" i="10" s="1"/>
  <c r="M61" i="34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M74" i="34" l="1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B625" i="10" l="1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A52" i="12" l="1" a="1"/>
  <c r="A52" i="12" s="1"/>
  <c r="B837" i="10"/>
  <c r="AC837" i="10" s="1"/>
  <c r="A194" i="13" s="1" a="1"/>
  <c r="A194" i="13" s="1"/>
  <c r="A235" i="13" l="1" a="1"/>
  <c r="A235" i="13" s="1"/>
  <c r="A126" i="13" a="1"/>
  <c r="A126" i="13" s="1"/>
  <c r="A129" i="13" a="1"/>
  <c r="A129" i="13" s="1"/>
  <c r="A210" i="13" a="1"/>
  <c r="A210" i="13" s="1"/>
  <c r="A299" i="13" a="1"/>
  <c r="A299" i="13" s="1"/>
  <c r="A182" i="13" a="1"/>
  <c r="A182" i="13" s="1"/>
  <c r="A115" i="13" a="1"/>
  <c r="A115" i="13" s="1"/>
  <c r="A215" i="12" a="1"/>
  <c r="A215" i="12" s="1"/>
  <c r="A184" i="13" a="1"/>
  <c r="A184" i="13" s="1"/>
  <c r="A193" i="13" a="1"/>
  <c r="A193" i="13" s="1"/>
  <c r="A28" i="13" a="1"/>
  <c r="A28" i="13" s="1"/>
  <c r="A117" i="13" a="1"/>
  <c r="A117" i="13" s="1"/>
  <c r="A216" i="13" a="1"/>
  <c r="A216" i="13" s="1"/>
  <c r="A77" i="13" a="1"/>
  <c r="A77" i="13" s="1"/>
  <c r="A146" i="13" a="1"/>
  <c r="A146" i="13" s="1"/>
  <c r="A31" i="13" a="1"/>
  <c r="A31" i="13" s="1"/>
  <c r="A283" i="13" a="1"/>
  <c r="A283" i="13" s="1"/>
  <c r="A161" i="13" a="1"/>
  <c r="A161" i="13" s="1"/>
  <c r="A298" i="13" a="1"/>
  <c r="A298" i="13" s="1"/>
  <c r="A82" i="13" a="1"/>
  <c r="A82" i="13" s="1"/>
  <c r="A277" i="13" a="1"/>
  <c r="A277" i="13" s="1"/>
  <c r="A290" i="13" a="1"/>
  <c r="A290" i="13" s="1"/>
  <c r="A150" i="13" a="1"/>
  <c r="A150" i="13" s="1"/>
  <c r="A281" i="13" a="1"/>
  <c r="A281" i="13" s="1"/>
  <c r="A273" i="13" a="1"/>
  <c r="A273" i="13" s="1"/>
  <c r="A158" i="13" a="1"/>
  <c r="A158" i="13" s="1"/>
  <c r="A269" i="13" a="1"/>
  <c r="A269" i="13" s="1"/>
  <c r="A33" i="13" a="1"/>
  <c r="A33" i="13" s="1"/>
  <c r="A112" i="13" a="1"/>
  <c r="A112" i="13" s="1"/>
  <c r="A303" i="13" a="1"/>
  <c r="A303" i="13" s="1"/>
  <c r="A36" i="13" a="1"/>
  <c r="A36" i="13" s="1"/>
  <c r="A199" i="13" a="1"/>
  <c r="A199" i="13" s="1"/>
  <c r="A280" i="13" a="1"/>
  <c r="A280" i="13" s="1"/>
  <c r="A239" i="13" a="1"/>
  <c r="A239" i="13" s="1"/>
  <c r="A135" i="13" a="1"/>
  <c r="A135" i="13" s="1"/>
  <c r="A105" i="13" a="1"/>
  <c r="A105" i="13" s="1"/>
  <c r="A287" i="13" a="1"/>
  <c r="A287" i="13" s="1"/>
  <c r="A292" i="13" a="1"/>
  <c r="A292" i="13" s="1"/>
  <c r="A247" i="13" a="1"/>
  <c r="A247" i="13" s="1"/>
  <c r="A183" i="13" a="1"/>
  <c r="A183" i="13" s="1"/>
  <c r="A122" i="13" a="1"/>
  <c r="A122" i="13" s="1"/>
  <c r="A195" i="13" a="1"/>
  <c r="A195" i="13" s="1"/>
  <c r="A55" i="13" a="1"/>
  <c r="A55" i="13" s="1"/>
  <c r="A89" i="13" a="1"/>
  <c r="A89" i="13" s="1"/>
  <c r="A295" i="13" a="1"/>
  <c r="A295" i="13" s="1"/>
  <c r="A197" i="12" a="1"/>
  <c r="A197" i="12" s="1"/>
  <c r="A29" i="13" a="1"/>
  <c r="A29" i="13" s="1"/>
  <c r="A291" i="13" a="1"/>
  <c r="A291" i="13" s="1"/>
  <c r="A92" i="13" a="1"/>
  <c r="A92" i="13" s="1"/>
  <c r="A107" i="13" a="1"/>
  <c r="A107" i="13" s="1"/>
  <c r="A149" i="13" a="1"/>
  <c r="A149" i="13" s="1"/>
  <c r="A214" i="13" a="1"/>
  <c r="A214" i="13" s="1"/>
  <c r="A215" i="13" a="1"/>
  <c r="A215" i="13" s="1"/>
  <c r="A104" i="13" a="1"/>
  <c r="A104" i="13" s="1"/>
  <c r="A206" i="13" a="1"/>
  <c r="A206" i="13" s="1"/>
  <c r="A124" i="13" a="1"/>
  <c r="A124" i="13" s="1"/>
  <c r="A191" i="13" a="1"/>
  <c r="A191" i="13" s="1"/>
  <c r="A256" i="13" a="1"/>
  <c r="A256" i="13" s="1"/>
  <c r="A169" i="13" a="1"/>
  <c r="A169" i="13" s="1"/>
  <c r="A219" i="13" a="1"/>
  <c r="A219" i="13" s="1"/>
  <c r="A162" i="13" a="1"/>
  <c r="A162" i="13" s="1"/>
  <c r="A64" i="13" a="1"/>
  <c r="A64" i="13" s="1"/>
  <c r="A49" i="13" a="1"/>
  <c r="A49" i="13" s="1"/>
  <c r="A284" i="13" a="1"/>
  <c r="A284" i="13" s="1"/>
  <c r="A201" i="13" a="1"/>
  <c r="A201" i="13" s="1"/>
  <c r="A188" i="13" a="1"/>
  <c r="A188" i="13" s="1"/>
  <c r="A113" i="13" a="1"/>
  <c r="A113" i="13" s="1"/>
  <c r="A26" i="13" a="1"/>
  <c r="A26" i="13" s="1"/>
  <c r="A83" i="13" a="1"/>
  <c r="A83" i="13" s="1"/>
  <c r="A156" i="13" a="1"/>
  <c r="A156" i="13" s="1"/>
  <c r="A240" i="13" a="1"/>
  <c r="A240" i="13" s="1"/>
  <c r="A98" i="13" a="1"/>
  <c r="A98" i="13" s="1"/>
  <c r="A96" i="13" a="1"/>
  <c r="A96" i="13" s="1"/>
  <c r="A78" i="13" a="1"/>
  <c r="A78" i="13" s="1"/>
  <c r="A84" i="13" a="1"/>
  <c r="A84" i="13" s="1"/>
  <c r="A231" i="13" a="1"/>
  <c r="A231" i="13" s="1"/>
  <c r="A138" i="13" a="1"/>
  <c r="A138" i="13" s="1"/>
  <c r="A23" i="13" a="1"/>
  <c r="A23" i="13" s="1"/>
  <c r="A95" i="13" a="1"/>
  <c r="A95" i="13" s="1"/>
  <c r="A72" i="13" a="1"/>
  <c r="A72" i="13" s="1"/>
  <c r="A15" i="13" a="1"/>
  <c r="A15" i="13" s="1"/>
  <c r="A202" i="13" a="1"/>
  <c r="A202" i="13" s="1"/>
  <c r="A67" i="13" a="1"/>
  <c r="A67" i="13" s="1"/>
  <c r="A62" i="13" a="1"/>
  <c r="A62" i="13" s="1"/>
  <c r="A244" i="13" a="1"/>
  <c r="A244" i="13" s="1"/>
  <c r="A16" i="13" a="1"/>
  <c r="A16" i="13" s="1"/>
  <c r="A93" i="13" a="1"/>
  <c r="A93" i="13" s="1"/>
  <c r="A224" i="13" a="1"/>
  <c r="A224" i="13" s="1"/>
  <c r="A241" i="13" a="1"/>
  <c r="A241" i="13" s="1"/>
  <c r="A154" i="13" a="1"/>
  <c r="A154" i="13" s="1"/>
  <c r="A238" i="13" a="1"/>
  <c r="A238" i="13" s="1"/>
  <c r="A27" i="13" a="1"/>
  <c r="A27" i="13" s="1"/>
  <c r="A229" i="13" a="1"/>
  <c r="A229" i="13" s="1"/>
  <c r="A204" i="13" a="1"/>
  <c r="A204" i="13" s="1"/>
  <c r="A56" i="13" a="1"/>
  <c r="A56" i="13" s="1"/>
  <c r="A65" i="13" a="1"/>
  <c r="A65" i="13" s="1"/>
  <c r="A137" i="13" a="1"/>
  <c r="A137" i="13" s="1"/>
  <c r="A103" i="13" a="1"/>
  <c r="A103" i="13" s="1"/>
  <c r="A106" i="13" a="1"/>
  <c r="A106" i="13" s="1"/>
  <c r="A43" i="13" a="1"/>
  <c r="A43" i="13" s="1"/>
  <c r="A110" i="13" a="1"/>
  <c r="A110" i="13" s="1"/>
  <c r="A207" i="13" a="1"/>
  <c r="A207" i="13" s="1"/>
  <c r="A108" i="13" a="1"/>
  <c r="A108" i="13" s="1"/>
  <c r="A24" i="13" a="1"/>
  <c r="A24" i="13" s="1"/>
  <c r="A226" i="13" a="1"/>
  <c r="A226" i="13" s="1"/>
  <c r="A145" i="13" a="1"/>
  <c r="A145" i="13" s="1"/>
  <c r="A128" i="13" a="1"/>
  <c r="A128" i="13" s="1"/>
  <c r="A102" i="13" a="1"/>
  <c r="A102" i="13" s="1"/>
  <c r="A232" i="13" a="1"/>
  <c r="A232" i="13" s="1"/>
  <c r="A52" i="13" a="1"/>
  <c r="A52" i="13" s="1"/>
  <c r="A304" i="13" a="1"/>
  <c r="A304" i="13" s="1"/>
  <c r="A8" i="13" a="1"/>
  <c r="A8" i="13" s="1"/>
  <c r="A189" i="13" a="1"/>
  <c r="A189" i="13" s="1"/>
  <c r="A44" i="13" a="1"/>
  <c r="A44" i="13" s="1"/>
  <c r="A242" i="13" a="1"/>
  <c r="A242" i="13" s="1"/>
  <c r="A286" i="13" a="1"/>
  <c r="A286" i="13" s="1"/>
  <c r="A144" i="13" a="1"/>
  <c r="A144" i="13" s="1"/>
  <c r="A87" i="13" a="1"/>
  <c r="A87" i="13" s="1"/>
  <c r="A205" i="13" a="1"/>
  <c r="A205" i="13" s="1"/>
  <c r="A293" i="13" a="1"/>
  <c r="A293" i="13" s="1"/>
  <c r="A166" i="13" a="1"/>
  <c r="A166" i="13" s="1"/>
  <c r="A228" i="13" a="1"/>
  <c r="A228" i="13" s="1"/>
  <c r="A121" i="13" a="1"/>
  <c r="A121" i="13" s="1"/>
  <c r="A173" i="13" a="1"/>
  <c r="A173" i="13" s="1"/>
  <c r="A302" i="13" a="1"/>
  <c r="A302" i="13" s="1"/>
  <c r="A9" i="13" a="1"/>
  <c r="A9" i="13" s="1"/>
  <c r="A279" i="13" a="1"/>
  <c r="A279" i="13" s="1"/>
  <c r="A200" i="13" a="1"/>
  <c r="A200" i="13" s="1"/>
  <c r="A300" i="13" a="1"/>
  <c r="A300" i="13" s="1"/>
  <c r="A17" i="13" a="1"/>
  <c r="A17" i="13" s="1"/>
  <c r="A175" i="13" a="1"/>
  <c r="A175" i="13" s="1"/>
  <c r="A211" i="13" a="1"/>
  <c r="A211" i="13" s="1"/>
  <c r="A79" i="13" a="1"/>
  <c r="A79" i="13" s="1"/>
  <c r="A45" i="13" a="1"/>
  <c r="A45" i="13" s="1"/>
  <c r="A100" i="13" a="1"/>
  <c r="A100" i="13" s="1"/>
  <c r="A81" i="13" a="1"/>
  <c r="A81" i="13" s="1"/>
  <c r="A12" i="13" a="1"/>
  <c r="A12" i="13" s="1"/>
  <c r="A259" i="13" a="1"/>
  <c r="A259" i="13" s="1"/>
  <c r="A71" i="13" a="1"/>
  <c r="A71" i="13" s="1"/>
  <c r="A203" i="13" a="1"/>
  <c r="A203" i="13" s="1"/>
  <c r="A133" i="13" a="1"/>
  <c r="A133" i="13" s="1"/>
  <c r="A174" i="13" a="1"/>
  <c r="A174" i="13" s="1"/>
  <c r="A54" i="13" a="1"/>
  <c r="A54" i="13" s="1"/>
  <c r="A118" i="13" a="1"/>
  <c r="A118" i="13" s="1"/>
  <c r="A32" i="13" a="1"/>
  <c r="A32" i="13" s="1"/>
  <c r="A218" i="13" a="1"/>
  <c r="A218" i="13" s="1"/>
  <c r="A245" i="13" a="1"/>
  <c r="A245" i="13" s="1"/>
  <c r="A13" i="13" a="1"/>
  <c r="A13" i="13" s="1"/>
  <c r="A263" i="13" a="1"/>
  <c r="A263" i="13" s="1"/>
  <c r="A230" i="13" a="1"/>
  <c r="A230" i="13" s="1"/>
  <c r="A111" i="13" a="1"/>
  <c r="A111" i="13" s="1"/>
  <c r="A41" i="13" a="1"/>
  <c r="A41" i="13" s="1"/>
  <c r="A130" i="13" a="1"/>
  <c r="A130" i="13" s="1"/>
  <c r="A50" i="13" a="1"/>
  <c r="A50" i="13" s="1"/>
  <c r="A14" i="13" a="1"/>
  <c r="A14" i="13" s="1"/>
  <c r="A60" i="13" a="1"/>
  <c r="A60" i="13" s="1"/>
  <c r="A270" i="13" a="1"/>
  <c r="A270" i="13" s="1"/>
  <c r="A136" i="13" a="1"/>
  <c r="A136" i="13" s="1"/>
  <c r="A217" i="13" a="1"/>
  <c r="A217" i="13" s="1"/>
  <c r="A262" i="13" a="1"/>
  <c r="A262" i="13" s="1"/>
  <c r="A197" i="13" a="1"/>
  <c r="A197" i="13" s="1"/>
  <c r="A70" i="13" a="1"/>
  <c r="A70" i="13" s="1"/>
  <c r="A147" i="13" a="1"/>
  <c r="A147" i="13" s="1"/>
  <c r="A51" i="13" a="1"/>
  <c r="A51" i="13" s="1"/>
  <c r="A278" i="13" a="1"/>
  <c r="A278" i="13" s="1"/>
  <c r="A88" i="13" a="1"/>
  <c r="A88" i="13" s="1"/>
  <c r="A46" i="13" a="1"/>
  <c r="A46" i="13" s="1"/>
  <c r="A131" i="13" a="1"/>
  <c r="A131" i="13" s="1"/>
  <c r="A185" i="13" a="1"/>
  <c r="A185" i="13" s="1"/>
  <c r="A157" i="13" a="1"/>
  <c r="A157" i="13" s="1"/>
  <c r="A198" i="13" a="1"/>
  <c r="A198" i="13" s="1"/>
  <c r="A275" i="13" a="1"/>
  <c r="A275" i="13" s="1"/>
  <c r="A296" i="13" a="1"/>
  <c r="A296" i="13" s="1"/>
  <c r="A234" i="13" a="1"/>
  <c r="A234" i="13" s="1"/>
  <c r="A208" i="13" a="1"/>
  <c r="A208" i="13" s="1"/>
  <c r="A76" i="13" a="1"/>
  <c r="A76" i="13" s="1"/>
  <c r="A243" i="13" a="1"/>
  <c r="A243" i="13" s="1"/>
  <c r="A192" i="13" a="1"/>
  <c r="A192" i="13" s="1"/>
  <c r="A178" i="13" a="1"/>
  <c r="A178" i="13" s="1"/>
  <c r="A19" i="13" a="1"/>
  <c r="A19" i="13" s="1"/>
  <c r="A132" i="13" a="1"/>
  <c r="A132" i="13" s="1"/>
  <c r="A120" i="13" a="1"/>
  <c r="A120" i="13" s="1"/>
  <c r="A268" i="13" a="1"/>
  <c r="A268" i="13" s="1"/>
  <c r="A101" i="13" a="1"/>
  <c r="A101" i="13" s="1"/>
  <c r="A265" i="13" a="1"/>
  <c r="A265" i="13" s="1"/>
  <c r="A160" i="13" a="1"/>
  <c r="A160" i="13" s="1"/>
  <c r="A196" i="13" a="1"/>
  <c r="A196" i="13" s="1"/>
  <c r="A153" i="13" a="1"/>
  <c r="A153" i="13" s="1"/>
  <c r="A37" i="13" a="1"/>
  <c r="A37" i="13" s="1"/>
  <c r="A186" i="13" a="1"/>
  <c r="A186" i="13" s="1"/>
  <c r="A246" i="13" a="1"/>
  <c r="A246" i="13" s="1"/>
  <c r="A285" i="13" a="1"/>
  <c r="A285" i="13" s="1"/>
  <c r="A119" i="13" a="1"/>
  <c r="A119" i="13" s="1"/>
  <c r="A261" i="13" a="1"/>
  <c r="A261" i="13" s="1"/>
  <c r="A42" i="13" a="1"/>
  <c r="A42" i="13" s="1"/>
  <c r="A30" i="13" a="1"/>
  <c r="A30" i="13" s="1"/>
  <c r="A123" i="13" a="1"/>
  <c r="A123" i="13" s="1"/>
  <c r="A168" i="13" a="1"/>
  <c r="A168" i="13" s="1"/>
  <c r="A177" i="13" a="1"/>
  <c r="A177" i="13" s="1"/>
  <c r="A248" i="13" a="1"/>
  <c r="A248" i="13" s="1"/>
  <c r="A272" i="13" a="1"/>
  <c r="A272" i="13" s="1"/>
  <c r="A223" i="13" a="1"/>
  <c r="A223" i="13" s="1"/>
  <c r="A114" i="13" a="1"/>
  <c r="A114" i="13" s="1"/>
  <c r="A25" i="13" a="1"/>
  <c r="A25" i="13" s="1"/>
  <c r="A73" i="13" a="1"/>
  <c r="A73" i="13" s="1"/>
  <c r="A276" i="13" a="1"/>
  <c r="A276" i="13" s="1"/>
  <c r="A165" i="13" a="1"/>
  <c r="A165" i="13" s="1"/>
  <c r="A180" i="13" a="1"/>
  <c r="A180" i="13" s="1"/>
  <c r="A170" i="13" a="1"/>
  <c r="A170" i="13" s="1"/>
  <c r="A155" i="13" a="1"/>
  <c r="A155" i="13" s="1"/>
  <c r="A11" i="13" a="1"/>
  <c r="A11" i="13" s="1"/>
  <c r="A252" i="13" a="1"/>
  <c r="A252" i="13" s="1"/>
  <c r="A297" i="13" a="1"/>
  <c r="A297" i="13" s="1"/>
  <c r="A39" i="13" a="1"/>
  <c r="A39" i="13" s="1"/>
  <c r="A176" i="13" a="1"/>
  <c r="A176" i="13" s="1"/>
  <c r="A301" i="13" a="1"/>
  <c r="A301" i="13" s="1"/>
  <c r="A80" i="13" a="1"/>
  <c r="A80" i="13" s="1"/>
  <c r="A40" i="13" a="1"/>
  <c r="A40" i="13" s="1"/>
  <c r="A267" i="13" a="1"/>
  <c r="A267" i="13" s="1"/>
  <c r="A58" i="13" a="1"/>
  <c r="A58" i="13" s="1"/>
  <c r="A68" i="13" a="1"/>
  <c r="A68" i="13" s="1"/>
  <c r="A69" i="13" a="1"/>
  <c r="A69" i="13" s="1"/>
  <c r="A7" i="13" a="1"/>
  <c r="A7" i="13" s="1"/>
  <c r="A21" i="13" a="1"/>
  <c r="A21" i="13" s="1"/>
  <c r="A63" i="13" a="1"/>
  <c r="A63" i="13" s="1"/>
  <c r="A171" i="13" a="1"/>
  <c r="A171" i="13" s="1"/>
  <c r="A190" i="13" a="1"/>
  <c r="A190" i="13" s="1"/>
  <c r="A35" i="13" a="1"/>
  <c r="A35" i="13" s="1"/>
  <c r="A250" i="13" a="1"/>
  <c r="A250" i="13" s="1"/>
  <c r="A179" i="13" a="1"/>
  <c r="A179" i="13" s="1"/>
  <c r="A172" i="13" a="1"/>
  <c r="A172" i="13" s="1"/>
  <c r="A163" i="13" a="1"/>
  <c r="A163" i="13" s="1"/>
  <c r="A116" i="13" a="1"/>
  <c r="A116" i="13" s="1"/>
  <c r="A249" i="13" a="1"/>
  <c r="A249" i="13" s="1"/>
  <c r="A294" i="13" a="1"/>
  <c r="A294" i="13" s="1"/>
  <c r="A18" i="13" a="1"/>
  <c r="A18" i="13" s="1"/>
  <c r="A6" i="13" a="1"/>
  <c r="A6" i="13" s="1"/>
  <c r="A86" i="13" a="1"/>
  <c r="A86" i="13" s="1"/>
  <c r="A99" i="13" a="1"/>
  <c r="A99" i="13" s="1"/>
  <c r="A251" i="13" a="1"/>
  <c r="A251" i="13" s="1"/>
  <c r="A253" i="13" a="1"/>
  <c r="A253" i="13" s="1"/>
  <c r="A209" i="13" a="1"/>
  <c r="A209" i="13" s="1"/>
  <c r="A61" i="13" a="1"/>
  <c r="A61" i="13" s="1"/>
  <c r="A257" i="13" a="1"/>
  <c r="A257" i="13" s="1"/>
  <c r="A255" i="13" a="1"/>
  <c r="A255" i="13" s="1"/>
  <c r="A59" i="13" a="1"/>
  <c r="A59" i="13" s="1"/>
  <c r="A148" i="13" a="1"/>
  <c r="A148" i="13" s="1"/>
  <c r="A181" i="13" a="1"/>
  <c r="A181" i="13" s="1"/>
  <c r="A127" i="13" a="1"/>
  <c r="A127" i="13" s="1"/>
  <c r="A75" i="13" a="1"/>
  <c r="A75" i="13" s="1"/>
  <c r="A38" i="13" a="1"/>
  <c r="A38" i="13" s="1"/>
  <c r="A90" i="13" a="1"/>
  <c r="A90" i="13" s="1"/>
  <c r="A109" i="13" a="1"/>
  <c r="A109" i="13" s="1"/>
  <c r="A164" i="13" a="1"/>
  <c r="A164" i="13" s="1"/>
  <c r="A85" i="13" a="1"/>
  <c r="A85" i="13" s="1"/>
  <c r="A10" i="13" a="1"/>
  <c r="A10" i="13" s="1"/>
  <c r="A212" i="13" a="1"/>
  <c r="A212" i="13" s="1"/>
  <c r="A125" i="13" a="1"/>
  <c r="A125" i="13" s="1"/>
  <c r="A22" i="13" a="1"/>
  <c r="A22" i="13" s="1"/>
  <c r="A260" i="13" a="1"/>
  <c r="A260" i="13" s="1"/>
  <c r="A271" i="13" a="1"/>
  <c r="A271" i="13" s="1"/>
  <c r="A47" i="13" a="1"/>
  <c r="A47" i="13" s="1"/>
  <c r="A221" i="13" a="1"/>
  <c r="A221" i="13" s="1"/>
  <c r="A264" i="13" a="1"/>
  <c r="A264" i="13" s="1"/>
  <c r="A48" i="13" a="1"/>
  <c r="A48" i="13" s="1"/>
  <c r="A141" i="13" a="1"/>
  <c r="A141" i="13" s="1"/>
  <c r="A288" i="13" a="1"/>
  <c r="A288" i="13" s="1"/>
  <c r="A142" i="13" a="1"/>
  <c r="A142" i="13" s="1"/>
  <c r="A274" i="13" a="1"/>
  <c r="A274" i="13" s="1"/>
  <c r="A220" i="13" a="1"/>
  <c r="A220" i="13" s="1"/>
  <c r="A254" i="13" a="1"/>
  <c r="A254" i="13" s="1"/>
  <c r="A236" i="13" a="1"/>
  <c r="A236" i="13" s="1"/>
  <c r="A57" i="13" a="1"/>
  <c r="A57" i="13" s="1"/>
  <c r="A74" i="13" a="1"/>
  <c r="A74" i="13" s="1"/>
  <c r="A187" i="13" a="1"/>
  <c r="A187" i="13" s="1"/>
  <c r="A225" i="13" a="1"/>
  <c r="A225" i="13" s="1"/>
  <c r="A282" i="13" a="1"/>
  <c r="A282" i="13" s="1"/>
  <c r="A139" i="13" a="1"/>
  <c r="A139" i="13" s="1"/>
  <c r="A151" i="13" a="1"/>
  <c r="A151" i="13" s="1"/>
  <c r="A266" i="13" a="1"/>
  <c r="A266" i="13" s="1"/>
  <c r="A20" i="13" a="1"/>
  <c r="A20" i="13" s="1"/>
  <c r="A258" i="13" a="1"/>
  <c r="A258" i="13" s="1"/>
  <c r="A97" i="13" a="1"/>
  <c r="A97" i="13" s="1"/>
  <c r="A167" i="13" a="1"/>
  <c r="A167" i="13" s="1"/>
  <c r="A233" i="13" a="1"/>
  <c r="A233" i="13" s="1"/>
  <c r="A91" i="13" a="1"/>
  <c r="A91" i="13" s="1"/>
  <c r="A152" i="13" a="1"/>
  <c r="A152" i="13" s="1"/>
  <c r="A134" i="13" a="1"/>
  <c r="A134" i="13" s="1"/>
  <c r="A289" i="13" a="1"/>
  <c r="A289" i="13" s="1"/>
  <c r="A66" i="13" a="1"/>
  <c r="A66" i="13" s="1"/>
  <c r="A140" i="13" a="1"/>
  <c r="A140" i="13" s="1"/>
  <c r="A94" i="13" a="1"/>
  <c r="A94" i="13" s="1"/>
  <c r="A143" i="13" a="1"/>
  <c r="A143" i="13" s="1"/>
  <c r="A237" i="13" a="1"/>
  <c r="A237" i="13" s="1"/>
  <c r="A159" i="13" a="1"/>
  <c r="A159" i="13" s="1"/>
  <c r="A34" i="13" a="1"/>
  <c r="A34" i="13" s="1"/>
  <c r="A222" i="13" a="1"/>
  <c r="A222" i="13" s="1"/>
  <c r="A227" i="13" a="1"/>
  <c r="A227" i="13" s="1"/>
  <c r="A213" i="13" a="1"/>
  <c r="A213" i="13" s="1"/>
  <c r="A53" i="13" a="1"/>
  <c r="A53" i="13" s="1"/>
  <c r="A176" i="12" a="1"/>
  <c r="A176" i="12" s="1"/>
  <c r="A87" i="12" a="1"/>
  <c r="A87" i="12" s="1"/>
  <c r="A116" i="12" a="1"/>
  <c r="A116" i="12" s="1"/>
  <c r="A5" i="13" a="1"/>
  <c r="A5" i="13" s="1"/>
  <c r="A269" i="12" a="1"/>
  <c r="A269" i="12" s="1"/>
  <c r="A120" i="12" a="1"/>
  <c r="A120" i="12" s="1"/>
  <c r="A47" i="12" a="1"/>
  <c r="A47" i="12" s="1"/>
  <c r="A14" i="12" a="1"/>
  <c r="A14" i="12" s="1"/>
  <c r="A182" i="12" a="1"/>
  <c r="A182" i="12" s="1"/>
  <c r="A104" i="12" a="1"/>
  <c r="A104" i="12" s="1"/>
  <c r="A39" i="12" a="1"/>
  <c r="A39" i="12" s="1"/>
  <c r="A279" i="12" a="1"/>
  <c r="A279" i="12" s="1"/>
  <c r="A74" i="12" a="1"/>
  <c r="A74" i="12" s="1"/>
  <c r="A263" i="12" a="1"/>
  <c r="A263" i="12" s="1"/>
  <c r="A240" i="12" a="1"/>
  <c r="A240" i="12" s="1"/>
  <c r="A266" i="12" a="1"/>
  <c r="A266" i="12" s="1"/>
  <c r="A300" i="12" a="1"/>
  <c r="A300" i="12" s="1"/>
  <c r="A254" i="12" a="1"/>
  <c r="A254" i="12" s="1"/>
  <c r="A265" i="12" a="1"/>
  <c r="A265" i="12" s="1"/>
  <c r="A293" i="12" a="1"/>
  <c r="A293" i="12" s="1"/>
  <c r="A231" i="12" a="1"/>
  <c r="A231" i="12" s="1"/>
  <c r="A153" i="12" a="1"/>
  <c r="A153" i="12" s="1"/>
  <c r="A289" i="12" a="1"/>
  <c r="A289" i="12" s="1"/>
  <c r="A155" i="12" a="1"/>
  <c r="A155" i="12" s="1"/>
  <c r="A275" i="12" a="1"/>
  <c r="A275" i="12" s="1"/>
  <c r="A62" i="12" a="1"/>
  <c r="A62" i="12" s="1"/>
  <c r="A224" i="12" a="1"/>
  <c r="A224" i="12" s="1"/>
  <c r="A157" i="12" a="1"/>
  <c r="A157" i="12" s="1"/>
  <c r="A219" i="12" a="1"/>
  <c r="A219" i="12" s="1"/>
  <c r="A259" i="12" a="1"/>
  <c r="A259" i="12" s="1"/>
  <c r="A35" i="12" a="1"/>
  <c r="A35" i="12" s="1"/>
  <c r="A108" i="12" a="1"/>
  <c r="A108" i="12" s="1"/>
  <c r="A146" i="12" a="1"/>
  <c r="A146" i="12" s="1"/>
  <c r="A111" i="12" a="1"/>
  <c r="A111" i="12" s="1"/>
  <c r="A270" i="12" a="1"/>
  <c r="A270" i="12" s="1"/>
  <c r="A19" i="12" a="1"/>
  <c r="A19" i="12" s="1"/>
  <c r="A163" i="12" a="1"/>
  <c r="A163" i="12" s="1"/>
  <c r="A277" i="12" a="1"/>
  <c r="A277" i="12" s="1"/>
  <c r="A45" i="12" a="1"/>
  <c r="A45" i="12" s="1"/>
  <c r="A222" i="12" a="1"/>
  <c r="A222" i="12" s="1"/>
  <c r="A102" i="12" a="1"/>
  <c r="A102" i="12" s="1"/>
  <c r="A132" i="12" a="1"/>
  <c r="A132" i="12" s="1"/>
  <c r="A281" i="12" a="1"/>
  <c r="A281" i="12" s="1"/>
  <c r="A71" i="12" a="1"/>
  <c r="A71" i="12" s="1"/>
  <c r="A72" i="12" a="1"/>
  <c r="A72" i="12" s="1"/>
  <c r="A198" i="12" a="1"/>
  <c r="A198" i="12" s="1"/>
  <c r="A70" i="12" a="1"/>
  <c r="A70" i="12" s="1"/>
  <c r="A64" i="12" a="1"/>
  <c r="A64" i="12" s="1"/>
  <c r="A171" i="12" a="1"/>
  <c r="A171" i="12" s="1"/>
  <c r="A125" i="12" a="1"/>
  <c r="A125" i="12" s="1"/>
  <c r="A103" i="12" a="1"/>
  <c r="A103" i="12" s="1"/>
  <c r="A214" i="12" a="1"/>
  <c r="A214" i="12" s="1"/>
  <c r="A73" i="12" a="1"/>
  <c r="A73" i="12" s="1"/>
  <c r="A203" i="12" a="1"/>
  <c r="A203" i="12" s="1"/>
  <c r="A232" i="12" a="1"/>
  <c r="A232" i="12" s="1"/>
  <c r="A238" i="12" a="1"/>
  <c r="A238" i="12" s="1"/>
  <c r="A97" i="12" a="1"/>
  <c r="A97" i="12" s="1"/>
  <c r="A186" i="12" a="1"/>
  <c r="A186" i="12" s="1"/>
  <c r="A63" i="12" a="1"/>
  <c r="A63" i="12" s="1"/>
  <c r="A60" i="12" a="1"/>
  <c r="A60" i="12" s="1"/>
  <c r="A88" i="12" a="1"/>
  <c r="A88" i="12" s="1"/>
  <c r="A274" i="12" a="1"/>
  <c r="A274" i="12" s="1"/>
  <c r="A170" i="12" a="1"/>
  <c r="A170" i="12" s="1"/>
  <c r="A196" i="12" a="1"/>
  <c r="A196" i="12" s="1"/>
  <c r="A140" i="12" a="1"/>
  <c r="A140" i="12" s="1"/>
  <c r="A303" i="12" a="1"/>
  <c r="A303" i="12" s="1"/>
  <c r="A223" i="12" a="1"/>
  <c r="A223" i="12" s="1"/>
  <c r="A21" i="12" a="1"/>
  <c r="A21" i="12" s="1"/>
  <c r="A7" i="12" a="1"/>
  <c r="A7" i="12" s="1"/>
  <c r="A257" i="12" a="1"/>
  <c r="A257" i="12" s="1"/>
  <c r="A17" i="12" a="1"/>
  <c r="A17" i="12" s="1"/>
  <c r="A188" i="12" a="1"/>
  <c r="A188" i="12" s="1"/>
  <c r="A301" i="12" a="1"/>
  <c r="A301" i="12" s="1"/>
  <c r="A56" i="12" a="1"/>
  <c r="A56" i="12" s="1"/>
  <c r="A243" i="12" a="1"/>
  <c r="A243" i="12" s="1"/>
  <c r="A107" i="12" a="1"/>
  <c r="A107" i="12" s="1"/>
  <c r="A181" i="12" a="1"/>
  <c r="A181" i="12" s="1"/>
  <c r="A51" i="12" a="1"/>
  <c r="A51" i="12" s="1"/>
  <c r="A208" i="12" a="1"/>
  <c r="A208" i="12" s="1"/>
  <c r="A59" i="12" a="1"/>
  <c r="A59" i="12" s="1"/>
  <c r="A250" i="12" a="1"/>
  <c r="A250" i="12" s="1"/>
  <c r="A33" i="12" a="1"/>
  <c r="A33" i="12" s="1"/>
  <c r="A113" i="12" a="1"/>
  <c r="A113" i="12" s="1"/>
  <c r="A160" i="12" a="1"/>
  <c r="A160" i="12" s="1"/>
  <c r="A119" i="12" a="1"/>
  <c r="A119" i="12" s="1"/>
  <c r="A162" i="12" a="1"/>
  <c r="A162" i="12" s="1"/>
  <c r="A61" i="12" a="1"/>
  <c r="A61" i="12" s="1"/>
  <c r="A302" i="12" a="1"/>
  <c r="A302" i="12" s="1"/>
  <c r="A82" i="12" a="1"/>
  <c r="A82" i="12" s="1"/>
  <c r="A91" i="12" a="1"/>
  <c r="A91" i="12" s="1"/>
  <c r="A28" i="12" a="1"/>
  <c r="A28" i="12" s="1"/>
  <c r="A200" i="12" a="1"/>
  <c r="A200" i="12" s="1"/>
  <c r="A190" i="12" a="1"/>
  <c r="A190" i="12" s="1"/>
  <c r="A211" i="12" a="1"/>
  <c r="A211" i="12" s="1"/>
  <c r="A118" i="12" a="1"/>
  <c r="A118" i="12" s="1"/>
  <c r="A137" i="12" a="1"/>
  <c r="A137" i="12" s="1"/>
  <c r="A114" i="12" a="1"/>
  <c r="A114" i="12" s="1"/>
  <c r="A12" i="12" a="1"/>
  <c r="A12" i="12" s="1"/>
  <c r="A221" i="12" a="1"/>
  <c r="A221" i="12" s="1"/>
  <c r="A213" i="12" a="1"/>
  <c r="A213" i="12" s="1"/>
  <c r="A69" i="12" a="1"/>
  <c r="A69" i="12" s="1"/>
  <c r="A273" i="12" a="1"/>
  <c r="A273" i="12" s="1"/>
  <c r="A106" i="12" a="1"/>
  <c r="A106" i="12" s="1"/>
  <c r="A54" i="12" a="1"/>
  <c r="A54" i="12" s="1"/>
  <c r="A95" i="12" a="1"/>
  <c r="A95" i="12" s="1"/>
  <c r="A105" i="12" a="1"/>
  <c r="A105" i="12" s="1"/>
  <c r="A131" i="12" a="1"/>
  <c r="A131" i="12" s="1"/>
  <c r="A89" i="12" a="1"/>
  <c r="A89" i="12" s="1"/>
  <c r="A141" i="12" a="1"/>
  <c r="A141" i="12" s="1"/>
  <c r="A239" i="12" a="1"/>
  <c r="A239" i="12" s="1"/>
  <c r="A136" i="12" a="1"/>
  <c r="A136" i="12" s="1"/>
  <c r="A237" i="12" a="1"/>
  <c r="A237" i="12" s="1"/>
  <c r="A117" i="12" a="1"/>
  <c r="A117" i="12" s="1"/>
  <c r="A242" i="12" a="1"/>
  <c r="A242" i="12" s="1"/>
  <c r="A148" i="12" a="1"/>
  <c r="A148" i="12" s="1"/>
  <c r="A245" i="12" a="1"/>
  <c r="A245" i="12" s="1"/>
  <c r="A234" i="12" a="1"/>
  <c r="A234" i="12" s="1"/>
  <c r="A167" i="12" a="1"/>
  <c r="A167" i="12" s="1"/>
  <c r="A26" i="12" a="1"/>
  <c r="A26" i="12" s="1"/>
  <c r="A130" i="12" a="1"/>
  <c r="A130" i="12" s="1"/>
  <c r="A260" i="12" a="1"/>
  <c r="A260" i="12" s="1"/>
  <c r="A294" i="12" a="1"/>
  <c r="A294" i="12" s="1"/>
  <c r="A24" i="12" a="1"/>
  <c r="A24" i="12" s="1"/>
  <c r="A65" i="12" a="1"/>
  <c r="A65" i="12" s="1"/>
  <c r="A58" i="12" a="1"/>
  <c r="A58" i="12" s="1"/>
  <c r="A41" i="12" a="1"/>
  <c r="A41" i="12" s="1"/>
  <c r="A149" i="12" a="1"/>
  <c r="A149" i="12" s="1"/>
  <c r="A127" i="12" a="1"/>
  <c r="A127" i="12" s="1"/>
  <c r="A217" i="12" a="1"/>
  <c r="A217" i="12" s="1"/>
  <c r="A133" i="12" a="1"/>
  <c r="A133" i="12" s="1"/>
  <c r="A297" i="12" a="1"/>
  <c r="A297" i="12" s="1"/>
  <c r="A115" i="12" a="1"/>
  <c r="A115" i="12" s="1"/>
  <c r="A11" i="12" a="1"/>
  <c r="A11" i="12" s="1"/>
  <c r="A80" i="12" a="1"/>
  <c r="A80" i="12" s="1"/>
  <c r="A40" i="12" a="1"/>
  <c r="A40" i="12" s="1"/>
  <c r="A31" i="12" a="1"/>
  <c r="A31" i="12" s="1"/>
  <c r="A276" i="12" a="1"/>
  <c r="A276" i="12" s="1"/>
  <c r="A168" i="12" a="1"/>
  <c r="A168" i="12" s="1"/>
  <c r="A48" i="12" a="1"/>
  <c r="A48" i="12" s="1"/>
  <c r="A135" i="12" a="1"/>
  <c r="A135" i="12" s="1"/>
  <c r="A30" i="12" a="1"/>
  <c r="A30" i="12" s="1"/>
  <c r="A228" i="12" a="1"/>
  <c r="A228" i="12" s="1"/>
  <c r="A156" i="12" a="1"/>
  <c r="A156" i="12" s="1"/>
  <c r="A42" i="12" a="1"/>
  <c r="A42" i="12" s="1"/>
  <c r="A178" i="12" a="1"/>
  <c r="A178" i="12" s="1"/>
  <c r="A251" i="12" a="1"/>
  <c r="A251" i="12" s="1"/>
  <c r="A151" i="12" a="1"/>
  <c r="A151" i="12" s="1"/>
  <c r="A185" i="12" a="1"/>
  <c r="A185" i="12" s="1"/>
  <c r="A53" i="12" a="1"/>
  <c r="A53" i="12" s="1"/>
  <c r="A202" i="12" a="1"/>
  <c r="A202" i="12" s="1"/>
  <c r="A55" i="12" a="1"/>
  <c r="A55" i="12" s="1"/>
  <c r="A299" i="12" a="1"/>
  <c r="A299" i="12" s="1"/>
  <c r="A201" i="12" a="1"/>
  <c r="A201" i="12" s="1"/>
  <c r="A94" i="12" a="1"/>
  <c r="A94" i="12" s="1"/>
  <c r="A32" i="12" a="1"/>
  <c r="A32" i="12" s="1"/>
  <c r="A122" i="12" a="1"/>
  <c r="A122" i="12" s="1"/>
  <c r="A158" i="12" a="1"/>
  <c r="A158" i="12" s="1"/>
  <c r="A199" i="12" a="1"/>
  <c r="A199" i="12" s="1"/>
  <c r="A233" i="12" a="1"/>
  <c r="A233" i="12" s="1"/>
  <c r="A287" i="12" a="1"/>
  <c r="A287" i="12" s="1"/>
  <c r="A206" i="12" a="1"/>
  <c r="A206" i="12" s="1"/>
  <c r="A256" i="12" a="1"/>
  <c r="A256" i="12" s="1"/>
  <c r="A38" i="12" a="1"/>
  <c r="A38" i="12" s="1"/>
  <c r="A9" i="12" a="1"/>
  <c r="A9" i="12" s="1"/>
  <c r="A8" i="12" a="1"/>
  <c r="A8" i="12" s="1"/>
  <c r="A83" i="12" a="1"/>
  <c r="A83" i="12" s="1"/>
  <c r="A23" i="12" a="1"/>
  <c r="A23" i="12" s="1"/>
  <c r="A291" i="12" a="1"/>
  <c r="A291" i="12" s="1"/>
  <c r="A81" i="12" a="1"/>
  <c r="A81" i="12" s="1"/>
  <c r="A100" i="12" a="1"/>
  <c r="A100" i="12" s="1"/>
  <c r="A129" i="12" a="1"/>
  <c r="A129" i="12" s="1"/>
  <c r="A286" i="12" a="1"/>
  <c r="A286" i="12" s="1"/>
  <c r="A230" i="12" a="1"/>
  <c r="A230" i="12" s="1"/>
  <c r="A90" i="12" a="1"/>
  <c r="A90" i="12" s="1"/>
  <c r="A96" i="12" a="1"/>
  <c r="A96" i="12" s="1"/>
  <c r="A166" i="12" a="1"/>
  <c r="A166" i="12" s="1"/>
  <c r="A262" i="12" a="1"/>
  <c r="A262" i="12" s="1"/>
  <c r="A101" i="12" a="1"/>
  <c r="A101" i="12" s="1"/>
  <c r="A143" i="12" a="1"/>
  <c r="A143" i="12" s="1"/>
  <c r="A255" i="12" a="1"/>
  <c r="A255" i="12" s="1"/>
  <c r="A288" i="12" a="1"/>
  <c r="A288" i="12" s="1"/>
  <c r="A246" i="12" a="1"/>
  <c r="A246" i="12" s="1"/>
  <c r="A296" i="12" a="1"/>
  <c r="A296" i="12" s="1"/>
  <c r="A285" i="12" a="1"/>
  <c r="A285" i="12" s="1"/>
  <c r="A152" i="12" a="1"/>
  <c r="A152" i="12" s="1"/>
  <c r="A204" i="12" a="1"/>
  <c r="A204" i="12" s="1"/>
  <c r="A241" i="12" a="1"/>
  <c r="A241" i="12" s="1"/>
  <c r="A92" i="12" a="1"/>
  <c r="A92" i="12" s="1"/>
  <c r="A195" i="12" a="1"/>
  <c r="A195" i="12" s="1"/>
  <c r="A139" i="12" a="1"/>
  <c r="A139" i="12" s="1"/>
  <c r="A110" i="12" a="1"/>
  <c r="A110" i="12" s="1"/>
  <c r="A280" i="12" a="1"/>
  <c r="A280" i="12" s="1"/>
  <c r="A193" i="12" a="1"/>
  <c r="A193" i="12" s="1"/>
  <c r="A264" i="12" a="1"/>
  <c r="A264" i="12" s="1"/>
  <c r="A179" i="12" a="1"/>
  <c r="A179" i="12" s="1"/>
  <c r="A227" i="12" a="1"/>
  <c r="A227" i="12" s="1"/>
  <c r="A235" i="12" a="1"/>
  <c r="A235" i="12" s="1"/>
  <c r="A79" i="12" a="1"/>
  <c r="A79" i="12" s="1"/>
  <c r="A93" i="12" a="1"/>
  <c r="A93" i="12" s="1"/>
  <c r="A49" i="12" a="1"/>
  <c r="A49" i="12" s="1"/>
  <c r="A147" i="12" a="1"/>
  <c r="A147" i="12" s="1"/>
  <c r="A304" i="12" a="1"/>
  <c r="A304" i="12" s="1"/>
  <c r="A6" i="12" a="1"/>
  <c r="A6" i="12" s="1"/>
  <c r="A150" i="12" a="1"/>
  <c r="A150" i="12" s="1"/>
  <c r="A161" i="12" a="1"/>
  <c r="A161" i="12" s="1"/>
  <c r="A99" i="12" a="1"/>
  <c r="A99" i="12" s="1"/>
  <c r="A261" i="12" a="1"/>
  <c r="A261" i="12" s="1"/>
  <c r="A248" i="12" a="1"/>
  <c r="A248" i="12" s="1"/>
  <c r="A283" i="12" a="1"/>
  <c r="A283" i="12" s="1"/>
  <c r="A46" i="12" a="1"/>
  <c r="A46" i="12" s="1"/>
  <c r="A165" i="12" a="1"/>
  <c r="A165" i="12" s="1"/>
  <c r="A173" i="12" a="1"/>
  <c r="A173" i="12" s="1"/>
  <c r="A169" i="12" a="1"/>
  <c r="A169" i="12" s="1"/>
  <c r="A292" i="12" a="1"/>
  <c r="A292" i="12" s="1"/>
  <c r="A267" i="12" a="1"/>
  <c r="A267" i="12" s="1"/>
  <c r="A154" i="12" a="1"/>
  <c r="A154" i="12" s="1"/>
  <c r="A298" i="12" a="1"/>
  <c r="A298" i="12" s="1"/>
  <c r="A15" i="12" a="1"/>
  <c r="A15" i="12" s="1"/>
  <c r="A244" i="12" a="1"/>
  <c r="A244" i="12" s="1"/>
  <c r="A20" i="12" a="1"/>
  <c r="A20" i="12" s="1"/>
  <c r="A34" i="12" a="1"/>
  <c r="A34" i="12" s="1"/>
  <c r="A172" i="12" a="1"/>
  <c r="A172" i="12" s="1"/>
  <c r="A124" i="12" a="1"/>
  <c r="A124" i="12" s="1"/>
  <c r="A86" i="12" a="1"/>
  <c r="A86" i="12" s="1"/>
  <c r="A109" i="12" a="1"/>
  <c r="A109" i="12" s="1"/>
  <c r="A247" i="12" a="1"/>
  <c r="A247" i="12" s="1"/>
  <c r="A271" i="12" a="1"/>
  <c r="A271" i="12" s="1"/>
  <c r="A295" i="12" a="1"/>
  <c r="A295" i="12" s="1"/>
  <c r="A175" i="12" a="1"/>
  <c r="A175" i="12" s="1"/>
  <c r="A205" i="12" a="1"/>
  <c r="A205" i="12" s="1"/>
  <c r="A76" i="12" a="1"/>
  <c r="A76" i="12" s="1"/>
  <c r="A210" i="12" a="1"/>
  <c r="A210" i="12" s="1"/>
  <c r="A57" i="12" a="1"/>
  <c r="A57" i="12" s="1"/>
  <c r="A225" i="12" a="1"/>
  <c r="A225" i="12" s="1"/>
  <c r="A183" i="12" a="1"/>
  <c r="A183" i="12" s="1"/>
  <c r="A121" i="12" a="1"/>
  <c r="A121" i="12" s="1"/>
  <c r="A145" i="12" a="1"/>
  <c r="A145" i="12" s="1"/>
  <c r="A13" i="12" a="1"/>
  <c r="A13" i="12" s="1"/>
  <c r="A43" i="12" a="1"/>
  <c r="A43" i="12" s="1"/>
  <c r="A180" i="12" a="1"/>
  <c r="A180" i="12" s="1"/>
  <c r="A77" i="12" a="1"/>
  <c r="A77" i="12" s="1"/>
  <c r="A191" i="12" a="1"/>
  <c r="A191" i="12" s="1"/>
  <c r="A272" i="12" a="1"/>
  <c r="A272" i="12" s="1"/>
  <c r="A22" i="12" a="1"/>
  <c r="A22" i="12" s="1"/>
  <c r="A84" i="12" a="1"/>
  <c r="A84" i="12" s="1"/>
  <c r="A249" i="12" a="1"/>
  <c r="A249" i="12" s="1"/>
  <c r="A126" i="12" a="1"/>
  <c r="A126" i="12" s="1"/>
  <c r="A253" i="12" a="1"/>
  <c r="A253" i="12" s="1"/>
  <c r="A209" i="12" a="1"/>
  <c r="A209" i="12" s="1"/>
  <c r="A184" i="12" a="1"/>
  <c r="A184" i="12" s="1"/>
  <c r="A16" i="12" a="1"/>
  <c r="A16" i="12" s="1"/>
  <c r="A218" i="12" a="1"/>
  <c r="A218" i="12" s="1"/>
  <c r="A236" i="12" a="1"/>
  <c r="A236" i="12" s="1"/>
  <c r="A138" i="12" a="1"/>
  <c r="A138" i="12" s="1"/>
  <c r="A229" i="12" a="1"/>
  <c r="A229" i="12" s="1"/>
  <c r="A192" i="12" a="1"/>
  <c r="A192" i="12" s="1"/>
  <c r="A112" i="12" a="1"/>
  <c r="A112" i="12" s="1"/>
  <c r="A252" i="12" a="1"/>
  <c r="A252" i="12" s="1"/>
  <c r="A226" i="12" a="1"/>
  <c r="A226" i="12" s="1"/>
  <c r="A164" i="12" a="1"/>
  <c r="A164" i="12" s="1"/>
  <c r="A278" i="12" a="1"/>
  <c r="A278" i="12" s="1"/>
  <c r="A25" i="12" a="1"/>
  <c r="A25" i="12" s="1"/>
  <c r="A258" i="12" a="1"/>
  <c r="A258" i="12" s="1"/>
  <c r="A282" i="12" a="1"/>
  <c r="A282" i="12" s="1"/>
  <c r="A216" i="12" a="1"/>
  <c r="A216" i="12" s="1"/>
  <c r="A68" i="12" a="1"/>
  <c r="A68" i="12" s="1"/>
  <c r="A67" i="12" a="1"/>
  <c r="A67" i="12" s="1"/>
  <c r="A36" i="12" a="1"/>
  <c r="A36" i="12" s="1"/>
  <c r="A98" i="12" a="1"/>
  <c r="A98" i="12" s="1"/>
  <c r="A207" i="12" a="1"/>
  <c r="A207" i="12" s="1"/>
  <c r="A18" i="12" a="1"/>
  <c r="A18" i="12" s="1"/>
  <c r="A189" i="12" a="1"/>
  <c r="A189" i="12" s="1"/>
  <c r="A290" i="12" a="1"/>
  <c r="A290" i="12" s="1"/>
  <c r="A37" i="12" a="1"/>
  <c r="A37" i="12" s="1"/>
  <c r="A134" i="12" a="1"/>
  <c r="A134" i="12" s="1"/>
  <c r="A29" i="12" a="1"/>
  <c r="A29" i="12" s="1"/>
  <c r="A44" i="12" a="1"/>
  <c r="A44" i="12" s="1"/>
  <c r="A284" i="12" a="1"/>
  <c r="A284" i="12" s="1"/>
  <c r="A50" i="12" a="1"/>
  <c r="A50" i="12" s="1"/>
  <c r="A128" i="12" a="1"/>
  <c r="A128" i="12" s="1"/>
  <c r="A187" i="12" a="1"/>
  <c r="A187" i="12" s="1"/>
  <c r="A268" i="12" a="1"/>
  <c r="A268" i="12" s="1"/>
  <c r="A174" i="12" a="1"/>
  <c r="A174" i="12" s="1"/>
  <c r="A142" i="12" a="1"/>
  <c r="A142" i="12" s="1"/>
  <c r="A212" i="12" a="1"/>
  <c r="A212" i="12" s="1"/>
  <c r="A75" i="12" a="1"/>
  <c r="A75" i="12" s="1"/>
  <c r="A220" i="12" a="1"/>
  <c r="A220" i="12" s="1"/>
  <c r="A27" i="12" a="1"/>
  <c r="A27" i="12" s="1"/>
  <c r="A144" i="12" a="1"/>
  <c r="A144" i="12" s="1"/>
  <c r="A66" i="12" a="1"/>
  <c r="A66" i="12" s="1"/>
  <c r="A123" i="12" a="1"/>
  <c r="A123" i="12" s="1"/>
  <c r="A78" i="12" a="1"/>
  <c r="A78" i="12" s="1"/>
  <c r="A85" i="12" a="1"/>
  <c r="A85" i="12" s="1"/>
  <c r="A10" i="12" a="1"/>
  <c r="A10" i="12" s="1"/>
  <c r="A177" i="12" a="1"/>
  <c r="A177" i="12" s="1"/>
  <c r="A194" i="12" a="1"/>
  <c r="A194" i="12" s="1"/>
  <c r="A159" i="12" a="1"/>
  <c r="A159" i="12" s="1"/>
  <c r="A59" i="37" a="1"/>
  <c r="A59" i="37" s="1"/>
  <c r="A5" i="12" a="1"/>
  <c r="A5" i="12" s="1"/>
  <c r="A143" i="37" a="1"/>
  <c r="A143" i="37" s="1"/>
  <c r="A244" i="37" a="1"/>
  <c r="A244" i="37" s="1"/>
  <c r="A120" i="37" a="1"/>
  <c r="A120" i="37" s="1"/>
  <c r="A168" i="37" a="1"/>
  <c r="A168" i="37" s="1"/>
  <c r="A246" i="37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N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G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G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5" i="37" a="1"/>
  <c r="A5" i="37" s="1"/>
  <c r="D93" i="12"/>
  <c r="F40" i="37"/>
  <c r="I40" i="37" s="1"/>
  <c r="E40" i="37"/>
  <c r="H40" i="37"/>
  <c r="F112" i="37"/>
  <c r="I112" i="37" s="1"/>
  <c r="G112" i="37"/>
  <c r="D112" i="37"/>
  <c r="C112" i="37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M298" i="14" s="1"/>
  <c r="A12" i="14" a="1"/>
  <c r="A12" i="14" s="1"/>
  <c r="F12" i="14" s="1"/>
  <c r="A21" i="14" a="1"/>
  <c r="A21" i="14" s="1"/>
  <c r="D21" i="14" s="1"/>
  <c r="M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73" i="15" a="1"/>
  <c r="A73" i="15" s="1"/>
  <c r="A148" i="15" a="1"/>
  <c r="A148" i="15" s="1"/>
  <c r="A381" i="14" a="1"/>
  <c r="A381" i="14" s="1"/>
  <c r="A298" i="11" a="1"/>
  <c r="A298" i="11" s="1"/>
  <c r="A210" i="15" a="1"/>
  <c r="A210" i="15" s="1"/>
  <c r="A11" i="15" a="1"/>
  <c r="A11" i="15" s="1"/>
  <c r="A504" i="14" a="1"/>
  <c r="A504" i="14" s="1"/>
  <c r="A231" i="15" a="1"/>
  <c r="A231" i="15" s="1"/>
  <c r="A359" i="14" a="1"/>
  <c r="A359" i="14" s="1"/>
  <c r="A95" i="15" a="1"/>
  <c r="A95" i="15" s="1"/>
  <c r="A171" i="14" a="1"/>
  <c r="A171" i="14" s="1"/>
  <c r="A103" i="15" a="1"/>
  <c r="A103" i="15" s="1"/>
  <c r="A120" i="11" a="1"/>
  <c r="A120" i="11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438" i="14" a="1"/>
  <c r="A438" i="14" s="1"/>
  <c r="A88" i="15" a="1"/>
  <c r="A88" i="15" s="1"/>
  <c r="A233" i="15" a="1"/>
  <c r="A233" i="15" s="1"/>
  <c r="A401" i="14" a="1"/>
  <c r="A401" i="14" s="1"/>
  <c r="A131" i="15" a="1"/>
  <c r="A131" i="15" s="1"/>
  <c r="A193" i="15" a="1"/>
  <c r="A193" i="15" s="1"/>
  <c r="A284" i="14" a="1"/>
  <c r="A284" i="14" s="1"/>
  <c r="A501" i="14" a="1"/>
  <c r="A501" i="14" s="1"/>
  <c r="A230" i="11" a="1"/>
  <c r="A230" i="11" s="1"/>
  <c r="A17" i="15" a="1"/>
  <c r="A17" i="15" s="1"/>
  <c r="A482" i="14" a="1"/>
  <c r="A482" i="14" s="1"/>
  <c r="A287" i="15" a="1"/>
  <c r="A287" i="15" s="1"/>
  <c r="A299" i="15" a="1"/>
  <c r="A299" i="15" s="1"/>
  <c r="A220" i="11" a="1"/>
  <c r="A220" i="11" s="1"/>
  <c r="A314" i="14" a="1"/>
  <c r="A314" i="14" s="1"/>
  <c r="A166" i="14" a="1"/>
  <c r="A166" i="14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353" i="14" a="1"/>
  <c r="A353" i="14" s="1"/>
  <c r="A412" i="14" a="1"/>
  <c r="A412" i="14" s="1"/>
  <c r="A484" i="14" a="1"/>
  <c r="A484" i="14" s="1"/>
  <c r="A164" i="11" a="1"/>
  <c r="A164" i="11" s="1"/>
  <c r="A388" i="14" a="1"/>
  <c r="A388" i="14" s="1"/>
  <c r="A277" i="14" a="1"/>
  <c r="A277" i="14" s="1"/>
  <c r="A448" i="14" a="1"/>
  <c r="A448" i="14" s="1"/>
  <c r="A343" i="14" a="1"/>
  <c r="A343" i="14" s="1"/>
  <c r="A470" i="14" a="1"/>
  <c r="A470" i="14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181" i="11" a="1"/>
  <c r="A181" i="11" s="1"/>
  <c r="A300" i="15" a="1"/>
  <c r="A300" i="15" s="1"/>
  <c r="A475" i="14" a="1"/>
  <c r="A475" i="14" s="1"/>
  <c r="A245" i="14" a="1"/>
  <c r="A245" i="14" s="1"/>
  <c r="A216" i="11" a="1"/>
  <c r="A216" i="11" s="1"/>
  <c r="A213" i="15" a="1"/>
  <c r="A213" i="15" s="1"/>
  <c r="A205" i="11" a="1"/>
  <c r="A205" i="11" s="1"/>
  <c r="A68" i="14" a="1"/>
  <c r="A68" i="14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19" i="15" a="1"/>
  <c r="A219" i="15" s="1"/>
  <c r="A69" i="11" a="1"/>
  <c r="A69" i="11" s="1"/>
  <c r="A161" i="11" a="1"/>
  <c r="A161" i="11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44" i="11" a="1"/>
  <c r="A44" i="11" s="1"/>
  <c r="A345" i="14" a="1"/>
  <c r="A345" i="14" s="1"/>
  <c r="A203" i="15" a="1"/>
  <c r="A203" i="15" s="1"/>
  <c r="A471" i="14" a="1"/>
  <c r="A471" i="14" s="1"/>
  <c r="A6" i="15" a="1"/>
  <c r="A6" i="15" s="1"/>
  <c r="A318" i="14" a="1"/>
  <c r="A318" i="14" s="1"/>
  <c r="A211" i="11" a="1"/>
  <c r="A211" i="11" s="1"/>
  <c r="A236" i="11" a="1"/>
  <c r="A236" i="11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46" i="14" a="1"/>
  <c r="A46" i="14" s="1"/>
  <c r="A207" i="14" a="1"/>
  <c r="A207" i="14" s="1"/>
  <c r="A102" i="15" a="1"/>
  <c r="A102" i="15" s="1"/>
  <c r="A456" i="14" a="1"/>
  <c r="A456" i="14" s="1"/>
  <c r="A39" i="14" a="1"/>
  <c r="A39" i="14" s="1"/>
  <c r="A173" i="14" a="1"/>
  <c r="A173" i="14" s="1"/>
  <c r="A132" i="15" a="1"/>
  <c r="A132" i="15" s="1"/>
  <c r="A29" i="11" a="1"/>
  <c r="A29" i="11" s="1"/>
  <c r="A328" i="14" a="1"/>
  <c r="A328" i="14" s="1"/>
  <c r="A256" i="15" a="1"/>
  <c r="A256" i="15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128" i="11" a="1"/>
  <c r="A128" i="11" s="1"/>
  <c r="A186" i="14" a="1"/>
  <c r="A186" i="14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33" i="15" a="1"/>
  <c r="A33" i="15" s="1"/>
  <c r="A114" i="14" a="1"/>
  <c r="A114" i="14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02" i="14" a="1"/>
  <c r="A202" i="14" s="1"/>
  <c r="A172" i="14" a="1"/>
  <c r="A172" i="14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98" i="14" a="1"/>
  <c r="A198" i="14" s="1"/>
  <c r="A249" i="15" a="1"/>
  <c r="A249" i="15" s="1"/>
  <c r="A424" i="14" a="1"/>
  <c r="A424" i="14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232" i="15" a="1"/>
  <c r="A232" i="15" s="1"/>
  <c r="A157" i="11" a="1"/>
  <c r="A157" i="11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252" i="14" a="1"/>
  <c r="A252" i="14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17" i="11" a="1"/>
  <c r="A17" i="11" s="1"/>
  <c r="A276" i="14" a="1"/>
  <c r="A276" i="14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425" i="14" a="1"/>
  <c r="A425" i="14" s="1"/>
  <c r="A204" i="11" a="1"/>
  <c r="A204" i="11" s="1"/>
  <c r="A209" i="11" a="1"/>
  <c r="A209" i="11" s="1"/>
  <c r="A138" i="11" a="1"/>
  <c r="A138" i="11" s="1"/>
  <c r="A253" i="11" a="1"/>
  <c r="A253" i="11" s="1"/>
  <c r="A441" i="14" a="1"/>
  <c r="A441" i="14" s="1"/>
  <c r="A101" i="14" a="1"/>
  <c r="A101" i="14" s="1"/>
  <c r="A58" i="14" a="1"/>
  <c r="A58" i="14" s="1"/>
  <c r="A172" i="11" a="1"/>
  <c r="A172" i="11" s="1"/>
  <c r="A187" i="15" a="1"/>
  <c r="A187" i="15" s="1"/>
  <c r="A168" i="15" a="1"/>
  <c r="A168" i="15" s="1"/>
  <c r="A87" i="14" a="1"/>
  <c r="A87" i="14" s="1"/>
  <c r="A295" i="11" a="1"/>
  <c r="A295" i="11" s="1"/>
  <c r="A5" i="15" a="1"/>
  <c r="A5" i="15" s="1"/>
  <c r="A180" i="14" a="1"/>
  <c r="A180" i="14" s="1"/>
  <c r="A182" i="15" a="1"/>
  <c r="A182" i="15" s="1"/>
  <c r="A130" i="14" a="1"/>
  <c r="A130" i="14" s="1"/>
  <c r="A83" i="14" a="1"/>
  <c r="A83" i="14" s="1"/>
  <c r="A236" i="15" a="1"/>
  <c r="A236" i="15" s="1"/>
  <c r="A13" i="15" a="1"/>
  <c r="A13" i="15" s="1"/>
  <c r="A254" i="11" a="1"/>
  <c r="A254" i="11" s="1"/>
  <c r="A83" i="15" a="1"/>
  <c r="A83" i="15" s="1"/>
  <c r="A167" i="14" a="1"/>
  <c r="A167" i="14" s="1"/>
  <c r="A280" i="14" a="1"/>
  <c r="A280" i="14" s="1"/>
  <c r="A162" i="15" a="1"/>
  <c r="A162" i="15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415" i="14" a="1"/>
  <c r="A415" i="14" s="1"/>
  <c r="A254" i="14" a="1"/>
  <c r="A254" i="14" s="1"/>
  <c r="A498" i="14" a="1"/>
  <c r="A498" i="14" s="1"/>
  <c r="A109" i="11" a="1"/>
  <c r="A109" i="11" s="1"/>
  <c r="A363" i="14" a="1"/>
  <c r="A363" i="14" s="1"/>
  <c r="A149" i="15" a="1"/>
  <c r="A149" i="15" s="1"/>
  <c r="A393" i="14" a="1"/>
  <c r="A393" i="14" s="1"/>
  <c r="A180" i="11" a="1"/>
  <c r="A180" i="11" s="1"/>
  <c r="A348" i="14" a="1"/>
  <c r="A348" i="14" s="1"/>
  <c r="A156" i="11" a="1"/>
  <c r="A156" i="11" s="1"/>
  <c r="A181" i="14" a="1"/>
  <c r="A181" i="14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215" i="11" a="1"/>
  <c r="A215" i="11" s="1"/>
  <c r="A207" i="15" a="1"/>
  <c r="A207" i="15" s="1"/>
  <c r="A97" i="14" a="1"/>
  <c r="A97" i="14" s="1"/>
  <c r="A36" i="15" a="1"/>
  <c r="A36" i="15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77" i="15" a="1"/>
  <c r="A277" i="15" s="1"/>
  <c r="A429" i="14" a="1"/>
  <c r="A429" i="14" s="1"/>
  <c r="A395" i="14" a="1"/>
  <c r="A395" i="14" s="1"/>
  <c r="A274" i="15" a="1"/>
  <c r="A274" i="15" s="1"/>
  <c r="A267" i="14" a="1"/>
  <c r="A267" i="14" s="1"/>
  <c r="A94" i="11" a="1"/>
  <c r="A94" i="11" s="1"/>
  <c r="A380" i="14" a="1"/>
  <c r="A380" i="14" s="1"/>
  <c r="A40" i="15" a="1"/>
  <c r="A40" i="15" s="1"/>
  <c r="A330" i="14" a="1"/>
  <c r="A330" i="14" s="1"/>
  <c r="A78" i="15" a="1"/>
  <c r="A78" i="15" s="1"/>
  <c r="A494" i="14" a="1"/>
  <c r="A494" i="14" s="1"/>
  <c r="A413" i="14" a="1"/>
  <c r="A413" i="14" s="1"/>
  <c r="A253" i="14" a="1"/>
  <c r="A253" i="14" s="1"/>
  <c r="A304" i="11" a="1"/>
  <c r="A304" i="11" s="1"/>
  <c r="A101" i="15" a="1"/>
  <c r="A101" i="15" s="1"/>
  <c r="A59" i="15" a="1"/>
  <c r="A59" i="15" s="1"/>
  <c r="A168" i="14" a="1"/>
  <c r="A168" i="14" s="1"/>
  <c r="A443" i="14" a="1"/>
  <c r="A443" i="14" s="1"/>
  <c r="A28" i="11" a="1"/>
  <c r="A28" i="11" s="1"/>
  <c r="A35" i="11" a="1"/>
  <c r="A35" i="11" s="1"/>
  <c r="A197" i="15" a="1"/>
  <c r="A197" i="15" s="1"/>
  <c r="A177" i="14" a="1"/>
  <c r="A177" i="14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411" i="14" a="1"/>
  <c r="A411" i="14" s="1"/>
  <c r="A232" i="11" a="1"/>
  <c r="A232" i="11" s="1"/>
  <c r="A272" i="15" a="1"/>
  <c r="A272" i="15" s="1"/>
  <c r="A362" i="14" a="1"/>
  <c r="A362" i="14" s="1"/>
  <c r="A189" i="15" a="1"/>
  <c r="A189" i="15" s="1"/>
  <c r="A146" i="15" a="1"/>
  <c r="A146" i="15" s="1"/>
  <c r="A288" i="11" a="1"/>
  <c r="A288" i="11" s="1"/>
  <c r="A127" i="15" a="1"/>
  <c r="A127" i="15" s="1"/>
  <c r="A209" i="14" a="1"/>
  <c r="A209" i="14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48" i="11" a="1"/>
  <c r="A48" i="11" s="1"/>
  <c r="F298" i="14"/>
  <c r="J298" i="14" s="1"/>
  <c r="C298" i="14"/>
  <c r="G298" i="14"/>
  <c r="I298" i="14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354" i="14" a="1"/>
  <c r="A354" i="14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248" i="15" a="1"/>
  <c r="A248" i="15" s="1"/>
  <c r="A12" i="15" a="1"/>
  <c r="A12" i="15" s="1"/>
  <c r="A222" i="14" a="1"/>
  <c r="A222" i="14" s="1"/>
  <c r="A431" i="14" a="1"/>
  <c r="A431" i="14" s="1"/>
  <c r="A61" i="14" a="1"/>
  <c r="A61" i="14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74" i="15" a="1"/>
  <c r="A74" i="15" s="1"/>
  <c r="A270" i="11" a="1"/>
  <c r="A270" i="11" s="1"/>
  <c r="A278" i="11" a="1"/>
  <c r="A278" i="11" s="1"/>
  <c r="A100" i="14" a="1"/>
  <c r="A100" i="14" s="1"/>
  <c r="A142" i="11" a="1"/>
  <c r="A142" i="11" s="1"/>
  <c r="A420" i="14" a="1"/>
  <c r="A420" i="14" s="1"/>
  <c r="A51" i="15" a="1"/>
  <c r="A51" i="15" s="1"/>
  <c r="A279" i="14" a="1"/>
  <c r="A279" i="14" s="1"/>
  <c r="A92" i="14" a="1"/>
  <c r="A92" i="14" s="1"/>
  <c r="A292" i="11" a="1"/>
  <c r="A292" i="11" s="1"/>
  <c r="A124" i="14" a="1"/>
  <c r="A124" i="14" s="1"/>
  <c r="A473" i="14" a="1"/>
  <c r="A473" i="14" s="1"/>
  <c r="A290" i="15" a="1"/>
  <c r="A290" i="15" s="1"/>
  <c r="A30" i="14" a="1"/>
  <c r="A30" i="14" s="1"/>
  <c r="A386" i="14" a="1"/>
  <c r="A386" i="14" s="1"/>
  <c r="A111" i="15" a="1"/>
  <c r="A111" i="15" s="1"/>
  <c r="A9" i="15" a="1"/>
  <c r="A9" i="15" s="1"/>
  <c r="A187" i="14" a="1"/>
  <c r="A187" i="14" s="1"/>
  <c r="A212" i="11" a="1"/>
  <c r="A212" i="11" s="1"/>
  <c r="A463" i="14" a="1"/>
  <c r="A463" i="14" s="1"/>
  <c r="A234" i="11" a="1"/>
  <c r="A234" i="11" s="1"/>
  <c r="A21" i="11" a="1"/>
  <c r="A21" i="11" s="1"/>
  <c r="A117" i="11" a="1"/>
  <c r="A117" i="11" s="1"/>
  <c r="A144" i="11" a="1"/>
  <c r="A144" i="11" s="1"/>
  <c r="A289" i="11" a="1"/>
  <c r="A289" i="11" s="1"/>
  <c r="A24" i="15" a="1"/>
  <c r="A24" i="15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10" i="15" a="1"/>
  <c r="A10" i="15" s="1"/>
  <c r="A41" i="11" a="1"/>
  <c r="A41" i="11" s="1"/>
  <c r="A92" i="15" a="1"/>
  <c r="A92" i="15" s="1"/>
  <c r="A147" i="11" a="1"/>
  <c r="A147" i="11" s="1"/>
  <c r="A453" i="14" a="1"/>
  <c r="A453" i="14" s="1"/>
  <c r="A139" i="11" a="1"/>
  <c r="A139" i="11" s="1"/>
  <c r="A296" i="15" a="1"/>
  <c r="A296" i="15" s="1"/>
  <c r="A16" i="11" a="1"/>
  <c r="A16" i="11" s="1"/>
  <c r="A288" i="15" a="1"/>
  <c r="A288" i="15" s="1"/>
  <c r="A371" i="14" a="1"/>
  <c r="A371" i="14" s="1"/>
  <c r="A165" i="14" a="1"/>
  <c r="A165" i="14" s="1"/>
  <c r="A77" i="11" a="1"/>
  <c r="A77" i="11" s="1"/>
  <c r="A258" i="15" a="1"/>
  <c r="A258" i="15" s="1"/>
  <c r="A54" i="11" a="1"/>
  <c r="A54" i="11" s="1"/>
  <c r="A220" i="14" a="1"/>
  <c r="A220" i="14" s="1"/>
  <c r="A382" i="14" a="1"/>
  <c r="A382" i="14" s="1"/>
  <c r="A151" i="15" a="1"/>
  <c r="A151" i="15" s="1"/>
  <c r="A53" i="14" a="1"/>
  <c r="A53" i="14" s="1"/>
  <c r="A264" i="15" a="1"/>
  <c r="A264" i="15" s="1"/>
  <c r="A125" i="15" a="1"/>
  <c r="A125" i="15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102" i="14" a="1"/>
  <c r="A102" i="14" s="1"/>
  <c r="A123" i="15" a="1"/>
  <c r="A123" i="15" s="1"/>
  <c r="A106" i="14" a="1"/>
  <c r="A106" i="14" s="1"/>
  <c r="A94" i="15" a="1"/>
  <c r="A94" i="15" s="1"/>
  <c r="A196" i="15" a="1"/>
  <c r="A196" i="15" s="1"/>
  <c r="A148" i="14" a="1"/>
  <c r="A148" i="14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69" i="15" a="1"/>
  <c r="A169" i="15" s="1"/>
  <c r="A22" i="15" a="1"/>
  <c r="A22" i="15" s="1"/>
  <c r="A503" i="14" a="1"/>
  <c r="A503" i="14" s="1"/>
  <c r="A366" i="14" a="1"/>
  <c r="A366" i="14" s="1"/>
  <c r="A379" i="14" a="1"/>
  <c r="A379" i="14" s="1"/>
  <c r="A156" i="15" a="1"/>
  <c r="A156" i="15" s="1"/>
  <c r="A178" i="15" a="1"/>
  <c r="A178" i="15" s="1"/>
  <c r="A250" i="11" a="1"/>
  <c r="A250" i="11" s="1"/>
  <c r="A300" i="14" a="1"/>
  <c r="A300" i="14" s="1"/>
  <c r="A417" i="14" a="1"/>
  <c r="A417" i="14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147" i="14" a="1"/>
  <c r="A147" i="14" s="1"/>
  <c r="A325" i="14" a="1"/>
  <c r="A325" i="14" s="1"/>
  <c r="A206" i="15" a="1"/>
  <c r="A206" i="15" s="1"/>
  <c r="A221" i="11" a="1"/>
  <c r="A221" i="11" s="1"/>
  <c r="A86" i="15" a="1"/>
  <c r="A86" i="15" s="1"/>
  <c r="A38" i="15" a="1"/>
  <c r="A38" i="15" s="1"/>
  <c r="A62" i="15" a="1"/>
  <c r="A62" i="15" s="1"/>
  <c r="A251" i="15" a="1"/>
  <c r="A251" i="15" s="1"/>
  <c r="A134" i="14" a="1"/>
  <c r="A134" i="14" s="1"/>
  <c r="A282" i="15" a="1"/>
  <c r="A282" i="15" s="1"/>
  <c r="A295" i="15" a="1"/>
  <c r="A295" i="15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213" i="11" a="1"/>
  <c r="A213" i="11" s="1"/>
  <c r="A214" i="11" a="1"/>
  <c r="A214" i="11" s="1"/>
  <c r="A283" i="11" a="1"/>
  <c r="A283" i="11" s="1"/>
  <c r="A251" i="11" a="1"/>
  <c r="A251" i="11" s="1"/>
  <c r="A449" i="14" a="1"/>
  <c r="A449" i="14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47" i="14" a="1"/>
  <c r="A47" i="14" s="1"/>
  <c r="A268" i="15" a="1"/>
  <c r="A268" i="15" s="1"/>
  <c r="A312" i="14" a="1"/>
  <c r="A312" i="14" s="1"/>
  <c r="A468" i="14" a="1"/>
  <c r="A468" i="14" s="1"/>
  <c r="A374" i="14" a="1"/>
  <c r="A374" i="14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52" i="14" a="1"/>
  <c r="A52" i="14" s="1"/>
  <c r="A131" i="11" a="1"/>
  <c r="A131" i="11" s="1"/>
  <c r="A139" i="15" a="1"/>
  <c r="A139" i="15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37" i="15" a="1"/>
  <c r="A37" i="15" s="1"/>
  <c r="A235" i="15" a="1"/>
  <c r="A235" i="15" s="1"/>
  <c r="A387" i="14" a="1"/>
  <c r="A387" i="14" s="1"/>
  <c r="A242" i="14" a="1"/>
  <c r="A242" i="14" s="1"/>
  <c r="A192" i="11" a="1"/>
  <c r="A192" i="11" s="1"/>
  <c r="A402" i="14" a="1"/>
  <c r="A402" i="14" s="1"/>
  <c r="A472" i="14" a="1"/>
  <c r="A472" i="14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F229" i="13"/>
  <c r="I229" i="13" s="1"/>
  <c r="N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490" i="14" a="1"/>
  <c r="A490" i="14" s="1"/>
  <c r="A428" i="14" a="1"/>
  <c r="A428" i="14" s="1"/>
  <c r="A300" i="11" a="1"/>
  <c r="A300" i="11" s="1"/>
  <c r="A497" i="14" a="1"/>
  <c r="A497" i="14" s="1"/>
  <c r="A346" i="14" a="1"/>
  <c r="A346" i="14" s="1"/>
  <c r="A23" i="11" a="1"/>
  <c r="A23" i="11" s="1"/>
  <c r="A31" i="15" a="1"/>
  <c r="A31" i="15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192" i="14" a="1"/>
  <c r="A192" i="14" s="1"/>
  <c r="A278" i="14" a="1"/>
  <c r="A278" i="14" s="1"/>
  <c r="A225" i="11" a="1"/>
  <c r="A225" i="11" s="1"/>
  <c r="A91" i="15" a="1"/>
  <c r="A91" i="15" s="1"/>
  <c r="A389" i="14" a="1"/>
  <c r="A389" i="14" s="1"/>
  <c r="A264" i="11" a="1"/>
  <c r="A264" i="11" s="1"/>
  <c r="A245" i="11" a="1"/>
  <c r="A245" i="11" s="1"/>
  <c r="A155" i="11" a="1"/>
  <c r="A155" i="11" s="1"/>
  <c r="A153" i="15" a="1"/>
  <c r="A153" i="15" s="1"/>
  <c r="A128" i="14" a="1"/>
  <c r="A128" i="14" s="1"/>
  <c r="A67" i="14" a="1"/>
  <c r="A67" i="14" s="1"/>
  <c r="A293" i="11" a="1"/>
  <c r="A293" i="11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72" i="11" a="1"/>
  <c r="A272" i="11" s="1"/>
  <c r="A107" i="11" a="1"/>
  <c r="A107" i="11" s="1"/>
  <c r="A151" i="11" a="1"/>
  <c r="A151" i="11" s="1"/>
  <c r="A208" i="11" a="1"/>
  <c r="A208" i="11" s="1"/>
  <c r="A139" i="14" a="1"/>
  <c r="A139" i="14" s="1"/>
  <c r="A254" i="15" a="1"/>
  <c r="A254" i="15" s="1"/>
  <c r="A46" i="15" a="1"/>
  <c r="A46" i="15" s="1"/>
  <c r="A301" i="15" a="1"/>
  <c r="A301" i="15" s="1"/>
  <c r="A116" i="14" a="1"/>
  <c r="A116" i="14" s="1"/>
  <c r="A95" i="14" a="1"/>
  <c r="A95" i="14" s="1"/>
  <c r="A157" i="14" a="1"/>
  <c r="A157" i="14" s="1"/>
  <c r="A292" i="14" a="1"/>
  <c r="A292" i="14" s="1"/>
  <c r="A99" i="11" a="1"/>
  <c r="A99" i="11" s="1"/>
  <c r="A38" i="11" a="1"/>
  <c r="A38" i="11" s="1"/>
  <c r="A426" i="14" a="1"/>
  <c r="A426" i="14" s="1"/>
  <c r="A201" i="15" a="1"/>
  <c r="A201" i="15" s="1"/>
  <c r="A172" i="15" a="1"/>
  <c r="A172" i="15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227" i="15" a="1"/>
  <c r="A227" i="15" s="1"/>
  <c r="A153" i="14" a="1"/>
  <c r="A153" i="14" s="1"/>
  <c r="A65" i="15" a="1"/>
  <c r="A65" i="15" s="1"/>
  <c r="A271" i="11" a="1"/>
  <c r="A271" i="11" s="1"/>
  <c r="A83" i="11" a="1"/>
  <c r="A83" i="11" s="1"/>
  <c r="A82" i="11" a="1"/>
  <c r="A82" i="11" s="1"/>
  <c r="A98" i="15" a="1"/>
  <c r="A98" i="15" s="1"/>
  <c r="A434" i="14" a="1"/>
  <c r="A434" i="14" s="1"/>
  <c r="A279" i="15" a="1"/>
  <c r="A279" i="15" s="1"/>
  <c r="A427" i="14" a="1"/>
  <c r="A427" i="14" s="1"/>
  <c r="A125" i="11" a="1"/>
  <c r="A125" i="11" s="1"/>
  <c r="A81" i="15" a="1"/>
  <c r="A81" i="15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108" i="15" a="1"/>
  <c r="A108" i="15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68" i="11" a="1"/>
  <c r="A268" i="11" s="1"/>
  <c r="A321" i="14" a="1"/>
  <c r="A321" i="14" s="1"/>
  <c r="A66" i="15" a="1"/>
  <c r="A66" i="15" s="1"/>
  <c r="A118" i="11" a="1"/>
  <c r="A118" i="11" s="1"/>
  <c r="A42" i="14" a="1"/>
  <c r="A42" i="14" s="1"/>
  <c r="A406" i="14" a="1"/>
  <c r="A406" i="14" s="1"/>
  <c r="A36" i="14" a="1"/>
  <c r="A36" i="14" s="1"/>
  <c r="A37" i="14" a="1"/>
  <c r="A37" i="14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52" i="15" a="1"/>
  <c r="A252" i="15" s="1"/>
  <c r="A52" i="11" a="1"/>
  <c r="A52" i="11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07" i="14" a="1"/>
  <c r="A107" i="14" s="1"/>
  <c r="A40" i="14" a="1"/>
  <c r="A40" i="14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93" i="11" a="1"/>
  <c r="A93" i="11" s="1"/>
  <c r="A29" i="14" a="1"/>
  <c r="A29" i="14" s="1"/>
  <c r="A135" i="11" a="1"/>
  <c r="A135" i="11" s="1"/>
  <c r="A6" i="11" a="1"/>
  <c r="A6" i="11" s="1"/>
  <c r="A87" i="11" a="1"/>
  <c r="A87" i="11" s="1"/>
  <c r="A111" i="14" a="1"/>
  <c r="A111" i="14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06" i="11" a="1"/>
  <c r="A206" i="11" s="1"/>
  <c r="A88" i="11" a="1"/>
  <c r="A88" i="11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430" i="14" a="1"/>
  <c r="A430" i="14" s="1"/>
  <c r="A49" i="11" a="1"/>
  <c r="A49" i="11" s="1"/>
  <c r="A336" i="14" a="1"/>
  <c r="A336" i="14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195" i="11" a="1"/>
  <c r="A195" i="11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90" i="11" a="1"/>
  <c r="A90" i="11" s="1"/>
  <c r="A211" i="15" a="1"/>
  <c r="A211" i="15" s="1"/>
  <c r="A281" i="15" a="1"/>
  <c r="A281" i="15" s="1"/>
  <c r="A21" i="15" a="1"/>
  <c r="A21" i="15" s="1"/>
  <c r="A342" i="14" a="1"/>
  <c r="A342" i="14" s="1"/>
  <c r="A154" i="15" a="1"/>
  <c r="A154" i="15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294" i="14" a="1"/>
  <c r="A294" i="14" s="1"/>
  <c r="A444" i="14" a="1"/>
  <c r="A444" i="14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478" i="14" a="1"/>
  <c r="A478" i="14" s="1"/>
  <c r="A54" i="14" a="1"/>
  <c r="A54" i="14" s="1"/>
  <c r="A215" i="15" a="1"/>
  <c r="A215" i="15" s="1"/>
  <c r="A72" i="14" a="1"/>
  <c r="A72" i="14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34" i="15" a="1"/>
  <c r="A34" i="15" s="1"/>
  <c r="A227" i="11" a="1"/>
  <c r="A227" i="11" s="1"/>
  <c r="A375" i="14" a="1"/>
  <c r="A375" i="14" s="1"/>
  <c r="A267" i="15" a="1"/>
  <c r="A267" i="15" s="1"/>
  <c r="A286" i="14" a="1"/>
  <c r="A286" i="14" s="1"/>
  <c r="A229" i="15" a="1"/>
  <c r="A229" i="15" s="1"/>
  <c r="A130" i="15" a="1"/>
  <c r="A130" i="15" s="1"/>
  <c r="A317" i="14" a="1"/>
  <c r="A317" i="14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35" i="15" a="1"/>
  <c r="A35" i="15" s="1"/>
  <c r="A155" i="15" a="1"/>
  <c r="A155" i="15" s="1"/>
  <c r="A49" i="14" a="1"/>
  <c r="A49" i="14" s="1"/>
  <c r="A178" i="11" a="1"/>
  <c r="A178" i="11" s="1"/>
  <c r="A159" i="14" a="1"/>
  <c r="A159" i="14" s="1"/>
  <c r="A226" i="15" a="1"/>
  <c r="A226" i="15" s="1"/>
  <c r="A423" i="14" a="1"/>
  <c r="A423" i="14" s="1"/>
  <c r="A296" i="14" a="1"/>
  <c r="A296" i="14" s="1"/>
  <c r="A416" i="14" a="1"/>
  <c r="A416" i="14" s="1"/>
  <c r="A198" i="15" a="1"/>
  <c r="A198" i="15" s="1"/>
  <c r="A277" i="11" a="1"/>
  <c r="A277" i="11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31" i="11" a="1"/>
  <c r="A31" i="11" s="1"/>
  <c r="A115" i="11" a="1"/>
  <c r="A115" i="11" s="1"/>
  <c r="A224" i="14" a="1"/>
  <c r="A224" i="14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68" i="15" a="1"/>
  <c r="A68" i="15" s="1"/>
  <c r="A208" i="14" a="1"/>
  <c r="A208" i="14" s="1"/>
  <c r="A202" i="11" a="1"/>
  <c r="A202" i="11" s="1"/>
  <c r="A294" i="15" a="1"/>
  <c r="A294" i="15" s="1"/>
  <c r="A166" i="11" a="1"/>
  <c r="A166" i="11" s="1"/>
  <c r="A70" i="15" a="1"/>
  <c r="A70" i="15" s="1"/>
  <c r="A284" i="15" a="1"/>
  <c r="A284" i="15" s="1"/>
  <c r="A20" i="11" a="1"/>
  <c r="A20" i="11" s="1"/>
  <c r="A178" i="14" a="1"/>
  <c r="A178" i="14" s="1"/>
  <c r="A203" i="14" a="1"/>
  <c r="A203" i="14" s="1"/>
  <c r="A239" i="11" a="1"/>
  <c r="A239" i="11" s="1"/>
  <c r="A293" i="14" a="1"/>
  <c r="A293" i="14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186" i="11" a="1"/>
  <c r="A186" i="11" s="1"/>
  <c r="A10" i="11" a="1"/>
  <c r="A10" i="11" s="1"/>
  <c r="A182" i="11" a="1"/>
  <c r="A182" i="11" s="1"/>
  <c r="A54" i="15" a="1"/>
  <c r="A54" i="15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327" i="14" a="1"/>
  <c r="A327" i="14" s="1"/>
  <c r="A367" i="14" a="1"/>
  <c r="A367" i="14" s="1"/>
  <c r="A222" i="11" a="1"/>
  <c r="A222" i="11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397" i="14" a="1"/>
  <c r="A397" i="14" s="1"/>
  <c r="A376" i="14" a="1"/>
  <c r="A376" i="14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D193" i="37" l="1"/>
  <c r="E193" i="37"/>
  <c r="H112" i="37"/>
  <c r="G40" i="37"/>
  <c r="G109" i="37"/>
  <c r="H298" i="14"/>
  <c r="F193" i="37"/>
  <c r="I193" i="37" s="1"/>
  <c r="N40" i="37"/>
  <c r="D5" i="12"/>
  <c r="C193" i="37"/>
  <c r="D40" i="37"/>
  <c r="N140" i="37"/>
  <c r="E298" i="14"/>
  <c r="E112" i="37"/>
  <c r="C40" i="37"/>
  <c r="D109" i="37"/>
  <c r="F109" i="37"/>
  <c r="I109" i="37" s="1"/>
  <c r="H109" i="37"/>
  <c r="N112" i="37"/>
  <c r="E109" i="37"/>
  <c r="E140" i="37"/>
  <c r="F140" i="37"/>
  <c r="I140" i="37" s="1"/>
  <c r="F91" i="37"/>
  <c r="I91" i="37" s="1"/>
  <c r="H140" i="37"/>
  <c r="D140" i="37"/>
  <c r="H193" i="37"/>
  <c r="D5" i="37"/>
  <c r="C109" i="37"/>
  <c r="N193" i="37"/>
  <c r="E51" i="13"/>
  <c r="D5" i="13"/>
  <c r="C140" i="37"/>
  <c r="H82" i="15"/>
  <c r="F82" i="15"/>
  <c r="I82" i="15" s="1"/>
  <c r="L229" i="13"/>
  <c r="M229" i="13" s="1"/>
  <c r="G82" i="15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C5" i="37"/>
  <c r="H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H39" i="37"/>
  <c r="F39" i="37"/>
  <c r="I39" i="37" s="1"/>
  <c r="N39" i="37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F28" i="37"/>
  <c r="I28" i="37" s="1"/>
  <c r="H28" i="37"/>
  <c r="G28" i="37"/>
  <c r="E28" i="37"/>
  <c r="D28" i="37"/>
  <c r="C28" i="37"/>
  <c r="N28" i="37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C16" i="37"/>
  <c r="H16" i="37"/>
  <c r="H8" i="37"/>
  <c r="G8" i="37"/>
  <c r="F8" i="37"/>
  <c r="I8" i="37" s="1"/>
  <c r="E8" i="37"/>
  <c r="D8" i="37"/>
  <c r="N8" i="37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M9" i="14" s="1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N51" i="13"/>
  <c r="H51" i="13"/>
  <c r="I12" i="14"/>
  <c r="F51" i="13"/>
  <c r="I51" i="13" s="1"/>
  <c r="C12" i="14"/>
  <c r="D51" i="13"/>
  <c r="D12" i="14"/>
  <c r="M12" i="14" s="1"/>
  <c r="G12" i="14"/>
  <c r="C51" i="13"/>
  <c r="G51" i="13"/>
  <c r="E17" i="14"/>
  <c r="D17" i="14"/>
  <c r="M17" i="14" s="1"/>
  <c r="C17" i="14"/>
  <c r="F17" i="14"/>
  <c r="J17" i="14" s="1"/>
  <c r="I17" i="14"/>
  <c r="H17" i="14"/>
  <c r="G17" i="14"/>
  <c r="C18" i="14"/>
  <c r="I18" i="14"/>
  <c r="H18" i="14"/>
  <c r="G18" i="14"/>
  <c r="D18" i="14"/>
  <c r="M18" i="14" s="1"/>
  <c r="F18" i="14"/>
  <c r="J18" i="14" s="1"/>
  <c r="E18" i="14"/>
  <c r="E25" i="14"/>
  <c r="D25" i="14"/>
  <c r="M25" i="14" s="1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M19" i="14" s="1"/>
  <c r="C19" i="14"/>
  <c r="C26" i="14"/>
  <c r="I26" i="14"/>
  <c r="H26" i="14"/>
  <c r="G26" i="14"/>
  <c r="D26" i="14"/>
  <c r="M26" i="14" s="1"/>
  <c r="F26" i="14"/>
  <c r="J26" i="14" s="1"/>
  <c r="E26" i="14"/>
  <c r="G20" i="14"/>
  <c r="F20" i="14"/>
  <c r="J20" i="14" s="1"/>
  <c r="E20" i="14"/>
  <c r="D20" i="14"/>
  <c r="M20" i="14" s="1"/>
  <c r="C20" i="14"/>
  <c r="H20" i="14"/>
  <c r="I20" i="14"/>
  <c r="I27" i="14"/>
  <c r="H27" i="14"/>
  <c r="G27" i="14"/>
  <c r="F27" i="14"/>
  <c r="J27" i="14" s="1"/>
  <c r="E27" i="14"/>
  <c r="D27" i="14"/>
  <c r="M27" i="14" s="1"/>
  <c r="C27" i="14"/>
  <c r="H11" i="14"/>
  <c r="G11" i="14"/>
  <c r="C11" i="14"/>
  <c r="I11" i="14"/>
  <c r="F11" i="14"/>
  <c r="J11" i="14" s="1"/>
  <c r="E11" i="14"/>
  <c r="D11" i="14"/>
  <c r="M11" i="14" s="1"/>
  <c r="I15" i="14"/>
  <c r="H15" i="14"/>
  <c r="G15" i="14"/>
  <c r="F15" i="14"/>
  <c r="J15" i="14" s="1"/>
  <c r="E15" i="14"/>
  <c r="D15" i="14"/>
  <c r="M15" i="14" s="1"/>
  <c r="C15" i="14"/>
  <c r="C22" i="14"/>
  <c r="I22" i="14"/>
  <c r="H22" i="14"/>
  <c r="G22" i="14"/>
  <c r="D22" i="14"/>
  <c r="M22" i="14" s="1"/>
  <c r="F22" i="14"/>
  <c r="J22" i="14" s="1"/>
  <c r="E22" i="14"/>
  <c r="G16" i="14"/>
  <c r="F16" i="14"/>
  <c r="J16" i="14" s="1"/>
  <c r="E16" i="14"/>
  <c r="D16" i="14"/>
  <c r="M16" i="14" s="1"/>
  <c r="C16" i="14"/>
  <c r="H16" i="14"/>
  <c r="I16" i="14"/>
  <c r="I23" i="14"/>
  <c r="H23" i="14"/>
  <c r="G23" i="14"/>
  <c r="F23" i="14"/>
  <c r="J23" i="14" s="1"/>
  <c r="E23" i="14"/>
  <c r="D23" i="14"/>
  <c r="M23" i="14" s="1"/>
  <c r="C23" i="14"/>
  <c r="D5" i="14"/>
  <c r="M5" i="14" s="1"/>
  <c r="C5" i="14"/>
  <c r="I5" i="14"/>
  <c r="G5" i="14"/>
  <c r="F5" i="14"/>
  <c r="J5" i="14" s="1"/>
  <c r="H5" i="14"/>
  <c r="E5" i="14"/>
  <c r="I14" i="14"/>
  <c r="D14" i="14"/>
  <c r="M14" i="14" s="1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M8" i="14" s="1"/>
  <c r="H8" i="14"/>
  <c r="D13" i="14"/>
  <c r="M13" i="14" s="1"/>
  <c r="C13" i="14"/>
  <c r="E13" i="14"/>
  <c r="I13" i="14"/>
  <c r="F13" i="14"/>
  <c r="J13" i="14" s="1"/>
  <c r="H13" i="14"/>
  <c r="G13" i="14"/>
  <c r="G6" i="14"/>
  <c r="I6" i="14"/>
  <c r="E6" i="14"/>
  <c r="H6" i="14"/>
  <c r="D6" i="14"/>
  <c r="M6" i="14" s="1"/>
  <c r="F6" i="14"/>
  <c r="J6" i="14" s="1"/>
  <c r="C6" i="14"/>
  <c r="I10" i="14"/>
  <c r="E10" i="14"/>
  <c r="C10" i="14"/>
  <c r="H10" i="14"/>
  <c r="G10" i="14"/>
  <c r="D10" i="14"/>
  <c r="M10" i="14" s="1"/>
  <c r="F10" i="14"/>
  <c r="J10" i="14" s="1"/>
  <c r="G24" i="14"/>
  <c r="F24" i="14"/>
  <c r="J24" i="14" s="1"/>
  <c r="E24" i="14"/>
  <c r="H24" i="14"/>
  <c r="D24" i="14"/>
  <c r="M24" i="14" s="1"/>
  <c r="C24" i="14"/>
  <c r="I24" i="14"/>
  <c r="H7" i="14"/>
  <c r="E7" i="14"/>
  <c r="G7" i="14"/>
  <c r="I7" i="14"/>
  <c r="F7" i="14"/>
  <c r="J7" i="14" s="1"/>
  <c r="C7" i="14"/>
  <c r="D7" i="14"/>
  <c r="M7" i="14" s="1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N77" i="13"/>
  <c r="G77" i="13"/>
  <c r="F77" i="13"/>
  <c r="I77" i="13" s="1"/>
  <c r="I227" i="14"/>
  <c r="E227" i="14"/>
  <c r="G227" i="14"/>
  <c r="F227" i="14"/>
  <c r="J227" i="14" s="1"/>
  <c r="H227" i="14"/>
  <c r="C227" i="14"/>
  <c r="D227" i="14"/>
  <c r="M227" i="14" s="1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M403" i="14" s="1"/>
  <c r="H319" i="14"/>
  <c r="F319" i="14"/>
  <c r="J319" i="14" s="1"/>
  <c r="G319" i="14"/>
  <c r="I319" i="14"/>
  <c r="E319" i="14"/>
  <c r="C319" i="14"/>
  <c r="D319" i="14"/>
  <c r="M319" i="14" s="1"/>
  <c r="C367" i="14"/>
  <c r="I367" i="14"/>
  <c r="G367" i="14"/>
  <c r="E367" i="14"/>
  <c r="F367" i="14"/>
  <c r="J367" i="14" s="1"/>
  <c r="D367" i="14"/>
  <c r="M367" i="14" s="1"/>
  <c r="H367" i="14"/>
  <c r="E187" i="11"/>
  <c r="H187" i="11"/>
  <c r="G187" i="11"/>
  <c r="L187" i="11" s="1"/>
  <c r="M187" i="11" s="1"/>
  <c r="D187" i="11"/>
  <c r="F187" i="11"/>
  <c r="I187" i="11" s="1"/>
  <c r="N187" i="11"/>
  <c r="C187" i="11"/>
  <c r="H182" i="11"/>
  <c r="N182" i="11"/>
  <c r="D182" i="11"/>
  <c r="C182" i="11"/>
  <c r="E182" i="11"/>
  <c r="F182" i="11"/>
  <c r="I182" i="11" s="1"/>
  <c r="G182" i="11"/>
  <c r="L182" i="11" s="1"/>
  <c r="M182" i="11" s="1"/>
  <c r="I88" i="14"/>
  <c r="E88" i="14"/>
  <c r="D88" i="14"/>
  <c r="M88" i="14" s="1"/>
  <c r="F88" i="14"/>
  <c r="J88" i="14" s="1"/>
  <c r="H88" i="14"/>
  <c r="C88" i="14"/>
  <c r="G88" i="14"/>
  <c r="E293" i="14"/>
  <c r="I293" i="14"/>
  <c r="G293" i="14"/>
  <c r="C293" i="14"/>
  <c r="H293" i="14"/>
  <c r="D293" i="14"/>
  <c r="M293" i="14" s="1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N166" i="11"/>
  <c r="G166" i="11"/>
  <c r="L166" i="11" s="1"/>
  <c r="M166" i="11" s="1"/>
  <c r="E166" i="11"/>
  <c r="D166" i="11"/>
  <c r="F166" i="11"/>
  <c r="I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E195" i="13"/>
  <c r="N195" i="13"/>
  <c r="H195" i="13"/>
  <c r="F195" i="13"/>
  <c r="I195" i="13" s="1"/>
  <c r="C195" i="13"/>
  <c r="D163" i="15"/>
  <c r="F163" i="15"/>
  <c r="I163" i="15" s="1"/>
  <c r="G163" i="15"/>
  <c r="H163" i="15"/>
  <c r="N163" i="15"/>
  <c r="C163" i="15"/>
  <c r="E163" i="15"/>
  <c r="E84" i="11"/>
  <c r="N84" i="11"/>
  <c r="G84" i="11"/>
  <c r="L84" i="11" s="1"/>
  <c r="M84" i="11" s="1"/>
  <c r="H84" i="11"/>
  <c r="C84" i="11"/>
  <c r="F84" i="11"/>
  <c r="I84" i="11" s="1"/>
  <c r="D84" i="11"/>
  <c r="D416" i="14"/>
  <c r="M416" i="14" s="1"/>
  <c r="F416" i="14"/>
  <c r="J416" i="14" s="1"/>
  <c r="H416" i="14"/>
  <c r="C416" i="14"/>
  <c r="I416" i="14"/>
  <c r="G416" i="14"/>
  <c r="E416" i="14"/>
  <c r="E162" i="13"/>
  <c r="G162" i="13"/>
  <c r="D162" i="13"/>
  <c r="F162" i="13"/>
  <c r="I162" i="13" s="1"/>
  <c r="N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I201" i="11" s="1"/>
  <c r="H201" i="11"/>
  <c r="D201" i="11"/>
  <c r="N201" i="11"/>
  <c r="G201" i="11"/>
  <c r="L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L227" i="11" s="1"/>
  <c r="M227" i="11" s="1"/>
  <c r="C227" i="11"/>
  <c r="N227" i="11"/>
  <c r="F227" i="11"/>
  <c r="I227" i="11" s="1"/>
  <c r="H227" i="11"/>
  <c r="I66" i="14"/>
  <c r="F66" i="14"/>
  <c r="J66" i="14" s="1"/>
  <c r="H66" i="14"/>
  <c r="C66" i="14"/>
  <c r="E66" i="14"/>
  <c r="D66" i="14"/>
  <c r="M66" i="14" s="1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M72" i="14" s="1"/>
  <c r="G72" i="14"/>
  <c r="D269" i="11"/>
  <c r="C269" i="11"/>
  <c r="N269" i="11"/>
  <c r="H269" i="11"/>
  <c r="G269" i="11"/>
  <c r="L269" i="11" s="1"/>
  <c r="M269" i="11" s="1"/>
  <c r="F269" i="11"/>
  <c r="I269" i="11" s="1"/>
  <c r="E269" i="11"/>
  <c r="E444" i="14"/>
  <c r="D444" i="14"/>
  <c r="M444" i="14" s="1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M264" i="14" s="1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N250" i="13"/>
  <c r="F250" i="13"/>
  <c r="I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I197" i="13" s="1"/>
  <c r="N197" i="13"/>
  <c r="C197" i="13"/>
  <c r="G197" i="13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I46" i="13" s="1"/>
  <c r="G46" i="13"/>
  <c r="N46" i="13"/>
  <c r="I93" i="14"/>
  <c r="E93" i="14"/>
  <c r="F93" i="14"/>
  <c r="J93" i="14" s="1"/>
  <c r="G93" i="14"/>
  <c r="D93" i="14"/>
  <c r="M93" i="14" s="1"/>
  <c r="C93" i="14"/>
  <c r="H93" i="14"/>
  <c r="D457" i="14"/>
  <c r="M457" i="14" s="1"/>
  <c r="F457" i="14"/>
  <c r="J457" i="14" s="1"/>
  <c r="H457" i="14"/>
  <c r="E457" i="14"/>
  <c r="G457" i="14"/>
  <c r="C457" i="14"/>
  <c r="I457" i="14"/>
  <c r="C313" i="14"/>
  <c r="F313" i="14"/>
  <c r="J313" i="14" s="1"/>
  <c r="D313" i="14"/>
  <c r="M313" i="14" s="1"/>
  <c r="H313" i="14"/>
  <c r="I313" i="14"/>
  <c r="E313" i="14"/>
  <c r="G313" i="14"/>
  <c r="C89" i="13"/>
  <c r="F89" i="13"/>
  <c r="I89" i="13" s="1"/>
  <c r="G89" i="13"/>
  <c r="E89" i="13"/>
  <c r="N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M111" i="14" s="1"/>
  <c r="I111" i="14"/>
  <c r="E29" i="14"/>
  <c r="C29" i="14"/>
  <c r="H29" i="14"/>
  <c r="I29" i="14"/>
  <c r="G29" i="14"/>
  <c r="F29" i="14"/>
  <c r="J29" i="14" s="1"/>
  <c r="D29" i="14"/>
  <c r="M29" i="14" s="1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M479" i="14" s="1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N87" i="13"/>
  <c r="E87" i="13"/>
  <c r="C87" i="13"/>
  <c r="H87" i="13"/>
  <c r="D87" i="13"/>
  <c r="F87" i="13"/>
  <c r="I87" i="13" s="1"/>
  <c r="G87" i="13"/>
  <c r="F169" i="12"/>
  <c r="J169" i="12" s="1"/>
  <c r="H169" i="12"/>
  <c r="I169" i="12"/>
  <c r="O169" i="12" s="1"/>
  <c r="C169" i="12"/>
  <c r="E169" i="12"/>
  <c r="D169" i="12"/>
  <c r="G169" i="12"/>
  <c r="G128" i="13"/>
  <c r="F128" i="13"/>
  <c r="I128" i="13" s="1"/>
  <c r="C128" i="13"/>
  <c r="E128" i="13"/>
  <c r="D128" i="13"/>
  <c r="H128" i="13"/>
  <c r="N128" i="13"/>
  <c r="D139" i="13"/>
  <c r="G139" i="13"/>
  <c r="C139" i="13"/>
  <c r="N139" i="13"/>
  <c r="H139" i="13"/>
  <c r="F139" i="13"/>
  <c r="I139" i="13" s="1"/>
  <c r="E139" i="13"/>
  <c r="C291" i="13"/>
  <c r="F291" i="13"/>
  <c r="I291" i="13" s="1"/>
  <c r="N291" i="13"/>
  <c r="H291" i="13"/>
  <c r="D291" i="13"/>
  <c r="G291" i="13"/>
  <c r="E291" i="13"/>
  <c r="H71" i="14"/>
  <c r="E71" i="14"/>
  <c r="D71" i="14"/>
  <c r="M71" i="14" s="1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I49" i="13" s="1"/>
  <c r="E49" i="13"/>
  <c r="N49" i="13"/>
  <c r="G49" i="13"/>
  <c r="D49" i="13"/>
  <c r="C49" i="13"/>
  <c r="H49" i="13"/>
  <c r="N218" i="13"/>
  <c r="F218" i="13"/>
  <c r="I218" i="13" s="1"/>
  <c r="C218" i="13"/>
  <c r="D218" i="13"/>
  <c r="G218" i="13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M292" i="14" s="1"/>
  <c r="C292" i="14"/>
  <c r="E292" i="14"/>
  <c r="F292" i="14"/>
  <c r="J292" i="14" s="1"/>
  <c r="H292" i="14"/>
  <c r="I292" i="14"/>
  <c r="C116" i="14"/>
  <c r="H116" i="14"/>
  <c r="G116" i="14"/>
  <c r="D116" i="14"/>
  <c r="M116" i="14" s="1"/>
  <c r="F116" i="14"/>
  <c r="J116" i="14" s="1"/>
  <c r="I116" i="14"/>
  <c r="E116" i="14"/>
  <c r="G151" i="11"/>
  <c r="L151" i="11" s="1"/>
  <c r="M151" i="11" s="1"/>
  <c r="F151" i="11"/>
  <c r="I151" i="11" s="1"/>
  <c r="E151" i="11"/>
  <c r="D151" i="11"/>
  <c r="N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H216" i="13"/>
  <c r="F216" i="13"/>
  <c r="I216" i="13" s="1"/>
  <c r="N216" i="13"/>
  <c r="D269" i="13"/>
  <c r="E269" i="13"/>
  <c r="F269" i="13"/>
  <c r="I269" i="13" s="1"/>
  <c r="C269" i="13"/>
  <c r="G269" i="13"/>
  <c r="N269" i="13"/>
  <c r="H269" i="13"/>
  <c r="D347" i="14"/>
  <c r="M347" i="14" s="1"/>
  <c r="H347" i="14"/>
  <c r="I347" i="14"/>
  <c r="E347" i="14"/>
  <c r="F347" i="14"/>
  <c r="J347" i="14" s="1"/>
  <c r="G347" i="14"/>
  <c r="C347" i="14"/>
  <c r="D261" i="13"/>
  <c r="C261" i="13"/>
  <c r="F261" i="13"/>
  <c r="I261" i="13" s="1"/>
  <c r="E261" i="13"/>
  <c r="H261" i="13"/>
  <c r="G261" i="13"/>
  <c r="N261" i="13"/>
  <c r="F302" i="11"/>
  <c r="I302" i="11" s="1"/>
  <c r="N302" i="11"/>
  <c r="G302" i="11"/>
  <c r="L302" i="11" s="1"/>
  <c r="M302" i="11" s="1"/>
  <c r="H302" i="11"/>
  <c r="D302" i="11"/>
  <c r="E302" i="11"/>
  <c r="C302" i="11"/>
  <c r="F13" i="11"/>
  <c r="I13" i="11" s="1"/>
  <c r="G13" i="11"/>
  <c r="D13" i="11"/>
  <c r="H13" i="11"/>
  <c r="C13" i="11"/>
  <c r="N13" i="11"/>
  <c r="E13" i="11"/>
  <c r="F179" i="15"/>
  <c r="I179" i="15" s="1"/>
  <c r="H179" i="15"/>
  <c r="E179" i="15"/>
  <c r="C179" i="15"/>
  <c r="N179" i="15"/>
  <c r="D179" i="15"/>
  <c r="G179" i="15"/>
  <c r="N299" i="11"/>
  <c r="H299" i="11"/>
  <c r="E299" i="11"/>
  <c r="D299" i="11"/>
  <c r="C299" i="11"/>
  <c r="G299" i="11"/>
  <c r="L299" i="11" s="1"/>
  <c r="M299" i="11" s="1"/>
  <c r="F299" i="11"/>
  <c r="I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L231" i="11" s="1"/>
  <c r="M231" i="11" s="1"/>
  <c r="D231" i="11"/>
  <c r="E231" i="11"/>
  <c r="F231" i="11"/>
  <c r="I231" i="11" s="1"/>
  <c r="N231" i="11"/>
  <c r="H231" i="11"/>
  <c r="C231" i="11"/>
  <c r="G184" i="11"/>
  <c r="L184" i="11" s="1"/>
  <c r="M184" i="11" s="1"/>
  <c r="F184" i="11"/>
  <c r="I184" i="11" s="1"/>
  <c r="H184" i="11"/>
  <c r="N184" i="11"/>
  <c r="C184" i="11"/>
  <c r="D184" i="11"/>
  <c r="E184" i="11"/>
  <c r="D192" i="11"/>
  <c r="C192" i="11"/>
  <c r="G192" i="11"/>
  <c r="L192" i="11" s="1"/>
  <c r="M192" i="11" s="1"/>
  <c r="E192" i="11"/>
  <c r="F192" i="11"/>
  <c r="I192" i="11" s="1"/>
  <c r="N192" i="11"/>
  <c r="H192" i="11"/>
  <c r="C29" i="12"/>
  <c r="D29" i="12"/>
  <c r="F29" i="12"/>
  <c r="J29" i="12" s="1"/>
  <c r="H29" i="12"/>
  <c r="E29" i="12"/>
  <c r="I29" i="12"/>
  <c r="O29" i="12" s="1"/>
  <c r="G29" i="12"/>
  <c r="F131" i="11"/>
  <c r="I131" i="11" s="1"/>
  <c r="G131" i="11"/>
  <c r="L131" i="11" s="1"/>
  <c r="M131" i="11" s="1"/>
  <c r="D131" i="11"/>
  <c r="C131" i="11"/>
  <c r="H131" i="11"/>
  <c r="E131" i="11"/>
  <c r="N131" i="11"/>
  <c r="I391" i="14"/>
  <c r="E391" i="14"/>
  <c r="H391" i="14"/>
  <c r="G391" i="14"/>
  <c r="D391" i="14"/>
  <c r="M391" i="14" s="1"/>
  <c r="F391" i="14"/>
  <c r="J391" i="14" s="1"/>
  <c r="C391" i="14"/>
  <c r="D205" i="13"/>
  <c r="F205" i="13"/>
  <c r="I205" i="13" s="1"/>
  <c r="G205" i="13"/>
  <c r="C205" i="13"/>
  <c r="E205" i="13"/>
  <c r="H205" i="13"/>
  <c r="N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M90" i="14" s="1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M33" i="14" s="1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M239" i="14" s="1"/>
  <c r="G239" i="14"/>
  <c r="H21" i="13"/>
  <c r="E21" i="13"/>
  <c r="C21" i="13"/>
  <c r="F21" i="13"/>
  <c r="I21" i="13" s="1"/>
  <c r="N21" i="13"/>
  <c r="D21" i="13"/>
  <c r="G21" i="13"/>
  <c r="D221" i="11"/>
  <c r="N221" i="11"/>
  <c r="C221" i="11"/>
  <c r="F221" i="11"/>
  <c r="I221" i="11" s="1"/>
  <c r="G221" i="11"/>
  <c r="L221" i="11" s="1"/>
  <c r="M221" i="11" s="1"/>
  <c r="E221" i="11"/>
  <c r="H221" i="11"/>
  <c r="D437" i="14"/>
  <c r="M437" i="14" s="1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N165" i="13"/>
  <c r="C165" i="13"/>
  <c r="F165" i="13"/>
  <c r="I165" i="13" s="1"/>
  <c r="E165" i="13"/>
  <c r="G165" i="13"/>
  <c r="G153" i="13"/>
  <c r="D153" i="13"/>
  <c r="C153" i="13"/>
  <c r="N153" i="13"/>
  <c r="F153" i="13"/>
  <c r="I153" i="13" s="1"/>
  <c r="H153" i="13"/>
  <c r="E153" i="13"/>
  <c r="F31" i="14"/>
  <c r="J31" i="14" s="1"/>
  <c r="G31" i="14"/>
  <c r="E31" i="14"/>
  <c r="D31" i="14"/>
  <c r="M31" i="14" s="1"/>
  <c r="H31" i="14"/>
  <c r="C31" i="14"/>
  <c r="I31" i="14"/>
  <c r="H129" i="11"/>
  <c r="E129" i="11"/>
  <c r="N129" i="11"/>
  <c r="F129" i="11"/>
  <c r="I129" i="11" s="1"/>
  <c r="C129" i="11"/>
  <c r="G129" i="11"/>
  <c r="L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M170" i="14" s="1"/>
  <c r="H170" i="14"/>
  <c r="I170" i="14"/>
  <c r="C170" i="14"/>
  <c r="H253" i="13"/>
  <c r="N253" i="13"/>
  <c r="D253" i="13"/>
  <c r="F253" i="13"/>
  <c r="I253" i="13" s="1"/>
  <c r="C253" i="13"/>
  <c r="G253" i="13"/>
  <c r="E253" i="13"/>
  <c r="E233" i="13"/>
  <c r="G233" i="13"/>
  <c r="H233" i="13"/>
  <c r="F233" i="13"/>
  <c r="I233" i="13" s="1"/>
  <c r="D233" i="13"/>
  <c r="C233" i="13"/>
  <c r="N233" i="13"/>
  <c r="C77" i="11"/>
  <c r="D77" i="11"/>
  <c r="F77" i="11"/>
  <c r="I77" i="11" s="1"/>
  <c r="G77" i="11"/>
  <c r="L77" i="11" s="1"/>
  <c r="M77" i="11" s="1"/>
  <c r="N77" i="11"/>
  <c r="H77" i="11"/>
  <c r="E77" i="11"/>
  <c r="C16" i="11"/>
  <c r="H16" i="11"/>
  <c r="E16" i="11"/>
  <c r="F16" i="11"/>
  <c r="I16" i="11" s="1"/>
  <c r="G16" i="11"/>
  <c r="L16" i="11" s="1"/>
  <c r="M16" i="11" s="1"/>
  <c r="N16" i="11"/>
  <c r="D16" i="11"/>
  <c r="E214" i="13"/>
  <c r="N214" i="13"/>
  <c r="C214" i="13"/>
  <c r="G214" i="13"/>
  <c r="H214" i="13"/>
  <c r="F214" i="13"/>
  <c r="I214" i="13" s="1"/>
  <c r="D214" i="13"/>
  <c r="D163" i="14"/>
  <c r="M163" i="14" s="1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N42" i="13"/>
  <c r="H42" i="13"/>
  <c r="D42" i="13"/>
  <c r="C42" i="13"/>
  <c r="G42" i="13"/>
  <c r="F42" i="13"/>
  <c r="I42" i="13" s="1"/>
  <c r="E42" i="13"/>
  <c r="D234" i="11"/>
  <c r="N234" i="11"/>
  <c r="H234" i="11"/>
  <c r="F234" i="11"/>
  <c r="I234" i="11" s="1"/>
  <c r="C234" i="11"/>
  <c r="G234" i="11"/>
  <c r="L234" i="11" s="1"/>
  <c r="M234" i="11" s="1"/>
  <c r="E234" i="11"/>
  <c r="F187" i="14"/>
  <c r="J187" i="14" s="1"/>
  <c r="E187" i="14"/>
  <c r="H187" i="14"/>
  <c r="D187" i="14"/>
  <c r="M187" i="14" s="1"/>
  <c r="I187" i="14"/>
  <c r="G187" i="14"/>
  <c r="C187" i="14"/>
  <c r="C30" i="14"/>
  <c r="H30" i="14"/>
  <c r="F30" i="14"/>
  <c r="J30" i="14" s="1"/>
  <c r="I30" i="14"/>
  <c r="E30" i="14"/>
  <c r="D30" i="14"/>
  <c r="M30" i="14" s="1"/>
  <c r="G30" i="14"/>
  <c r="G292" i="11"/>
  <c r="L292" i="11" s="1"/>
  <c r="M292" i="11" s="1"/>
  <c r="C292" i="11"/>
  <c r="E292" i="11"/>
  <c r="H292" i="11"/>
  <c r="D292" i="11"/>
  <c r="F292" i="11"/>
  <c r="I292" i="11" s="1"/>
  <c r="N292" i="11"/>
  <c r="E420" i="14"/>
  <c r="G420" i="14"/>
  <c r="F420" i="14"/>
  <c r="J420" i="14" s="1"/>
  <c r="C420" i="14"/>
  <c r="D420" i="14"/>
  <c r="M420" i="14" s="1"/>
  <c r="H420" i="14"/>
  <c r="I420" i="14"/>
  <c r="N270" i="11"/>
  <c r="H270" i="11"/>
  <c r="G270" i="11"/>
  <c r="L270" i="11" s="1"/>
  <c r="M270" i="11" s="1"/>
  <c r="F270" i="11"/>
  <c r="I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M364" i="14" s="1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M73" i="14" s="1"/>
  <c r="C73" i="14"/>
  <c r="N145" i="13"/>
  <c r="E145" i="13"/>
  <c r="C145" i="13"/>
  <c r="H145" i="13"/>
  <c r="G145" i="13"/>
  <c r="F145" i="13"/>
  <c r="I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I196" i="11" s="1"/>
  <c r="D196" i="11"/>
  <c r="N196" i="11"/>
  <c r="G196" i="11"/>
  <c r="L196" i="11" s="1"/>
  <c r="M196" i="11" s="1"/>
  <c r="F368" i="14"/>
  <c r="J368" i="14" s="1"/>
  <c r="H368" i="14"/>
  <c r="D368" i="14"/>
  <c r="M368" i="14" s="1"/>
  <c r="G368" i="14"/>
  <c r="C368" i="14"/>
  <c r="I368" i="14"/>
  <c r="E368" i="14"/>
  <c r="D354" i="14"/>
  <c r="M354" i="14" s="1"/>
  <c r="F354" i="14"/>
  <c r="J354" i="14" s="1"/>
  <c r="E354" i="14"/>
  <c r="G354" i="14"/>
  <c r="I354" i="14"/>
  <c r="H354" i="14"/>
  <c r="C354" i="14"/>
  <c r="C62" i="11"/>
  <c r="H62" i="11"/>
  <c r="G62" i="11"/>
  <c r="L62" i="11" s="1"/>
  <c r="M62" i="11" s="1"/>
  <c r="N62" i="11"/>
  <c r="E62" i="11"/>
  <c r="D62" i="11"/>
  <c r="F62" i="11"/>
  <c r="I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M185" i="14" s="1"/>
  <c r="H238" i="14"/>
  <c r="F238" i="14"/>
  <c r="J238" i="14" s="1"/>
  <c r="E238" i="14"/>
  <c r="I238" i="14"/>
  <c r="D238" i="14"/>
  <c r="M238" i="14" s="1"/>
  <c r="C238" i="14"/>
  <c r="G238" i="14"/>
  <c r="H296" i="11"/>
  <c r="G296" i="11"/>
  <c r="L296" i="11" s="1"/>
  <c r="M296" i="11" s="1"/>
  <c r="F296" i="11"/>
  <c r="I296" i="11" s="1"/>
  <c r="D296" i="11"/>
  <c r="E296" i="11"/>
  <c r="C296" i="11"/>
  <c r="N296" i="11"/>
  <c r="E281" i="11"/>
  <c r="N281" i="11"/>
  <c r="C281" i="11"/>
  <c r="F281" i="11"/>
  <c r="I281" i="11" s="1"/>
  <c r="H281" i="11"/>
  <c r="G281" i="11"/>
  <c r="L281" i="11" s="1"/>
  <c r="M281" i="11" s="1"/>
  <c r="D281" i="11"/>
  <c r="N11" i="13"/>
  <c r="H11" i="13"/>
  <c r="C11" i="13"/>
  <c r="G11" i="13"/>
  <c r="E11" i="13"/>
  <c r="F11" i="13"/>
  <c r="I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H125" i="13"/>
  <c r="N125" i="13"/>
  <c r="C125" i="13"/>
  <c r="D125" i="13"/>
  <c r="F125" i="13"/>
  <c r="I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M413" i="14" s="1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M395" i="14" s="1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E158" i="13"/>
  <c r="D158" i="13"/>
  <c r="C158" i="13"/>
  <c r="F158" i="13"/>
  <c r="I158" i="13" s="1"/>
  <c r="H158" i="13"/>
  <c r="N158" i="13"/>
  <c r="C205" i="14"/>
  <c r="F205" i="14"/>
  <c r="J205" i="14" s="1"/>
  <c r="D205" i="14"/>
  <c r="M205" i="14" s="1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M82" i="14" s="1"/>
  <c r="C82" i="14"/>
  <c r="F82" i="14"/>
  <c r="J82" i="14" s="1"/>
  <c r="E82" i="14"/>
  <c r="I82" i="14"/>
  <c r="G82" i="14"/>
  <c r="G331" i="14"/>
  <c r="F331" i="14"/>
  <c r="J331" i="14" s="1"/>
  <c r="H331" i="14"/>
  <c r="D331" i="14"/>
  <c r="M331" i="14" s="1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L153" i="11" s="1"/>
  <c r="M153" i="11" s="1"/>
  <c r="C153" i="11"/>
  <c r="E153" i="11"/>
  <c r="N153" i="11"/>
  <c r="D153" i="11"/>
  <c r="H153" i="11"/>
  <c r="F153" i="11"/>
  <c r="I153" i="11" s="1"/>
  <c r="G239" i="13"/>
  <c r="D239" i="13"/>
  <c r="E239" i="13"/>
  <c r="F239" i="13"/>
  <c r="I239" i="13" s="1"/>
  <c r="H239" i="13"/>
  <c r="N239" i="13"/>
  <c r="C239" i="13"/>
  <c r="D348" i="14"/>
  <c r="M348" i="14" s="1"/>
  <c r="F348" i="14"/>
  <c r="J348" i="14" s="1"/>
  <c r="G348" i="14"/>
  <c r="E348" i="14"/>
  <c r="H348" i="14"/>
  <c r="I348" i="14"/>
  <c r="C348" i="14"/>
  <c r="H363" i="14"/>
  <c r="C363" i="14"/>
  <c r="D363" i="14"/>
  <c r="M363" i="14" s="1"/>
  <c r="F363" i="14"/>
  <c r="J363" i="14" s="1"/>
  <c r="I363" i="14"/>
  <c r="E363" i="14"/>
  <c r="G363" i="14"/>
  <c r="G164" i="13"/>
  <c r="E164" i="13"/>
  <c r="C164" i="13"/>
  <c r="F164" i="13"/>
  <c r="I164" i="13" s="1"/>
  <c r="D164" i="13"/>
  <c r="N164" i="13"/>
  <c r="H164" i="13"/>
  <c r="C53" i="15"/>
  <c r="N53" i="15"/>
  <c r="D53" i="15"/>
  <c r="E53" i="15"/>
  <c r="H53" i="15"/>
  <c r="F53" i="15"/>
  <c r="I53" i="15" s="1"/>
  <c r="G53" i="15"/>
  <c r="H228" i="13"/>
  <c r="C228" i="13"/>
  <c r="N228" i="13"/>
  <c r="D228" i="13"/>
  <c r="F228" i="13"/>
  <c r="I228" i="13" s="1"/>
  <c r="G228" i="13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L295" i="11" s="1"/>
  <c r="M295" i="11" s="1"/>
  <c r="N295" i="11"/>
  <c r="H295" i="11"/>
  <c r="F295" i="11"/>
  <c r="I295" i="11" s="1"/>
  <c r="E295" i="11"/>
  <c r="G48" i="13"/>
  <c r="C48" i="13"/>
  <c r="F48" i="13"/>
  <c r="I48" i="13" s="1"/>
  <c r="H48" i="13"/>
  <c r="D48" i="13"/>
  <c r="E48" i="13"/>
  <c r="N48" i="13"/>
  <c r="E204" i="11"/>
  <c r="N204" i="11"/>
  <c r="H204" i="11"/>
  <c r="D204" i="11"/>
  <c r="C204" i="11"/>
  <c r="G204" i="11"/>
  <c r="L204" i="11" s="1"/>
  <c r="M204" i="11" s="1"/>
  <c r="F204" i="11"/>
  <c r="I204" i="11" s="1"/>
  <c r="F51" i="14"/>
  <c r="J51" i="14" s="1"/>
  <c r="I51" i="14"/>
  <c r="D51" i="14"/>
  <c r="M51" i="14" s="1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M152" i="14" s="1"/>
  <c r="H152" i="14"/>
  <c r="N250" i="15"/>
  <c r="H250" i="15"/>
  <c r="F250" i="15"/>
  <c r="I250" i="15" s="1"/>
  <c r="E250" i="15"/>
  <c r="G250" i="15"/>
  <c r="C250" i="15"/>
  <c r="D250" i="15"/>
  <c r="D454" i="14"/>
  <c r="M454" i="14" s="1"/>
  <c r="C454" i="14"/>
  <c r="I454" i="14"/>
  <c r="H454" i="14"/>
  <c r="G454" i="14"/>
  <c r="E454" i="14"/>
  <c r="F454" i="14"/>
  <c r="J454" i="14" s="1"/>
  <c r="E110" i="11"/>
  <c r="H110" i="11"/>
  <c r="G110" i="11"/>
  <c r="L110" i="11" s="1"/>
  <c r="M110" i="11" s="1"/>
  <c r="D110" i="11"/>
  <c r="F110" i="11"/>
  <c r="I110" i="11" s="1"/>
  <c r="C110" i="11"/>
  <c r="N110" i="11"/>
  <c r="G126" i="15"/>
  <c r="N126" i="15"/>
  <c r="E126" i="15"/>
  <c r="C126" i="15"/>
  <c r="H126" i="15"/>
  <c r="D126" i="15"/>
  <c r="F126" i="15"/>
  <c r="I126" i="15" s="1"/>
  <c r="D299" i="14"/>
  <c r="M299" i="14" s="1"/>
  <c r="E299" i="14"/>
  <c r="G299" i="14"/>
  <c r="H299" i="14"/>
  <c r="F299" i="14"/>
  <c r="J299" i="14" s="1"/>
  <c r="I299" i="14"/>
  <c r="C299" i="14"/>
  <c r="E143" i="11"/>
  <c r="G143" i="11"/>
  <c r="L143" i="11" s="1"/>
  <c r="M143" i="11" s="1"/>
  <c r="N143" i="11"/>
  <c r="D143" i="11"/>
  <c r="H143" i="11"/>
  <c r="C143" i="11"/>
  <c r="F143" i="11"/>
  <c r="I143" i="11" s="1"/>
  <c r="C202" i="14"/>
  <c r="H202" i="14"/>
  <c r="E202" i="14"/>
  <c r="F202" i="14"/>
  <c r="J202" i="14" s="1"/>
  <c r="G202" i="14"/>
  <c r="D202" i="14"/>
  <c r="M202" i="14" s="1"/>
  <c r="I202" i="14"/>
  <c r="D184" i="14"/>
  <c r="M184" i="14" s="1"/>
  <c r="H184" i="14"/>
  <c r="C184" i="14"/>
  <c r="G184" i="14"/>
  <c r="F184" i="14"/>
  <c r="J184" i="14" s="1"/>
  <c r="E184" i="14"/>
  <c r="I184" i="14"/>
  <c r="E106" i="11"/>
  <c r="N106" i="11"/>
  <c r="H106" i="11"/>
  <c r="G106" i="11"/>
  <c r="L106" i="11" s="1"/>
  <c r="M106" i="11" s="1"/>
  <c r="D106" i="11"/>
  <c r="F106" i="11"/>
  <c r="I106" i="11" s="1"/>
  <c r="C106" i="11"/>
  <c r="N81" i="11"/>
  <c r="C81" i="11"/>
  <c r="E81" i="11"/>
  <c r="D81" i="11"/>
  <c r="G81" i="11"/>
  <c r="L81" i="11" s="1"/>
  <c r="M81" i="11" s="1"/>
  <c r="H81" i="11"/>
  <c r="F81" i="11"/>
  <c r="I81" i="11" s="1"/>
  <c r="E474" i="14"/>
  <c r="G474" i="14"/>
  <c r="C474" i="14"/>
  <c r="H474" i="14"/>
  <c r="D474" i="14"/>
  <c r="M474" i="14" s="1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M127" i="14" s="1"/>
  <c r="G127" i="14"/>
  <c r="F127" i="14"/>
  <c r="J127" i="14" s="1"/>
  <c r="N199" i="13"/>
  <c r="H199" i="13"/>
  <c r="G199" i="13"/>
  <c r="F199" i="13"/>
  <c r="I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L191" i="11" s="1"/>
  <c r="M191" i="11" s="1"/>
  <c r="F191" i="11"/>
  <c r="I191" i="11" s="1"/>
  <c r="N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I58" i="11" s="1"/>
  <c r="H58" i="11"/>
  <c r="G58" i="11"/>
  <c r="N58" i="11"/>
  <c r="C58" i="11"/>
  <c r="E58" i="11"/>
  <c r="D58" i="11"/>
  <c r="I154" i="14"/>
  <c r="H154" i="14"/>
  <c r="G154" i="14"/>
  <c r="C154" i="14"/>
  <c r="E154" i="14"/>
  <c r="F154" i="14"/>
  <c r="J154" i="14" s="1"/>
  <c r="D154" i="14"/>
  <c r="M154" i="14" s="1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M456" i="14" s="1"/>
  <c r="E370" i="14"/>
  <c r="C370" i="14"/>
  <c r="G370" i="14"/>
  <c r="H370" i="14"/>
  <c r="D370" i="14"/>
  <c r="M370" i="14" s="1"/>
  <c r="F370" i="14"/>
  <c r="J370" i="14" s="1"/>
  <c r="I370" i="14"/>
  <c r="F140" i="13"/>
  <c r="I140" i="13" s="1"/>
  <c r="G140" i="13"/>
  <c r="C140" i="13"/>
  <c r="N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L44" i="11" s="1"/>
  <c r="M44" i="11" s="1"/>
  <c r="C44" i="11"/>
  <c r="F44" i="11"/>
  <c r="I44" i="11" s="1"/>
  <c r="E44" i="11"/>
  <c r="N44" i="11"/>
  <c r="H44" i="11"/>
  <c r="I113" i="14"/>
  <c r="D113" i="14"/>
  <c r="M113" i="14" s="1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M398" i="14" s="1"/>
  <c r="H398" i="14"/>
  <c r="E398" i="14"/>
  <c r="G243" i="11"/>
  <c r="L243" i="11" s="1"/>
  <c r="M243" i="11" s="1"/>
  <c r="E243" i="11"/>
  <c r="F243" i="11"/>
  <c r="I243" i="11" s="1"/>
  <c r="N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M448" i="14" s="1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M484" i="14" s="1"/>
  <c r="G484" i="14"/>
  <c r="H309" i="14"/>
  <c r="G309" i="14"/>
  <c r="F309" i="14"/>
  <c r="J309" i="14" s="1"/>
  <c r="E309" i="14"/>
  <c r="D309" i="14"/>
  <c r="M309" i="14" s="1"/>
  <c r="I309" i="14"/>
  <c r="C309" i="14"/>
  <c r="G166" i="14"/>
  <c r="F166" i="14"/>
  <c r="J166" i="14" s="1"/>
  <c r="E166" i="14"/>
  <c r="C166" i="14"/>
  <c r="H166" i="14"/>
  <c r="D166" i="14"/>
  <c r="M166" i="14" s="1"/>
  <c r="I166" i="14"/>
  <c r="I482" i="14"/>
  <c r="C482" i="14"/>
  <c r="H482" i="14"/>
  <c r="G482" i="14"/>
  <c r="E482" i="14"/>
  <c r="D482" i="14"/>
  <c r="M482" i="14" s="1"/>
  <c r="F482" i="14"/>
  <c r="J482" i="14" s="1"/>
  <c r="C280" i="13"/>
  <c r="N280" i="13"/>
  <c r="D280" i="13"/>
  <c r="H280" i="13"/>
  <c r="F280" i="13"/>
  <c r="I280" i="13" s="1"/>
  <c r="E280" i="13"/>
  <c r="G280" i="13"/>
  <c r="H249" i="12"/>
  <c r="E249" i="12"/>
  <c r="C249" i="12"/>
  <c r="I249" i="12"/>
  <c r="O249" i="12" s="1"/>
  <c r="D249" i="12"/>
  <c r="F249" i="12"/>
  <c r="J249" i="12" s="1"/>
  <c r="G249" i="12"/>
  <c r="D295" i="14"/>
  <c r="M295" i="14" s="1"/>
  <c r="I295" i="14"/>
  <c r="G295" i="14"/>
  <c r="C295" i="14"/>
  <c r="H295" i="14"/>
  <c r="E295" i="14"/>
  <c r="F295" i="14"/>
  <c r="J295" i="14" s="1"/>
  <c r="G256" i="13"/>
  <c r="D256" i="13"/>
  <c r="N256" i="13"/>
  <c r="H256" i="13"/>
  <c r="E256" i="13"/>
  <c r="F256" i="13"/>
  <c r="I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N65" i="11"/>
  <c r="C65" i="11"/>
  <c r="D65" i="11"/>
  <c r="F65" i="11"/>
  <c r="I65" i="11" s="1"/>
  <c r="G65" i="11"/>
  <c r="L65" i="11" s="1"/>
  <c r="M65" i="11" s="1"/>
  <c r="H65" i="11"/>
  <c r="E65" i="11"/>
  <c r="E333" i="14"/>
  <c r="C333" i="14"/>
  <c r="G333" i="14"/>
  <c r="H333" i="14"/>
  <c r="I333" i="14"/>
  <c r="D333" i="14"/>
  <c r="M333" i="14" s="1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I160" i="13" s="1"/>
  <c r="D160" i="13"/>
  <c r="E160" i="13"/>
  <c r="H160" i="13"/>
  <c r="C160" i="13"/>
  <c r="G160" i="13"/>
  <c r="N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N248" i="11"/>
  <c r="D248" i="11"/>
  <c r="F248" i="11"/>
  <c r="I248" i="11" s="1"/>
  <c r="C248" i="11"/>
  <c r="G248" i="11"/>
  <c r="L248" i="11" s="1"/>
  <c r="M248" i="11" s="1"/>
  <c r="H248" i="11"/>
  <c r="E248" i="11"/>
  <c r="E247" i="14"/>
  <c r="F247" i="14"/>
  <c r="J247" i="14" s="1"/>
  <c r="I247" i="14"/>
  <c r="H247" i="14"/>
  <c r="G247" i="14"/>
  <c r="D247" i="14"/>
  <c r="M247" i="14" s="1"/>
  <c r="C247" i="14"/>
  <c r="H137" i="14"/>
  <c r="F137" i="14"/>
  <c r="J137" i="14" s="1"/>
  <c r="I137" i="14"/>
  <c r="D137" i="14"/>
  <c r="M137" i="14" s="1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M224" i="14" s="1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M286" i="14" s="1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M62" i="14" s="1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I228" i="11" s="1"/>
  <c r="G228" i="11"/>
  <c r="L228" i="11" s="1"/>
  <c r="M228" i="11" s="1"/>
  <c r="N228" i="11"/>
  <c r="D228" i="11"/>
  <c r="G294" i="14"/>
  <c r="E294" i="14"/>
  <c r="H294" i="14"/>
  <c r="I294" i="14"/>
  <c r="C294" i="14"/>
  <c r="D294" i="14"/>
  <c r="M294" i="14" s="1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I286" i="13" s="1"/>
  <c r="H286" i="13"/>
  <c r="C286" i="13"/>
  <c r="G286" i="13"/>
  <c r="D286" i="13"/>
  <c r="N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M232" i="14" s="1"/>
  <c r="I232" i="14"/>
  <c r="H232" i="14"/>
  <c r="F232" i="14"/>
  <c r="J232" i="14" s="1"/>
  <c r="E232" i="14"/>
  <c r="D145" i="11"/>
  <c r="G145" i="11"/>
  <c r="L145" i="11" s="1"/>
  <c r="M145" i="11" s="1"/>
  <c r="C145" i="11"/>
  <c r="H145" i="11"/>
  <c r="F145" i="11"/>
  <c r="I145" i="11" s="1"/>
  <c r="E145" i="11"/>
  <c r="N145" i="1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M86" i="14" s="1"/>
  <c r="G86" i="14"/>
  <c r="F86" i="14"/>
  <c r="J86" i="14" s="1"/>
  <c r="N88" i="11"/>
  <c r="E88" i="11"/>
  <c r="F88" i="11"/>
  <c r="I88" i="11" s="1"/>
  <c r="D88" i="11"/>
  <c r="C88" i="11"/>
  <c r="G88" i="11"/>
  <c r="L88" i="11" s="1"/>
  <c r="M88" i="11" s="1"/>
  <c r="H88" i="11"/>
  <c r="D260" i="11"/>
  <c r="E260" i="11"/>
  <c r="C260" i="11"/>
  <c r="N260" i="11"/>
  <c r="G260" i="11"/>
  <c r="L260" i="11" s="1"/>
  <c r="M260" i="11" s="1"/>
  <c r="F260" i="11"/>
  <c r="I260" i="11" s="1"/>
  <c r="H260" i="11"/>
  <c r="D295" i="13"/>
  <c r="G295" i="13"/>
  <c r="N295" i="13"/>
  <c r="E295" i="13"/>
  <c r="F295" i="13"/>
  <c r="I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I37" i="11" s="1"/>
  <c r="G37" i="11"/>
  <c r="L37" i="11" s="1"/>
  <c r="M37" i="11" s="1"/>
  <c r="E37" i="11"/>
  <c r="N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M356" i="14" s="1"/>
  <c r="G356" i="14"/>
  <c r="H356" i="14"/>
  <c r="D217" i="14"/>
  <c r="M217" i="14" s="1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I95" i="13" s="1"/>
  <c r="D95" i="13"/>
  <c r="C95" i="13"/>
  <c r="N95" i="13"/>
  <c r="E95" i="13"/>
  <c r="G95" i="13"/>
  <c r="H95" i="13"/>
  <c r="F28" i="14"/>
  <c r="J28" i="14" s="1"/>
  <c r="H28" i="14"/>
  <c r="E28" i="14"/>
  <c r="D28" i="14"/>
  <c r="M28" i="14" s="1"/>
  <c r="G28" i="14"/>
  <c r="C28" i="14"/>
  <c r="I28" i="14"/>
  <c r="F52" i="11"/>
  <c r="I52" i="11" s="1"/>
  <c r="E52" i="11"/>
  <c r="D52" i="11"/>
  <c r="G52" i="11"/>
  <c r="L52" i="11" s="1"/>
  <c r="M52" i="11" s="1"/>
  <c r="C52" i="11"/>
  <c r="H52" i="11"/>
  <c r="N52" i="11"/>
  <c r="G137" i="11"/>
  <c r="E137" i="11"/>
  <c r="C137" i="11"/>
  <c r="H137" i="11"/>
  <c r="D137" i="11"/>
  <c r="N137" i="11"/>
  <c r="F137" i="11"/>
  <c r="I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M422" i="14" s="1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M287" i="14" s="1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E104" i="13"/>
  <c r="C104" i="13"/>
  <c r="N104" i="13"/>
  <c r="H104" i="13"/>
  <c r="F104" i="13"/>
  <c r="I104" i="13" s="1"/>
  <c r="N279" i="13"/>
  <c r="D279" i="13"/>
  <c r="E279" i="13"/>
  <c r="H279" i="13"/>
  <c r="C279" i="13"/>
  <c r="F279" i="13"/>
  <c r="I279" i="13" s="1"/>
  <c r="G279" i="13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M272" i="14" s="1"/>
  <c r="D233" i="12"/>
  <c r="C233" i="12"/>
  <c r="E233" i="12"/>
  <c r="H233" i="12"/>
  <c r="G233" i="12"/>
  <c r="F233" i="12"/>
  <c r="J233" i="12" s="1"/>
  <c r="I233" i="12"/>
  <c r="O233" i="12" s="1"/>
  <c r="E111" i="13"/>
  <c r="D111" i="13"/>
  <c r="N111" i="13"/>
  <c r="H111" i="13"/>
  <c r="F111" i="13"/>
  <c r="I111" i="13" s="1"/>
  <c r="G111" i="13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N107" i="11"/>
  <c r="G107" i="11"/>
  <c r="F107" i="11"/>
  <c r="I107" i="11" s="1"/>
  <c r="E107" i="11"/>
  <c r="C241" i="11"/>
  <c r="N241" i="11"/>
  <c r="D241" i="11"/>
  <c r="F241" i="11"/>
  <c r="I241" i="11" s="1"/>
  <c r="H241" i="11"/>
  <c r="E241" i="11"/>
  <c r="G241" i="11"/>
  <c r="L241" i="11" s="1"/>
  <c r="M241" i="11" s="1"/>
  <c r="I404" i="14"/>
  <c r="H404" i="14"/>
  <c r="G404" i="14"/>
  <c r="E404" i="14"/>
  <c r="D404" i="14"/>
  <c r="M404" i="14" s="1"/>
  <c r="C404" i="14"/>
  <c r="F404" i="14"/>
  <c r="J404" i="14" s="1"/>
  <c r="H84" i="13"/>
  <c r="G84" i="13"/>
  <c r="N84" i="13"/>
  <c r="E84" i="13"/>
  <c r="F84" i="13"/>
  <c r="I84" i="13" s="1"/>
  <c r="C84" i="13"/>
  <c r="D84" i="13"/>
  <c r="E245" i="11"/>
  <c r="C245" i="11"/>
  <c r="N245" i="11"/>
  <c r="D245" i="11"/>
  <c r="G245" i="11"/>
  <c r="L245" i="11" s="1"/>
  <c r="M245" i="11" s="1"/>
  <c r="H245" i="11"/>
  <c r="F245" i="11"/>
  <c r="I245" i="11" s="1"/>
  <c r="I192" i="14"/>
  <c r="D192" i="14"/>
  <c r="M192" i="14" s="1"/>
  <c r="F192" i="14"/>
  <c r="J192" i="14" s="1"/>
  <c r="C192" i="14"/>
  <c r="H192" i="14"/>
  <c r="G192" i="14"/>
  <c r="E192" i="14"/>
  <c r="N130" i="13"/>
  <c r="F130" i="13"/>
  <c r="I130" i="13" s="1"/>
  <c r="D130" i="13"/>
  <c r="H130" i="13"/>
  <c r="E130" i="13"/>
  <c r="G130" i="13"/>
  <c r="C130" i="13"/>
  <c r="E300" i="11"/>
  <c r="G300" i="11"/>
  <c r="L300" i="11" s="1"/>
  <c r="M300" i="11" s="1"/>
  <c r="H300" i="11"/>
  <c r="D300" i="11"/>
  <c r="N300" i="11"/>
  <c r="C300" i="11"/>
  <c r="F300" i="11"/>
  <c r="I300" i="11" s="1"/>
  <c r="I332" i="14"/>
  <c r="E332" i="14"/>
  <c r="F332" i="14"/>
  <c r="J332" i="14" s="1"/>
  <c r="H332" i="14"/>
  <c r="G332" i="14"/>
  <c r="C332" i="14"/>
  <c r="D332" i="14"/>
  <c r="M332" i="14" s="1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M175" i="14" s="1"/>
  <c r="H175" i="14"/>
  <c r="E175" i="14"/>
  <c r="G175" i="14"/>
  <c r="N237" i="13"/>
  <c r="H237" i="13"/>
  <c r="F237" i="13"/>
  <c r="I237" i="13" s="1"/>
  <c r="E237" i="13"/>
  <c r="D237" i="13"/>
  <c r="G237" i="13"/>
  <c r="C237" i="13"/>
  <c r="I442" i="14"/>
  <c r="F442" i="14"/>
  <c r="J442" i="14" s="1"/>
  <c r="E442" i="14"/>
  <c r="D442" i="14"/>
  <c r="M442" i="14" s="1"/>
  <c r="G442" i="14"/>
  <c r="H442" i="14"/>
  <c r="C442" i="14"/>
  <c r="E173" i="11"/>
  <c r="D173" i="11"/>
  <c r="C173" i="11"/>
  <c r="N173" i="11"/>
  <c r="F173" i="11"/>
  <c r="I173" i="11" s="1"/>
  <c r="G173" i="11"/>
  <c r="L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L47" i="11" s="1"/>
  <c r="M47" i="11" s="1"/>
  <c r="F47" i="11"/>
  <c r="I47" i="11" s="1"/>
  <c r="D47" i="11"/>
  <c r="C47" i="11"/>
  <c r="H47" i="11"/>
  <c r="N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M269" i="14" s="1"/>
  <c r="I269" i="14"/>
  <c r="G269" i="14"/>
  <c r="H269" i="14"/>
  <c r="C269" i="14"/>
  <c r="F269" i="14"/>
  <c r="J269" i="14" s="1"/>
  <c r="H122" i="13"/>
  <c r="E122" i="13"/>
  <c r="N122" i="13"/>
  <c r="D122" i="13"/>
  <c r="G122" i="13"/>
  <c r="F122" i="13"/>
  <c r="I122" i="13" s="1"/>
  <c r="C122" i="13"/>
  <c r="G38" i="14"/>
  <c r="H38" i="14"/>
  <c r="C38" i="14"/>
  <c r="I38" i="14"/>
  <c r="E38" i="14"/>
  <c r="F38" i="14"/>
  <c r="J38" i="14" s="1"/>
  <c r="D38" i="14"/>
  <c r="M38" i="14" s="1"/>
  <c r="G102" i="13"/>
  <c r="C102" i="13"/>
  <c r="D102" i="13"/>
  <c r="N102" i="13"/>
  <c r="H102" i="13"/>
  <c r="F102" i="13"/>
  <c r="I102" i="13" s="1"/>
  <c r="E102" i="13"/>
  <c r="C47" i="14"/>
  <c r="D47" i="14"/>
  <c r="M47" i="14" s="1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M433" i="14" s="1"/>
  <c r="N127" i="13"/>
  <c r="F127" i="13"/>
  <c r="I127" i="13" s="1"/>
  <c r="C127" i="13"/>
  <c r="D127" i="13"/>
  <c r="G127" i="13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M74" i="14" s="1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N122" i="11"/>
  <c r="D122" i="11"/>
  <c r="F122" i="11"/>
  <c r="I122" i="11" s="1"/>
  <c r="H122" i="11"/>
  <c r="E122" i="11"/>
  <c r="G122" i="11"/>
  <c r="L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M379" i="14" s="1"/>
  <c r="F379" i="14"/>
  <c r="J379" i="14" s="1"/>
  <c r="I379" i="14"/>
  <c r="E379" i="14"/>
  <c r="G379" i="14"/>
  <c r="C379" i="14"/>
  <c r="F241" i="13"/>
  <c r="I241" i="13" s="1"/>
  <c r="D241" i="13"/>
  <c r="C241" i="13"/>
  <c r="G241" i="13"/>
  <c r="E241" i="13"/>
  <c r="H241" i="13"/>
  <c r="N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M499" i="14" s="1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L22" i="11" s="1"/>
  <c r="M22" i="11" s="1"/>
  <c r="F22" i="11"/>
  <c r="I22" i="11" s="1"/>
  <c r="H22" i="11"/>
  <c r="C22" i="11"/>
  <c r="D22" i="11"/>
  <c r="N22" i="11"/>
  <c r="F125" i="15"/>
  <c r="I125" i="15" s="1"/>
  <c r="G125" i="15"/>
  <c r="N125" i="15"/>
  <c r="C125" i="15"/>
  <c r="D125" i="15"/>
  <c r="E125" i="15"/>
  <c r="H125" i="15"/>
  <c r="D100" i="13"/>
  <c r="F100" i="13"/>
  <c r="I100" i="13" s="1"/>
  <c r="C100" i="13"/>
  <c r="H100" i="13"/>
  <c r="E100" i="13"/>
  <c r="N100" i="13"/>
  <c r="G100" i="13"/>
  <c r="C121" i="13"/>
  <c r="N121" i="13"/>
  <c r="F121" i="13"/>
  <c r="I121" i="13" s="1"/>
  <c r="H121" i="13"/>
  <c r="G121" i="13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M112" i="14" s="1"/>
  <c r="C136" i="11"/>
  <c r="F136" i="11"/>
  <c r="I136" i="11" s="1"/>
  <c r="E136" i="11"/>
  <c r="N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I144" i="11" s="1"/>
  <c r="H144" i="11"/>
  <c r="D144" i="11"/>
  <c r="E144" i="11"/>
  <c r="N144" i="11"/>
  <c r="G144" i="11"/>
  <c r="L144" i="11" s="1"/>
  <c r="M144" i="11" s="1"/>
  <c r="D463" i="14"/>
  <c r="M463" i="14" s="1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I185" i="13" s="1"/>
  <c r="D185" i="13"/>
  <c r="N185" i="13"/>
  <c r="G185" i="13"/>
  <c r="H185" i="13"/>
  <c r="E185" i="13"/>
  <c r="C185" i="13"/>
  <c r="C142" i="11"/>
  <c r="E142" i="11"/>
  <c r="N142" i="11"/>
  <c r="F142" i="11"/>
  <c r="I142" i="11" s="1"/>
  <c r="D142" i="11"/>
  <c r="H142" i="11"/>
  <c r="G142" i="11"/>
  <c r="L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N55" i="11"/>
  <c r="G55" i="11"/>
  <c r="L55" i="11" s="1"/>
  <c r="M55" i="11" s="1"/>
  <c r="F55" i="11"/>
  <c r="I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M268" i="14" s="1"/>
  <c r="G268" i="14"/>
  <c r="D244" i="11"/>
  <c r="C244" i="11"/>
  <c r="E244" i="11"/>
  <c r="G244" i="11"/>
  <c r="L244" i="11" s="1"/>
  <c r="M244" i="11" s="1"/>
  <c r="N244" i="11"/>
  <c r="H244" i="11"/>
  <c r="F244" i="11"/>
  <c r="I244" i="11" s="1"/>
  <c r="G61" i="14"/>
  <c r="E61" i="14"/>
  <c r="H61" i="14"/>
  <c r="C61" i="14"/>
  <c r="F61" i="14"/>
  <c r="J61" i="14" s="1"/>
  <c r="D61" i="14"/>
  <c r="M61" i="14" s="1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L80" i="11" s="1"/>
  <c r="M80" i="11" s="1"/>
  <c r="D80" i="11"/>
  <c r="F80" i="11"/>
  <c r="I80" i="11" s="1"/>
  <c r="H80" i="11"/>
  <c r="N80" i="11"/>
  <c r="D274" i="11"/>
  <c r="H274" i="11"/>
  <c r="F274" i="11"/>
  <c r="I274" i="11" s="1"/>
  <c r="E274" i="11"/>
  <c r="G274" i="11"/>
  <c r="L274" i="11" s="1"/>
  <c r="M274" i="11" s="1"/>
  <c r="C274" i="11"/>
  <c r="N274" i="11"/>
  <c r="C290" i="12"/>
  <c r="E290" i="12"/>
  <c r="G290" i="12"/>
  <c r="I290" i="12"/>
  <c r="O290" i="12" s="1"/>
  <c r="D290" i="12"/>
  <c r="H290" i="12"/>
  <c r="F290" i="12"/>
  <c r="J290" i="12" s="1"/>
  <c r="F114" i="13"/>
  <c r="I114" i="13" s="1"/>
  <c r="D114" i="13"/>
  <c r="H114" i="13"/>
  <c r="C114" i="13"/>
  <c r="E114" i="13"/>
  <c r="N114" i="13"/>
  <c r="G114" i="13"/>
  <c r="C105" i="11"/>
  <c r="E105" i="11"/>
  <c r="H105" i="11"/>
  <c r="F105" i="11"/>
  <c r="I105" i="11" s="1"/>
  <c r="D105" i="11"/>
  <c r="N105" i="11"/>
  <c r="G105" i="11"/>
  <c r="L105" i="11" s="1"/>
  <c r="M105" i="11" s="1"/>
  <c r="F263" i="14"/>
  <c r="J263" i="14" s="1"/>
  <c r="G263" i="14"/>
  <c r="D263" i="14"/>
  <c r="M263" i="14" s="1"/>
  <c r="I263" i="14"/>
  <c r="C263" i="14"/>
  <c r="H263" i="14"/>
  <c r="E263" i="14"/>
  <c r="D119" i="14"/>
  <c r="M119" i="14" s="1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I252" i="11" s="1"/>
  <c r="N252" i="11"/>
  <c r="G252" i="11"/>
  <c r="L252" i="11" s="1"/>
  <c r="M252" i="11" s="1"/>
  <c r="F56" i="13"/>
  <c r="I56" i="13" s="1"/>
  <c r="E56" i="13"/>
  <c r="C56" i="13"/>
  <c r="G56" i="13"/>
  <c r="H56" i="13"/>
  <c r="D56" i="13"/>
  <c r="N56" i="13"/>
  <c r="N282" i="13"/>
  <c r="G282" i="13"/>
  <c r="C282" i="13"/>
  <c r="F282" i="13"/>
  <c r="I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N101" i="11"/>
  <c r="H101" i="11"/>
  <c r="F101" i="11"/>
  <c r="I101" i="11" s="1"/>
  <c r="D101" i="11"/>
  <c r="E101" i="11"/>
  <c r="G101" i="11"/>
  <c r="L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M494" i="14" s="1"/>
  <c r="G494" i="14"/>
  <c r="C494" i="14"/>
  <c r="E494" i="14"/>
  <c r="I494" i="14"/>
  <c r="D380" i="14"/>
  <c r="M380" i="14" s="1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M429" i="14" s="1"/>
  <c r="I485" i="14"/>
  <c r="H485" i="14"/>
  <c r="D485" i="14"/>
  <c r="M485" i="14" s="1"/>
  <c r="G485" i="14"/>
  <c r="F485" i="14"/>
  <c r="J485" i="14" s="1"/>
  <c r="E485" i="14"/>
  <c r="C485" i="14"/>
  <c r="E112" i="11"/>
  <c r="D112" i="11"/>
  <c r="G112" i="11"/>
  <c r="L112" i="11" s="1"/>
  <c r="M112" i="11" s="1"/>
  <c r="F112" i="11"/>
  <c r="I112" i="11" s="1"/>
  <c r="C112" i="11"/>
  <c r="H112" i="11"/>
  <c r="N112" i="1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L265" i="11" s="1"/>
  <c r="M265" i="11" s="1"/>
  <c r="F265" i="11"/>
  <c r="I265" i="11" s="1"/>
  <c r="E265" i="11"/>
  <c r="N265" i="11"/>
  <c r="D265" i="11"/>
  <c r="D291" i="11"/>
  <c r="G291" i="11"/>
  <c r="L291" i="11" s="1"/>
  <c r="M291" i="11" s="1"/>
  <c r="N291" i="11"/>
  <c r="H291" i="11"/>
  <c r="E291" i="11"/>
  <c r="F291" i="11"/>
  <c r="I291" i="11" s="1"/>
  <c r="C291" i="11"/>
  <c r="H123" i="14"/>
  <c r="C123" i="14"/>
  <c r="D123" i="14"/>
  <c r="M123" i="14" s="1"/>
  <c r="F123" i="14"/>
  <c r="J123" i="14" s="1"/>
  <c r="E123" i="14"/>
  <c r="G123" i="14"/>
  <c r="I123" i="14"/>
  <c r="F303" i="14"/>
  <c r="J303" i="14" s="1"/>
  <c r="E303" i="14"/>
  <c r="I303" i="14"/>
  <c r="D303" i="14"/>
  <c r="M303" i="14" s="1"/>
  <c r="H303" i="14"/>
  <c r="G303" i="14"/>
  <c r="C303" i="14"/>
  <c r="D282" i="11"/>
  <c r="N282" i="11"/>
  <c r="H282" i="11"/>
  <c r="E282" i="11"/>
  <c r="G282" i="11"/>
  <c r="L282" i="11" s="1"/>
  <c r="M282" i="11" s="1"/>
  <c r="F282" i="11"/>
  <c r="I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N204" i="13"/>
  <c r="F204" i="13"/>
  <c r="I204" i="13" s="1"/>
  <c r="C204" i="13"/>
  <c r="E204" i="13"/>
  <c r="G204" i="13"/>
  <c r="D204" i="13"/>
  <c r="G119" i="15"/>
  <c r="E119" i="15"/>
  <c r="N119" i="15"/>
  <c r="C119" i="15"/>
  <c r="H119" i="15"/>
  <c r="F119" i="15"/>
  <c r="I119" i="15" s="1"/>
  <c r="D119" i="15"/>
  <c r="F174" i="13"/>
  <c r="I174" i="13" s="1"/>
  <c r="C174" i="13"/>
  <c r="D174" i="13"/>
  <c r="G174" i="13"/>
  <c r="N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M83" i="14" s="1"/>
  <c r="F83" i="14"/>
  <c r="J83" i="14" s="1"/>
  <c r="G83" i="14"/>
  <c r="F149" i="13"/>
  <c r="I149" i="13" s="1"/>
  <c r="G149" i="13"/>
  <c r="H149" i="13"/>
  <c r="N149" i="13"/>
  <c r="C149" i="13"/>
  <c r="D149" i="13"/>
  <c r="E149" i="13"/>
  <c r="F58" i="14"/>
  <c r="J58" i="14" s="1"/>
  <c r="H58" i="14"/>
  <c r="I58" i="14"/>
  <c r="E58" i="14"/>
  <c r="G58" i="14"/>
  <c r="C58" i="14"/>
  <c r="D58" i="14"/>
  <c r="M58" i="14" s="1"/>
  <c r="D425" i="14"/>
  <c r="M425" i="14" s="1"/>
  <c r="C425" i="14"/>
  <c r="F425" i="14"/>
  <c r="J425" i="14" s="1"/>
  <c r="G425" i="14"/>
  <c r="H425" i="14"/>
  <c r="E425" i="14"/>
  <c r="I425" i="14"/>
  <c r="C305" i="14"/>
  <c r="G305" i="14"/>
  <c r="D305" i="14"/>
  <c r="M305" i="14" s="1"/>
  <c r="F305" i="14"/>
  <c r="J305" i="14" s="1"/>
  <c r="E305" i="14"/>
  <c r="I305" i="14"/>
  <c r="H305" i="14"/>
  <c r="D276" i="14"/>
  <c r="M276" i="14" s="1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I76" i="11" s="1"/>
  <c r="N76" i="11"/>
  <c r="C76" i="11"/>
  <c r="F218" i="14"/>
  <c r="J218" i="14" s="1"/>
  <c r="C218" i="14"/>
  <c r="H218" i="14"/>
  <c r="G218" i="14"/>
  <c r="D218" i="14"/>
  <c r="M218" i="14" s="1"/>
  <c r="E218" i="14"/>
  <c r="I218" i="14"/>
  <c r="E405" i="14"/>
  <c r="C405" i="14"/>
  <c r="D405" i="14"/>
  <c r="M405" i="14" s="1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M394" i="14" s="1"/>
  <c r="H394" i="14"/>
  <c r="F384" i="14"/>
  <c r="J384" i="14" s="1"/>
  <c r="E384" i="14"/>
  <c r="C384" i="14"/>
  <c r="G384" i="14"/>
  <c r="I384" i="14"/>
  <c r="D384" i="14"/>
  <c r="M384" i="14" s="1"/>
  <c r="H384" i="14"/>
  <c r="C61" i="11"/>
  <c r="H61" i="11"/>
  <c r="E61" i="11"/>
  <c r="N61" i="11"/>
  <c r="D61" i="11"/>
  <c r="G61" i="11"/>
  <c r="L61" i="11" s="1"/>
  <c r="M61" i="11" s="1"/>
  <c r="F61" i="11"/>
  <c r="I61" i="11" s="1"/>
  <c r="C358" i="14"/>
  <c r="F358" i="14"/>
  <c r="J358" i="14" s="1"/>
  <c r="H358" i="14"/>
  <c r="E358" i="14"/>
  <c r="D358" i="14"/>
  <c r="M358" i="14" s="1"/>
  <c r="G358" i="14"/>
  <c r="I358" i="14"/>
  <c r="D144" i="14"/>
  <c r="M144" i="14" s="1"/>
  <c r="I144" i="14"/>
  <c r="H144" i="14"/>
  <c r="C144" i="14"/>
  <c r="E144" i="14"/>
  <c r="F144" i="14"/>
  <c r="J144" i="14" s="1"/>
  <c r="G144" i="14"/>
  <c r="F270" i="13"/>
  <c r="I270" i="13" s="1"/>
  <c r="H270" i="13"/>
  <c r="D270" i="13"/>
  <c r="G270" i="13"/>
  <c r="C270" i="13"/>
  <c r="E270" i="13"/>
  <c r="N270" i="13"/>
  <c r="E63" i="11"/>
  <c r="C63" i="11"/>
  <c r="F63" i="11"/>
  <c r="I63" i="11" s="1"/>
  <c r="H63" i="11"/>
  <c r="N63" i="11"/>
  <c r="D63" i="11"/>
  <c r="G63" i="11"/>
  <c r="L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C187" i="13"/>
  <c r="F187" i="13"/>
  <c r="I187" i="13" s="1"/>
  <c r="N187" i="13"/>
  <c r="E187" i="13"/>
  <c r="H487" i="14"/>
  <c r="I487" i="14"/>
  <c r="F487" i="14"/>
  <c r="J487" i="14" s="1"/>
  <c r="E487" i="14"/>
  <c r="C487" i="14"/>
  <c r="G487" i="14"/>
  <c r="D487" i="14"/>
  <c r="M487" i="14" s="1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M114" i="14" s="1"/>
  <c r="E152" i="11"/>
  <c r="N152" i="11"/>
  <c r="G152" i="11"/>
  <c r="L152" i="11" s="1"/>
  <c r="M152" i="11" s="1"/>
  <c r="H152" i="11"/>
  <c r="D152" i="11"/>
  <c r="F152" i="11"/>
  <c r="I152" i="11" s="1"/>
  <c r="C152" i="11"/>
  <c r="E85" i="15"/>
  <c r="D85" i="15"/>
  <c r="G85" i="15"/>
  <c r="H85" i="15"/>
  <c r="C85" i="15"/>
  <c r="N85" i="15"/>
  <c r="F85" i="15"/>
  <c r="I85" i="15" s="1"/>
  <c r="G240" i="11"/>
  <c r="L240" i="11" s="1"/>
  <c r="M240" i="11" s="1"/>
  <c r="F240" i="11"/>
  <c r="I240" i="11" s="1"/>
  <c r="E240" i="11"/>
  <c r="N240" i="11"/>
  <c r="H240" i="11"/>
  <c r="C240" i="11"/>
  <c r="D240" i="11"/>
  <c r="N8" i="13"/>
  <c r="C8" i="13"/>
  <c r="D8" i="13"/>
  <c r="H8" i="13"/>
  <c r="E8" i="13"/>
  <c r="G8" i="13"/>
  <c r="F8" i="13"/>
  <c r="I8" i="13" s="1"/>
  <c r="F72" i="15"/>
  <c r="I72" i="15" s="1"/>
  <c r="H72" i="15"/>
  <c r="G72" i="15"/>
  <c r="N72" i="15"/>
  <c r="D72" i="15"/>
  <c r="E72" i="15"/>
  <c r="C72" i="15"/>
  <c r="F94" i="13"/>
  <c r="I94" i="13" s="1"/>
  <c r="H94" i="13"/>
  <c r="E94" i="13"/>
  <c r="N94" i="13"/>
  <c r="G94" i="13"/>
  <c r="D94" i="13"/>
  <c r="C94" i="13"/>
  <c r="G81" i="13"/>
  <c r="H81" i="13"/>
  <c r="E81" i="13"/>
  <c r="F81" i="13"/>
  <c r="I81" i="13" s="1"/>
  <c r="C81" i="13"/>
  <c r="D81" i="13"/>
  <c r="N81" i="13"/>
  <c r="F257" i="13"/>
  <c r="I257" i="13" s="1"/>
  <c r="E257" i="13"/>
  <c r="H257" i="13"/>
  <c r="N257" i="13"/>
  <c r="G257" i="13"/>
  <c r="C257" i="13"/>
  <c r="D257" i="13"/>
  <c r="G301" i="14"/>
  <c r="I301" i="14"/>
  <c r="H301" i="14"/>
  <c r="F301" i="14"/>
  <c r="J301" i="14" s="1"/>
  <c r="E301" i="14"/>
  <c r="D301" i="14"/>
  <c r="M301" i="14" s="1"/>
  <c r="C301" i="14"/>
  <c r="F236" i="11"/>
  <c r="I236" i="11" s="1"/>
  <c r="N236" i="11"/>
  <c r="H236" i="11"/>
  <c r="G236" i="11"/>
  <c r="L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I40" i="13" s="1"/>
  <c r="N40" i="13"/>
  <c r="E40" i="13"/>
  <c r="D40" i="13"/>
  <c r="H40" i="13"/>
  <c r="C40" i="13"/>
  <c r="H212" i="13"/>
  <c r="F212" i="13"/>
  <c r="I212" i="13" s="1"/>
  <c r="G212" i="13"/>
  <c r="C212" i="13"/>
  <c r="D212" i="13"/>
  <c r="E212" i="13"/>
  <c r="N212" i="13"/>
  <c r="H126" i="14"/>
  <c r="C126" i="14"/>
  <c r="F126" i="14"/>
  <c r="J126" i="14" s="1"/>
  <c r="G126" i="14"/>
  <c r="I126" i="14"/>
  <c r="D126" i="14"/>
  <c r="M126" i="14" s="1"/>
  <c r="E126" i="14"/>
  <c r="H261" i="11"/>
  <c r="D261" i="11"/>
  <c r="G261" i="11"/>
  <c r="L261" i="11" s="1"/>
  <c r="M261" i="11" s="1"/>
  <c r="N261" i="11"/>
  <c r="C261" i="11"/>
  <c r="F261" i="11"/>
  <c r="I261" i="11" s="1"/>
  <c r="E261" i="11"/>
  <c r="E206" i="13"/>
  <c r="C206" i="13"/>
  <c r="D206" i="13"/>
  <c r="H206" i="13"/>
  <c r="F206" i="13"/>
  <c r="I206" i="13" s="1"/>
  <c r="N206" i="13"/>
  <c r="G206" i="13"/>
  <c r="I144" i="12"/>
  <c r="O144" i="12" s="1"/>
  <c r="F144" i="12"/>
  <c r="J144" i="12" s="1"/>
  <c r="C144" i="12"/>
  <c r="D144" i="12"/>
  <c r="G144" i="12"/>
  <c r="H144" i="12"/>
  <c r="E144" i="12"/>
  <c r="E20" i="13"/>
  <c r="F20" i="13"/>
  <c r="I20" i="13" s="1"/>
  <c r="D20" i="13"/>
  <c r="C20" i="13"/>
  <c r="H20" i="13"/>
  <c r="N20" i="13"/>
  <c r="G20" i="13"/>
  <c r="G240" i="13"/>
  <c r="E240" i="13"/>
  <c r="H240" i="13"/>
  <c r="F240" i="13"/>
  <c r="I240" i="13" s="1"/>
  <c r="C240" i="13"/>
  <c r="D240" i="13"/>
  <c r="N240" i="13"/>
  <c r="G277" i="14"/>
  <c r="H277" i="14"/>
  <c r="I277" i="14"/>
  <c r="E277" i="14"/>
  <c r="F277" i="14"/>
  <c r="J277" i="14" s="1"/>
  <c r="D277" i="14"/>
  <c r="M277" i="14" s="1"/>
  <c r="C277" i="14"/>
  <c r="C412" i="14"/>
  <c r="D412" i="14"/>
  <c r="M412" i="14" s="1"/>
  <c r="G412" i="14"/>
  <c r="E412" i="14"/>
  <c r="H412" i="14"/>
  <c r="I412" i="14"/>
  <c r="F412" i="14"/>
  <c r="J412" i="14" s="1"/>
  <c r="D174" i="11"/>
  <c r="E174" i="11"/>
  <c r="C174" i="11"/>
  <c r="N174" i="11"/>
  <c r="H174" i="11"/>
  <c r="F174" i="11"/>
  <c r="I174" i="11" s="1"/>
  <c r="G174" i="11"/>
  <c r="L174" i="11" s="1"/>
  <c r="M174" i="11" s="1"/>
  <c r="G314" i="14"/>
  <c r="E314" i="14"/>
  <c r="D314" i="14"/>
  <c r="M314" i="14" s="1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N24" i="13"/>
  <c r="G24" i="13"/>
  <c r="E24" i="13"/>
  <c r="D24" i="13"/>
  <c r="F24" i="13"/>
  <c r="I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M230" i="14" s="1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I150" i="13" s="1"/>
  <c r="H150" i="13"/>
  <c r="D150" i="13"/>
  <c r="E150" i="13"/>
  <c r="C150" i="13"/>
  <c r="G150" i="13"/>
  <c r="N150" i="13"/>
  <c r="N68" i="15"/>
  <c r="F68" i="15"/>
  <c r="I68" i="15" s="1"/>
  <c r="H68" i="15"/>
  <c r="D68" i="15"/>
  <c r="G68" i="15"/>
  <c r="E68" i="15"/>
  <c r="C68" i="15"/>
  <c r="G107" i="13"/>
  <c r="H107" i="13"/>
  <c r="N107" i="13"/>
  <c r="E107" i="13"/>
  <c r="F107" i="13"/>
  <c r="I107" i="13" s="1"/>
  <c r="D107" i="13"/>
  <c r="C107" i="13"/>
  <c r="H450" i="14"/>
  <c r="C450" i="14"/>
  <c r="D450" i="14"/>
  <c r="M450" i="14" s="1"/>
  <c r="I450" i="14"/>
  <c r="F450" i="14"/>
  <c r="J450" i="14" s="1"/>
  <c r="E450" i="14"/>
  <c r="G450" i="14"/>
  <c r="D167" i="13"/>
  <c r="E167" i="13"/>
  <c r="N167" i="13"/>
  <c r="F167" i="13"/>
  <c r="I167" i="13" s="1"/>
  <c r="C167" i="13"/>
  <c r="H167" i="13"/>
  <c r="G167" i="13"/>
  <c r="C266" i="13"/>
  <c r="D266" i="13"/>
  <c r="E266" i="13"/>
  <c r="F266" i="13"/>
  <c r="I266" i="13" s="1"/>
  <c r="G266" i="13"/>
  <c r="H266" i="13"/>
  <c r="N266" i="13"/>
  <c r="C397" i="14"/>
  <c r="I397" i="14"/>
  <c r="G397" i="14"/>
  <c r="D397" i="14"/>
  <c r="M397" i="14" s="1"/>
  <c r="E397" i="14"/>
  <c r="F397" i="14"/>
  <c r="J397" i="14" s="1"/>
  <c r="H397" i="14"/>
  <c r="F95" i="11"/>
  <c r="I95" i="11" s="1"/>
  <c r="D95" i="11"/>
  <c r="C95" i="11"/>
  <c r="H95" i="11"/>
  <c r="N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N20" i="11"/>
  <c r="D20" i="11"/>
  <c r="C20" i="11"/>
  <c r="H20" i="11"/>
  <c r="G20" i="11"/>
  <c r="L20" i="11" s="1"/>
  <c r="M20" i="11" s="1"/>
  <c r="F20" i="11"/>
  <c r="I20" i="11" s="1"/>
  <c r="E133" i="14"/>
  <c r="F133" i="14"/>
  <c r="J133" i="14" s="1"/>
  <c r="I133" i="14"/>
  <c r="C133" i="14"/>
  <c r="H133" i="14"/>
  <c r="D133" i="14"/>
  <c r="M133" i="14" s="1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M145" i="14" s="1"/>
  <c r="G145" i="14"/>
  <c r="I145" i="14"/>
  <c r="E466" i="14"/>
  <c r="G466" i="14"/>
  <c r="C466" i="14"/>
  <c r="D466" i="14"/>
  <c r="M466" i="14" s="1"/>
  <c r="F466" i="14"/>
  <c r="J466" i="14" s="1"/>
  <c r="I466" i="14"/>
  <c r="H466" i="14"/>
  <c r="D186" i="11"/>
  <c r="H186" i="11"/>
  <c r="G186" i="11"/>
  <c r="L186" i="11" s="1"/>
  <c r="M186" i="11" s="1"/>
  <c r="E186" i="11"/>
  <c r="F186" i="11"/>
  <c r="I186" i="11" s="1"/>
  <c r="C186" i="11"/>
  <c r="N186" i="11"/>
  <c r="I175" i="12"/>
  <c r="O175" i="12" s="1"/>
  <c r="G175" i="12"/>
  <c r="F175" i="12"/>
  <c r="J175" i="12" s="1"/>
  <c r="E175" i="12"/>
  <c r="H175" i="12"/>
  <c r="C175" i="12"/>
  <c r="D175" i="12"/>
  <c r="N239" i="11"/>
  <c r="F239" i="11"/>
  <c r="I239" i="11" s="1"/>
  <c r="H239" i="11"/>
  <c r="G239" i="11"/>
  <c r="L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N202" i="11"/>
  <c r="D202" i="11"/>
  <c r="F202" i="11"/>
  <c r="I202" i="11" s="1"/>
  <c r="C202" i="11"/>
  <c r="E202" i="11"/>
  <c r="H202" i="11"/>
  <c r="G202" i="11"/>
  <c r="L202" i="11" s="1"/>
  <c r="M202" i="11" s="1"/>
  <c r="N109" i="15"/>
  <c r="D109" i="15"/>
  <c r="E109" i="15"/>
  <c r="C109" i="15"/>
  <c r="H109" i="15"/>
  <c r="F109" i="15"/>
  <c r="I109" i="15" s="1"/>
  <c r="G109" i="15"/>
  <c r="F115" i="11"/>
  <c r="I115" i="11" s="1"/>
  <c r="N115" i="11"/>
  <c r="D115" i="11"/>
  <c r="G115" i="11"/>
  <c r="L115" i="11" s="1"/>
  <c r="M115" i="11" s="1"/>
  <c r="E115" i="11"/>
  <c r="C115" i="11"/>
  <c r="H115" i="11"/>
  <c r="H149" i="11"/>
  <c r="D149" i="11"/>
  <c r="E149" i="11"/>
  <c r="N149" i="11"/>
  <c r="G149" i="11"/>
  <c r="L149" i="11" s="1"/>
  <c r="M149" i="11" s="1"/>
  <c r="C149" i="11"/>
  <c r="F149" i="11"/>
  <c r="I149" i="11" s="1"/>
  <c r="H399" i="14"/>
  <c r="E399" i="14"/>
  <c r="C399" i="14"/>
  <c r="F399" i="14"/>
  <c r="J399" i="14" s="1"/>
  <c r="G399" i="14"/>
  <c r="D399" i="14"/>
  <c r="M399" i="14" s="1"/>
  <c r="I399" i="14"/>
  <c r="G296" i="14"/>
  <c r="I296" i="14"/>
  <c r="E296" i="14"/>
  <c r="F296" i="14"/>
  <c r="J296" i="14" s="1"/>
  <c r="D296" i="14"/>
  <c r="M296" i="14" s="1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M131" i="14" s="1"/>
  <c r="I131" i="14"/>
  <c r="H131" i="14"/>
  <c r="D265" i="13"/>
  <c r="C265" i="13"/>
  <c r="N265" i="13"/>
  <c r="H265" i="13"/>
  <c r="E265" i="13"/>
  <c r="G265" i="13"/>
  <c r="F265" i="13"/>
  <c r="I265" i="13" s="1"/>
  <c r="D211" i="13"/>
  <c r="E211" i="13"/>
  <c r="H211" i="13"/>
  <c r="G211" i="13"/>
  <c r="F211" i="13"/>
  <c r="I211" i="13" s="1"/>
  <c r="N211" i="13"/>
  <c r="C211" i="13"/>
  <c r="C240" i="14"/>
  <c r="D240" i="14"/>
  <c r="M240" i="14" s="1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I68" i="13" s="1"/>
  <c r="N68" i="13"/>
  <c r="D68" i="13"/>
  <c r="C68" i="13"/>
  <c r="G68" i="13"/>
  <c r="E68" i="13"/>
  <c r="H68" i="13"/>
  <c r="D383" i="14"/>
  <c r="M383" i="14" s="1"/>
  <c r="F383" i="14"/>
  <c r="J383" i="14" s="1"/>
  <c r="I383" i="14"/>
  <c r="H383" i="14"/>
  <c r="C383" i="14"/>
  <c r="G383" i="14"/>
  <c r="E383" i="14"/>
  <c r="C91" i="13"/>
  <c r="N91" i="13"/>
  <c r="F91" i="13"/>
  <c r="I91" i="13" s="1"/>
  <c r="G91" i="13"/>
  <c r="H91" i="13"/>
  <c r="E91" i="13"/>
  <c r="D91" i="13"/>
  <c r="C262" i="11"/>
  <c r="E262" i="11"/>
  <c r="D262" i="11"/>
  <c r="H262" i="11"/>
  <c r="N262" i="11"/>
  <c r="G262" i="11"/>
  <c r="L262" i="11" s="1"/>
  <c r="M262" i="11" s="1"/>
  <c r="F262" i="11"/>
  <c r="I262" i="11" s="1"/>
  <c r="D90" i="11"/>
  <c r="G90" i="11"/>
  <c r="E90" i="11"/>
  <c r="F90" i="11"/>
  <c r="I90" i="11" s="1"/>
  <c r="N90" i="11"/>
  <c r="C90" i="11"/>
  <c r="H90" i="11"/>
  <c r="I282" i="14"/>
  <c r="E282" i="14"/>
  <c r="H282" i="14"/>
  <c r="F282" i="14"/>
  <c r="J282" i="14" s="1"/>
  <c r="D282" i="14"/>
  <c r="M282" i="14" s="1"/>
  <c r="G282" i="14"/>
  <c r="C282" i="14"/>
  <c r="D410" i="14"/>
  <c r="M410" i="14" s="1"/>
  <c r="F410" i="14"/>
  <c r="J410" i="14" s="1"/>
  <c r="G410" i="14"/>
  <c r="E410" i="14"/>
  <c r="I410" i="14"/>
  <c r="H410" i="14"/>
  <c r="C410" i="14"/>
  <c r="E185" i="11"/>
  <c r="N185" i="11"/>
  <c r="D185" i="11"/>
  <c r="F185" i="11"/>
  <c r="I185" i="11" s="1"/>
  <c r="G185" i="11"/>
  <c r="L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I286" i="11" s="1"/>
  <c r="D286" i="11"/>
  <c r="E286" i="11"/>
  <c r="C286" i="11"/>
  <c r="N286" i="11"/>
  <c r="H286" i="11"/>
  <c r="G286" i="11"/>
  <c r="L286" i="11" s="1"/>
  <c r="M286" i="11" s="1"/>
  <c r="H285" i="14"/>
  <c r="F285" i="14"/>
  <c r="J285" i="14" s="1"/>
  <c r="C285" i="14"/>
  <c r="D285" i="14"/>
  <c r="M285" i="14" s="1"/>
  <c r="E285" i="14"/>
  <c r="I285" i="14"/>
  <c r="G285" i="14"/>
  <c r="E165" i="11"/>
  <c r="D165" i="11"/>
  <c r="F165" i="11"/>
  <c r="I165" i="11" s="1"/>
  <c r="C165" i="11"/>
  <c r="G165" i="11"/>
  <c r="L165" i="11" s="1"/>
  <c r="M165" i="11" s="1"/>
  <c r="N165" i="11"/>
  <c r="H165" i="11"/>
  <c r="G134" i="11"/>
  <c r="L134" i="11" s="1"/>
  <c r="M134" i="11" s="1"/>
  <c r="E134" i="11"/>
  <c r="H134" i="11"/>
  <c r="N134" i="11"/>
  <c r="D134" i="11"/>
  <c r="F134" i="11"/>
  <c r="I134" i="11" s="1"/>
  <c r="C134" i="11"/>
  <c r="F25" i="11"/>
  <c r="I25" i="11" s="1"/>
  <c r="C25" i="11"/>
  <c r="N25" i="11"/>
  <c r="E25" i="11"/>
  <c r="H25" i="11"/>
  <c r="D25" i="11"/>
  <c r="G25" i="11"/>
  <c r="L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C147" i="13"/>
  <c r="E147" i="13"/>
  <c r="H147" i="13"/>
  <c r="D147" i="13"/>
  <c r="F147" i="13"/>
  <c r="I147" i="13" s="1"/>
  <c r="N147" i="13"/>
  <c r="D93" i="11"/>
  <c r="C93" i="11"/>
  <c r="E93" i="11"/>
  <c r="F93" i="11"/>
  <c r="I93" i="11" s="1"/>
  <c r="G93" i="11"/>
  <c r="L93" i="11" s="1"/>
  <c r="M93" i="11" s="1"/>
  <c r="N93" i="11"/>
  <c r="H93" i="11"/>
  <c r="E281" i="13"/>
  <c r="H281" i="13"/>
  <c r="N281" i="13"/>
  <c r="C281" i="13"/>
  <c r="G281" i="13"/>
  <c r="F281" i="13"/>
  <c r="I281" i="13" s="1"/>
  <c r="D281" i="13"/>
  <c r="D134" i="15"/>
  <c r="C134" i="15"/>
  <c r="F134" i="15"/>
  <c r="I134" i="15" s="1"/>
  <c r="H134" i="15"/>
  <c r="E134" i="15"/>
  <c r="N134" i="15"/>
  <c r="G134" i="15"/>
  <c r="F177" i="13"/>
  <c r="I177" i="13" s="1"/>
  <c r="N177" i="13"/>
  <c r="H177" i="13"/>
  <c r="G177" i="13"/>
  <c r="E177" i="13"/>
  <c r="D177" i="13"/>
  <c r="C177" i="13"/>
  <c r="F130" i="11"/>
  <c r="I130" i="11" s="1"/>
  <c r="D130" i="11"/>
  <c r="N130" i="11"/>
  <c r="C130" i="11"/>
  <c r="E130" i="11"/>
  <c r="G130" i="11"/>
  <c r="L130" i="11" s="1"/>
  <c r="M130" i="11" s="1"/>
  <c r="H130" i="11"/>
  <c r="C40" i="14"/>
  <c r="G40" i="14"/>
  <c r="E40" i="14"/>
  <c r="H40" i="14"/>
  <c r="I40" i="14"/>
  <c r="D40" i="14"/>
  <c r="M40" i="14" s="1"/>
  <c r="F40" i="14"/>
  <c r="J40" i="14" s="1"/>
  <c r="C41" i="13"/>
  <c r="N41" i="13"/>
  <c r="E41" i="13"/>
  <c r="F41" i="13"/>
  <c r="I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N258" i="13"/>
  <c r="F258" i="13"/>
  <c r="I258" i="13" s="1"/>
  <c r="H258" i="13"/>
  <c r="C258" i="13"/>
  <c r="D258" i="13"/>
  <c r="E258" i="13"/>
  <c r="G258" i="13"/>
  <c r="H172" i="13"/>
  <c r="E172" i="13"/>
  <c r="F172" i="13"/>
  <c r="I172" i="13" s="1"/>
  <c r="G172" i="13"/>
  <c r="C172" i="13"/>
  <c r="N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L177" i="11" s="1"/>
  <c r="M177" i="11" s="1"/>
  <c r="C177" i="11"/>
  <c r="F177" i="11"/>
  <c r="I177" i="11" s="1"/>
  <c r="D177" i="11"/>
  <c r="N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I390" i="14"/>
  <c r="H390" i="14"/>
  <c r="D390" i="14"/>
  <c r="M390" i="14" s="1"/>
  <c r="E390" i="14"/>
  <c r="G390" i="14"/>
  <c r="H125" i="11"/>
  <c r="F125" i="11"/>
  <c r="I125" i="11" s="1"/>
  <c r="G125" i="11"/>
  <c r="L125" i="11" s="1"/>
  <c r="M125" i="11" s="1"/>
  <c r="D125" i="11"/>
  <c r="N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M153" i="14" s="1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N134" i="13"/>
  <c r="H134" i="13"/>
  <c r="E134" i="13"/>
  <c r="C134" i="13"/>
  <c r="D134" i="13"/>
  <c r="F134" i="13"/>
  <c r="I134" i="13" s="1"/>
  <c r="G134" i="13"/>
  <c r="G277" i="13"/>
  <c r="N277" i="13"/>
  <c r="D277" i="13"/>
  <c r="C277" i="13"/>
  <c r="E277" i="13"/>
  <c r="H277" i="13"/>
  <c r="F277" i="13"/>
  <c r="I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I293" i="11" s="1"/>
  <c r="C293" i="11"/>
  <c r="H293" i="11"/>
  <c r="N293" i="11"/>
  <c r="G293" i="11"/>
  <c r="L293" i="11" s="1"/>
  <c r="M293" i="11" s="1"/>
  <c r="D293" i="11"/>
  <c r="E293" i="11"/>
  <c r="H264" i="11"/>
  <c r="C264" i="11"/>
  <c r="G264" i="11"/>
  <c r="L264" i="11" s="1"/>
  <c r="M264" i="11" s="1"/>
  <c r="N264" i="11"/>
  <c r="D264" i="11"/>
  <c r="F264" i="11"/>
  <c r="I264" i="11" s="1"/>
  <c r="E264" i="11"/>
  <c r="N285" i="13"/>
  <c r="H285" i="13"/>
  <c r="C285" i="13"/>
  <c r="D285" i="13"/>
  <c r="F285" i="13"/>
  <c r="I285" i="13" s="1"/>
  <c r="G285" i="13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M428" i="14" s="1"/>
  <c r="G428" i="14"/>
  <c r="D26" i="11"/>
  <c r="N26" i="11"/>
  <c r="H26" i="11"/>
  <c r="F26" i="11"/>
  <c r="I26" i="11" s="1"/>
  <c r="G26" i="11"/>
  <c r="L26" i="11" s="1"/>
  <c r="M26" i="11" s="1"/>
  <c r="C26" i="11"/>
  <c r="E26" i="11"/>
  <c r="C15" i="11"/>
  <c r="H15" i="11"/>
  <c r="G15" i="11"/>
  <c r="D15" i="11"/>
  <c r="E15" i="11"/>
  <c r="N15" i="11"/>
  <c r="F15" i="11"/>
  <c r="I15" i="11" s="1"/>
  <c r="E85" i="11"/>
  <c r="G85" i="11"/>
  <c r="L85" i="11" s="1"/>
  <c r="M85" i="11" s="1"/>
  <c r="F85" i="11"/>
  <c r="I85" i="11" s="1"/>
  <c r="H85" i="11"/>
  <c r="N85" i="11"/>
  <c r="C85" i="11"/>
  <c r="D85" i="11"/>
  <c r="I455" i="14"/>
  <c r="H455" i="14"/>
  <c r="C455" i="14"/>
  <c r="E455" i="14"/>
  <c r="F455" i="14"/>
  <c r="J455" i="14" s="1"/>
  <c r="D455" i="14"/>
  <c r="M455" i="14" s="1"/>
  <c r="G455" i="14"/>
  <c r="I275" i="14"/>
  <c r="G275" i="14"/>
  <c r="D275" i="14"/>
  <c r="M275" i="14" s="1"/>
  <c r="E275" i="14"/>
  <c r="H275" i="14"/>
  <c r="C275" i="14"/>
  <c r="F275" i="14"/>
  <c r="J275" i="14" s="1"/>
  <c r="F19" i="11"/>
  <c r="I19" i="11" s="1"/>
  <c r="C19" i="11"/>
  <c r="D19" i="11"/>
  <c r="N19" i="11"/>
  <c r="G19" i="11"/>
  <c r="L19" i="11" s="1"/>
  <c r="M19" i="11" s="1"/>
  <c r="E19" i="11"/>
  <c r="H19" i="11"/>
  <c r="E218" i="11"/>
  <c r="F218" i="11"/>
  <c r="I218" i="11" s="1"/>
  <c r="H218" i="11"/>
  <c r="C218" i="11"/>
  <c r="D218" i="11"/>
  <c r="N218" i="11"/>
  <c r="G218" i="11"/>
  <c r="L218" i="11" s="1"/>
  <c r="M218" i="11" s="1"/>
  <c r="N137" i="13"/>
  <c r="D137" i="13"/>
  <c r="H137" i="13"/>
  <c r="G137" i="13"/>
  <c r="F137" i="13"/>
  <c r="I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C176" i="13"/>
  <c r="H176" i="13"/>
  <c r="N176" i="13"/>
  <c r="D176" i="13"/>
  <c r="F176" i="13"/>
  <c r="I176" i="13" s="1"/>
  <c r="G291" i="14"/>
  <c r="C291" i="14"/>
  <c r="I291" i="14"/>
  <c r="F291" i="14"/>
  <c r="J291" i="14" s="1"/>
  <c r="D291" i="14"/>
  <c r="M291" i="14" s="1"/>
  <c r="E291" i="14"/>
  <c r="H291" i="14"/>
  <c r="H52" i="14"/>
  <c r="D52" i="14"/>
  <c r="M52" i="14" s="1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I274" i="13" s="1"/>
  <c r="N274" i="13"/>
  <c r="G274" i="13"/>
  <c r="E274" i="13"/>
  <c r="C274" i="13"/>
  <c r="D274" i="13"/>
  <c r="F260" i="13"/>
  <c r="I260" i="13" s="1"/>
  <c r="N260" i="13"/>
  <c r="D260" i="13"/>
  <c r="C260" i="13"/>
  <c r="E260" i="13"/>
  <c r="H260" i="13"/>
  <c r="G260" i="13"/>
  <c r="D213" i="11"/>
  <c r="H213" i="11"/>
  <c r="N213" i="11"/>
  <c r="E213" i="11"/>
  <c r="C213" i="11"/>
  <c r="G213" i="11"/>
  <c r="L213" i="11" s="1"/>
  <c r="M213" i="11" s="1"/>
  <c r="F213" i="11"/>
  <c r="I213" i="11" s="1"/>
  <c r="G439" i="14"/>
  <c r="C439" i="14"/>
  <c r="I439" i="14"/>
  <c r="E439" i="14"/>
  <c r="H439" i="14"/>
  <c r="D439" i="14"/>
  <c r="M439" i="14" s="1"/>
  <c r="F439" i="14"/>
  <c r="J439" i="14" s="1"/>
  <c r="F146" i="14"/>
  <c r="J146" i="14" s="1"/>
  <c r="D146" i="14"/>
  <c r="M146" i="14" s="1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M325" i="14" s="1"/>
  <c r="H325" i="14"/>
  <c r="C325" i="14"/>
  <c r="G325" i="14"/>
  <c r="F325" i="14"/>
  <c r="J325" i="14" s="1"/>
  <c r="E325" i="14"/>
  <c r="I325" i="14"/>
  <c r="D182" i="14"/>
  <c r="M182" i="14" s="1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M366" i="14" s="1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M106" i="14" s="1"/>
  <c r="F106" i="14"/>
  <c r="J106" i="14" s="1"/>
  <c r="I106" i="14"/>
  <c r="H106" i="14"/>
  <c r="E106" i="14"/>
  <c r="I341" i="14"/>
  <c r="H341" i="14"/>
  <c r="G341" i="14"/>
  <c r="E341" i="14"/>
  <c r="D341" i="14"/>
  <c r="M341" i="14" s="1"/>
  <c r="C341" i="14"/>
  <c r="F341" i="14"/>
  <c r="J341" i="14" s="1"/>
  <c r="H210" i="11"/>
  <c r="N210" i="11"/>
  <c r="E210" i="11"/>
  <c r="G210" i="11"/>
  <c r="L210" i="11" s="1"/>
  <c r="M210" i="11" s="1"/>
  <c r="F210" i="11"/>
  <c r="I210" i="11" s="1"/>
  <c r="C210" i="11"/>
  <c r="D210" i="11"/>
  <c r="F221" i="13"/>
  <c r="I221" i="13" s="1"/>
  <c r="G221" i="13"/>
  <c r="D221" i="13"/>
  <c r="C221" i="13"/>
  <c r="N221" i="13"/>
  <c r="H221" i="13"/>
  <c r="E221" i="13"/>
  <c r="E382" i="14"/>
  <c r="H382" i="14"/>
  <c r="C382" i="14"/>
  <c r="D382" i="14"/>
  <c r="M382" i="14" s="1"/>
  <c r="G382" i="14"/>
  <c r="I382" i="14"/>
  <c r="F382" i="14"/>
  <c r="J382" i="14" s="1"/>
  <c r="D165" i="14"/>
  <c r="M165" i="14" s="1"/>
  <c r="F165" i="14"/>
  <c r="J165" i="14" s="1"/>
  <c r="I165" i="14"/>
  <c r="H165" i="14"/>
  <c r="C165" i="14"/>
  <c r="G165" i="14"/>
  <c r="E165" i="14"/>
  <c r="C80" i="13"/>
  <c r="E80" i="13"/>
  <c r="F80" i="13"/>
  <c r="I80" i="13" s="1"/>
  <c r="G80" i="13"/>
  <c r="N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M477" i="14" s="1"/>
  <c r="E477" i="14"/>
  <c r="F477" i="14"/>
  <c r="J477" i="14" s="1"/>
  <c r="I477" i="14"/>
  <c r="F334" i="14"/>
  <c r="J334" i="14" s="1"/>
  <c r="D334" i="14"/>
  <c r="M334" i="14" s="1"/>
  <c r="E334" i="14"/>
  <c r="G334" i="14"/>
  <c r="H334" i="14"/>
  <c r="I334" i="14"/>
  <c r="C334" i="14"/>
  <c r="F24" i="15"/>
  <c r="I24" i="15" s="1"/>
  <c r="G24" i="15"/>
  <c r="D24" i="15"/>
  <c r="C24" i="15"/>
  <c r="E24" i="15"/>
  <c r="H24" i="15"/>
  <c r="N24" i="15"/>
  <c r="H117" i="11"/>
  <c r="G117" i="11"/>
  <c r="L117" i="11" s="1"/>
  <c r="M117" i="11" s="1"/>
  <c r="D117" i="11"/>
  <c r="C117" i="11"/>
  <c r="F117" i="11"/>
  <c r="I117" i="11" s="1"/>
  <c r="N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I105" i="13" s="1"/>
  <c r="C105" i="13"/>
  <c r="H105" i="13"/>
  <c r="N105" i="13"/>
  <c r="G105" i="13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M64" i="14" s="1"/>
  <c r="E64" i="14"/>
  <c r="F64" i="14"/>
  <c r="J64" i="14" s="1"/>
  <c r="F34" i="14"/>
  <c r="J34" i="14" s="1"/>
  <c r="C34" i="14"/>
  <c r="H34" i="14"/>
  <c r="E34" i="14"/>
  <c r="G34" i="14"/>
  <c r="D34" i="14"/>
  <c r="M34" i="14" s="1"/>
  <c r="I34" i="14"/>
  <c r="G241" i="14"/>
  <c r="E241" i="14"/>
  <c r="I241" i="14"/>
  <c r="H241" i="14"/>
  <c r="D241" i="14"/>
  <c r="M241" i="14" s="1"/>
  <c r="F241" i="14"/>
  <c r="J241" i="14" s="1"/>
  <c r="C241" i="14"/>
  <c r="N234" i="13"/>
  <c r="E234" i="13"/>
  <c r="G234" i="13"/>
  <c r="F234" i="13"/>
  <c r="I234" i="13" s="1"/>
  <c r="C234" i="13"/>
  <c r="H234" i="13"/>
  <c r="D234" i="13"/>
  <c r="N64" i="13"/>
  <c r="D64" i="13"/>
  <c r="G64" i="13"/>
  <c r="C64" i="13"/>
  <c r="F64" i="13"/>
  <c r="I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C120" i="13"/>
  <c r="F120" i="13"/>
  <c r="I120" i="13" s="1"/>
  <c r="N120" i="13"/>
  <c r="H120" i="13"/>
  <c r="E120" i="13"/>
  <c r="N88" i="13"/>
  <c r="E88" i="13"/>
  <c r="D88" i="13"/>
  <c r="F88" i="13"/>
  <c r="I88" i="13" s="1"/>
  <c r="H88" i="13"/>
  <c r="C88" i="13"/>
  <c r="G88" i="13"/>
  <c r="G123" i="11"/>
  <c r="L123" i="11" s="1"/>
  <c r="M123" i="11" s="1"/>
  <c r="F123" i="11"/>
  <c r="I123" i="11" s="1"/>
  <c r="E123" i="11"/>
  <c r="C123" i="11"/>
  <c r="N123" i="11"/>
  <c r="H123" i="11"/>
  <c r="D123" i="11"/>
  <c r="I91" i="14"/>
  <c r="F91" i="14"/>
  <c r="J91" i="14" s="1"/>
  <c r="H91" i="14"/>
  <c r="D91" i="14"/>
  <c r="M91" i="14" s="1"/>
  <c r="C91" i="14"/>
  <c r="G91" i="14"/>
  <c r="E91" i="14"/>
  <c r="H79" i="11"/>
  <c r="D79" i="11"/>
  <c r="F79" i="11"/>
  <c r="I79" i="11" s="1"/>
  <c r="C79" i="11"/>
  <c r="G79" i="11"/>
  <c r="L79" i="11" s="1"/>
  <c r="M79" i="11" s="1"/>
  <c r="N79" i="1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M209" i="14" s="1"/>
  <c r="H209" i="14"/>
  <c r="G209" i="14"/>
  <c r="C209" i="14"/>
  <c r="D146" i="15"/>
  <c r="G146" i="15"/>
  <c r="H146" i="15"/>
  <c r="C146" i="15"/>
  <c r="E146" i="15"/>
  <c r="F146" i="15"/>
  <c r="I146" i="15" s="1"/>
  <c r="N146" i="15"/>
  <c r="N232" i="11"/>
  <c r="C232" i="11"/>
  <c r="F232" i="11"/>
  <c r="I232" i="11" s="1"/>
  <c r="E232" i="11"/>
  <c r="D232" i="11"/>
  <c r="G232" i="11"/>
  <c r="L232" i="11" s="1"/>
  <c r="M232" i="11" s="1"/>
  <c r="H232" i="11"/>
  <c r="E303" i="11"/>
  <c r="H303" i="11"/>
  <c r="F303" i="11"/>
  <c r="I303" i="11" s="1"/>
  <c r="C303" i="11"/>
  <c r="G303" i="11"/>
  <c r="L303" i="11" s="1"/>
  <c r="M303" i="11" s="1"/>
  <c r="D303" i="11"/>
  <c r="N303" i="11"/>
  <c r="C67" i="13"/>
  <c r="N67" i="13"/>
  <c r="D67" i="13"/>
  <c r="F67" i="13"/>
  <c r="I67" i="13" s="1"/>
  <c r="H67" i="13"/>
  <c r="G67" i="13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I129" i="13" s="1"/>
  <c r="G129" i="13"/>
  <c r="H129" i="13"/>
  <c r="N129" i="13"/>
  <c r="D129" i="13"/>
  <c r="E94" i="11"/>
  <c r="D94" i="11"/>
  <c r="F94" i="11"/>
  <c r="I94" i="11" s="1"/>
  <c r="C94" i="11"/>
  <c r="G94" i="11"/>
  <c r="N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L169" i="11" s="1"/>
  <c r="M169" i="11" s="1"/>
  <c r="E169" i="11"/>
  <c r="N169" i="11"/>
  <c r="D169" i="11"/>
  <c r="F169" i="11"/>
  <c r="I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I267" i="11" s="1"/>
  <c r="E267" i="11"/>
  <c r="H267" i="11"/>
  <c r="G267" i="11"/>
  <c r="L267" i="11" s="1"/>
  <c r="M267" i="11" s="1"/>
  <c r="N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M233" i="14" s="1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N180" i="11"/>
  <c r="D180" i="11"/>
  <c r="C180" i="11"/>
  <c r="H180" i="11"/>
  <c r="E180" i="11"/>
  <c r="G180" i="11"/>
  <c r="L180" i="11" s="1"/>
  <c r="M180" i="11" s="1"/>
  <c r="F180" i="11"/>
  <c r="I180" i="11" s="1"/>
  <c r="I47" i="12"/>
  <c r="O47" i="12" s="1"/>
  <c r="C47" i="12"/>
  <c r="G47" i="12"/>
  <c r="F47" i="12"/>
  <c r="J47" i="12" s="1"/>
  <c r="D47" i="12"/>
  <c r="E47" i="12"/>
  <c r="H47" i="12"/>
  <c r="N45" i="11"/>
  <c r="E45" i="11"/>
  <c r="H45" i="11"/>
  <c r="G45" i="11"/>
  <c r="L45" i="11" s="1"/>
  <c r="M45" i="11" s="1"/>
  <c r="F45" i="11"/>
  <c r="I45" i="11" s="1"/>
  <c r="C45" i="11"/>
  <c r="D45" i="11"/>
  <c r="G219" i="13"/>
  <c r="H219" i="13"/>
  <c r="D219" i="13"/>
  <c r="N219" i="13"/>
  <c r="F219" i="13"/>
  <c r="I219" i="13" s="1"/>
  <c r="C219" i="13"/>
  <c r="E219" i="13"/>
  <c r="N254" i="11"/>
  <c r="D254" i="11"/>
  <c r="F254" i="11"/>
  <c r="I254" i="11" s="1"/>
  <c r="H254" i="11"/>
  <c r="C254" i="11"/>
  <c r="G254" i="11"/>
  <c r="L254" i="11" s="1"/>
  <c r="M254" i="11" s="1"/>
  <c r="E254" i="11"/>
  <c r="F130" i="14"/>
  <c r="J130" i="14" s="1"/>
  <c r="D130" i="14"/>
  <c r="M130" i="14" s="1"/>
  <c r="H130" i="14"/>
  <c r="G130" i="14"/>
  <c r="I130" i="14"/>
  <c r="E130" i="14"/>
  <c r="C130" i="14"/>
  <c r="D87" i="14"/>
  <c r="M87" i="14" s="1"/>
  <c r="I87" i="14"/>
  <c r="C87" i="14"/>
  <c r="E87" i="14"/>
  <c r="H87" i="14"/>
  <c r="G87" i="14"/>
  <c r="F87" i="14"/>
  <c r="J87" i="14" s="1"/>
  <c r="E101" i="14"/>
  <c r="C101" i="14"/>
  <c r="G101" i="14"/>
  <c r="D101" i="14"/>
  <c r="M101" i="14" s="1"/>
  <c r="F101" i="14"/>
  <c r="J101" i="14" s="1"/>
  <c r="H101" i="14"/>
  <c r="I101" i="14"/>
  <c r="G155" i="13"/>
  <c r="C155" i="13"/>
  <c r="N155" i="13"/>
  <c r="D155" i="13"/>
  <c r="H155" i="13"/>
  <c r="F155" i="13"/>
  <c r="I155" i="13" s="1"/>
  <c r="E155" i="13"/>
  <c r="F109" i="14"/>
  <c r="J109" i="14" s="1"/>
  <c r="D109" i="14"/>
  <c r="M109" i="14" s="1"/>
  <c r="I109" i="14"/>
  <c r="E109" i="14"/>
  <c r="G109" i="14"/>
  <c r="C109" i="14"/>
  <c r="H109" i="14"/>
  <c r="C17" i="11"/>
  <c r="G17" i="11"/>
  <c r="L17" i="11" s="1"/>
  <c r="M17" i="11" s="1"/>
  <c r="E17" i="11"/>
  <c r="H17" i="11"/>
  <c r="D17" i="11"/>
  <c r="F17" i="11"/>
  <c r="I17" i="11" s="1"/>
  <c r="N17" i="11"/>
  <c r="F110" i="13"/>
  <c r="I110" i="13" s="1"/>
  <c r="C110" i="13"/>
  <c r="H110" i="13"/>
  <c r="G110" i="13"/>
  <c r="N110" i="13"/>
  <c r="D110" i="13"/>
  <c r="E110" i="13"/>
  <c r="E148" i="13"/>
  <c r="D148" i="13"/>
  <c r="G148" i="13"/>
  <c r="F148" i="13"/>
  <c r="I148" i="13" s="1"/>
  <c r="N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I101" i="13" s="1"/>
  <c r="N101" i="13"/>
  <c r="H101" i="13"/>
  <c r="C101" i="13"/>
  <c r="G101" i="13"/>
  <c r="G117" i="14"/>
  <c r="E117" i="14"/>
  <c r="D117" i="14"/>
  <c r="M117" i="14" s="1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C117" i="13"/>
  <c r="N117" i="13"/>
  <c r="F117" i="13"/>
  <c r="I117" i="13" s="1"/>
  <c r="D117" i="13"/>
  <c r="E117" i="13"/>
  <c r="H98" i="14"/>
  <c r="G98" i="14"/>
  <c r="F98" i="14"/>
  <c r="J98" i="14" s="1"/>
  <c r="C98" i="14"/>
  <c r="E98" i="14"/>
  <c r="D98" i="14"/>
  <c r="M98" i="14" s="1"/>
  <c r="I98" i="14"/>
  <c r="G265" i="14"/>
  <c r="E265" i="14"/>
  <c r="D265" i="14"/>
  <c r="M265" i="14" s="1"/>
  <c r="H265" i="14"/>
  <c r="I265" i="14"/>
  <c r="F265" i="14"/>
  <c r="J265" i="14" s="1"/>
  <c r="C265" i="14"/>
  <c r="G162" i="11"/>
  <c r="L162" i="11" s="1"/>
  <c r="M162" i="11" s="1"/>
  <c r="N162" i="11"/>
  <c r="F162" i="11"/>
  <c r="I162" i="11" s="1"/>
  <c r="D162" i="11"/>
  <c r="C162" i="11"/>
  <c r="H162" i="11"/>
  <c r="E162" i="11"/>
  <c r="C132" i="13"/>
  <c r="N132" i="13"/>
  <c r="D132" i="13"/>
  <c r="H132" i="13"/>
  <c r="G132" i="13"/>
  <c r="F132" i="13"/>
  <c r="I132" i="13" s="1"/>
  <c r="E132" i="13"/>
  <c r="E160" i="11"/>
  <c r="N160" i="11"/>
  <c r="D160" i="11"/>
  <c r="G160" i="11"/>
  <c r="L160" i="11" s="1"/>
  <c r="M160" i="11" s="1"/>
  <c r="H160" i="11"/>
  <c r="C160" i="11"/>
  <c r="F160" i="11"/>
  <c r="I160" i="11" s="1"/>
  <c r="N244" i="13"/>
  <c r="D244" i="13"/>
  <c r="G244" i="13"/>
  <c r="F244" i="13"/>
  <c r="I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M460" i="14" s="1"/>
  <c r="G460" i="14"/>
  <c r="C75" i="11"/>
  <c r="E75" i="11"/>
  <c r="G75" i="11"/>
  <c r="F75" i="11"/>
  <c r="I75" i="11" s="1"/>
  <c r="H75" i="11"/>
  <c r="D75" i="11"/>
  <c r="N75" i="11"/>
  <c r="D33" i="15"/>
  <c r="E33" i="15"/>
  <c r="G33" i="15"/>
  <c r="N33" i="15"/>
  <c r="H33" i="15"/>
  <c r="C33" i="15"/>
  <c r="F33" i="15"/>
  <c r="I33" i="15" s="1"/>
  <c r="D119" i="11"/>
  <c r="H119" i="11"/>
  <c r="G119" i="11"/>
  <c r="L119" i="11" s="1"/>
  <c r="M119" i="11" s="1"/>
  <c r="C119" i="11"/>
  <c r="N119" i="11"/>
  <c r="F119" i="11"/>
  <c r="I119" i="11" s="1"/>
  <c r="E119" i="11"/>
  <c r="D140" i="14"/>
  <c r="M140" i="14" s="1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M385" i="14" s="1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I29" i="11" s="1"/>
  <c r="G29" i="11"/>
  <c r="L29" i="11" s="1"/>
  <c r="M29" i="11" s="1"/>
  <c r="H29" i="11"/>
  <c r="E29" i="11"/>
  <c r="N29" i="1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N226" i="11"/>
  <c r="E226" i="11"/>
  <c r="G226" i="11"/>
  <c r="L226" i="11" s="1"/>
  <c r="M226" i="11" s="1"/>
  <c r="F226" i="11"/>
  <c r="I226" i="11" s="1"/>
  <c r="E70" i="13"/>
  <c r="G70" i="13"/>
  <c r="N70" i="13"/>
  <c r="F70" i="13"/>
  <c r="I70" i="13" s="1"/>
  <c r="C70" i="13"/>
  <c r="H70" i="13"/>
  <c r="D70" i="13"/>
  <c r="N198" i="13"/>
  <c r="G198" i="13"/>
  <c r="E198" i="13"/>
  <c r="H198" i="13"/>
  <c r="C198" i="13"/>
  <c r="F198" i="13"/>
  <c r="I198" i="13" s="1"/>
  <c r="D198" i="13"/>
  <c r="E220" i="13"/>
  <c r="G220" i="13"/>
  <c r="F220" i="13"/>
  <c r="I220" i="13" s="1"/>
  <c r="H220" i="13"/>
  <c r="D220" i="13"/>
  <c r="N220" i="13"/>
  <c r="C220" i="13"/>
  <c r="H161" i="11"/>
  <c r="F161" i="11"/>
  <c r="I161" i="11" s="1"/>
  <c r="C161" i="11"/>
  <c r="D161" i="11"/>
  <c r="E161" i="11"/>
  <c r="N161" i="11"/>
  <c r="G161" i="11"/>
  <c r="L161" i="11" s="1"/>
  <c r="M161" i="11" s="1"/>
  <c r="N301" i="11"/>
  <c r="C301" i="11"/>
  <c r="D301" i="11"/>
  <c r="G301" i="11"/>
  <c r="L301" i="11" s="1"/>
  <c r="M301" i="11" s="1"/>
  <c r="F301" i="11"/>
  <c r="I301" i="11" s="1"/>
  <c r="E301" i="11"/>
  <c r="H301" i="11"/>
  <c r="E323" i="14"/>
  <c r="C323" i="14"/>
  <c r="H323" i="14"/>
  <c r="G323" i="14"/>
  <c r="I323" i="14"/>
  <c r="F323" i="14"/>
  <c r="J323" i="14" s="1"/>
  <c r="D323" i="14"/>
  <c r="M323" i="14" s="1"/>
  <c r="F68" i="14"/>
  <c r="J68" i="14" s="1"/>
  <c r="E68" i="14"/>
  <c r="G68" i="14"/>
  <c r="H68" i="14"/>
  <c r="I68" i="14"/>
  <c r="D68" i="14"/>
  <c r="M68" i="14" s="1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L275" i="11" s="1"/>
  <c r="M275" i="11" s="1"/>
  <c r="F275" i="11"/>
  <c r="I275" i="11" s="1"/>
  <c r="E275" i="11"/>
  <c r="D275" i="11"/>
  <c r="C275" i="11"/>
  <c r="N275" i="11"/>
  <c r="F254" i="13"/>
  <c r="I254" i="13" s="1"/>
  <c r="H254" i="13"/>
  <c r="G254" i="13"/>
  <c r="C254" i="13"/>
  <c r="N254" i="13"/>
  <c r="D254" i="13"/>
  <c r="E254" i="13"/>
  <c r="D388" i="14"/>
  <c r="M388" i="14" s="1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M353" i="14" s="1"/>
  <c r="E353" i="14"/>
  <c r="I353" i="14"/>
  <c r="G353" i="14"/>
  <c r="F45" i="14"/>
  <c r="J45" i="14" s="1"/>
  <c r="I45" i="14"/>
  <c r="G45" i="14"/>
  <c r="E45" i="14"/>
  <c r="C45" i="14"/>
  <c r="H45" i="14"/>
  <c r="D45" i="14"/>
  <c r="M45" i="14" s="1"/>
  <c r="G246" i="13"/>
  <c r="D246" i="13"/>
  <c r="E246" i="13"/>
  <c r="F246" i="13"/>
  <c r="I246" i="13" s="1"/>
  <c r="N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I171" i="11" s="1"/>
  <c r="C171" i="11"/>
  <c r="N171" i="11"/>
  <c r="E171" i="11"/>
  <c r="G171" i="11"/>
  <c r="L171" i="11" s="1"/>
  <c r="M171" i="11" s="1"/>
  <c r="H171" i="11"/>
  <c r="D171" i="11"/>
  <c r="E284" i="13"/>
  <c r="F284" i="13"/>
  <c r="I284" i="13" s="1"/>
  <c r="N284" i="13"/>
  <c r="G284" i="13"/>
  <c r="D284" i="13"/>
  <c r="H284" i="13"/>
  <c r="C284" i="13"/>
  <c r="D54" i="13"/>
  <c r="H54" i="13"/>
  <c r="F54" i="13"/>
  <c r="I54" i="13" s="1"/>
  <c r="G54" i="13"/>
  <c r="L54" i="13" s="1"/>
  <c r="C54" i="13"/>
  <c r="E54" i="13"/>
  <c r="N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M432" i="14" s="1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N259" i="11"/>
  <c r="G259" i="11"/>
  <c r="L259" i="11" s="1"/>
  <c r="M259" i="11" s="1"/>
  <c r="F259" i="11"/>
  <c r="I259" i="11" s="1"/>
  <c r="E259" i="11"/>
  <c r="H259" i="11"/>
  <c r="D259" i="11"/>
  <c r="H115" i="14"/>
  <c r="G115" i="14"/>
  <c r="C115" i="14"/>
  <c r="E115" i="14"/>
  <c r="I115" i="14"/>
  <c r="D115" i="14"/>
  <c r="M115" i="14" s="1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M376" i="14" s="1"/>
  <c r="F376" i="14"/>
  <c r="J376" i="14" s="1"/>
  <c r="G327" i="14"/>
  <c r="H327" i="14"/>
  <c r="D327" i="14"/>
  <c r="M327" i="14" s="1"/>
  <c r="C327" i="14"/>
  <c r="E327" i="14"/>
  <c r="I327" i="14"/>
  <c r="F327" i="14"/>
  <c r="J327" i="14" s="1"/>
  <c r="C10" i="11"/>
  <c r="N10" i="11"/>
  <c r="D10" i="11"/>
  <c r="G10" i="11"/>
  <c r="H10" i="11"/>
  <c r="F10" i="11"/>
  <c r="I10" i="11" s="1"/>
  <c r="E10" i="11"/>
  <c r="F36" i="11"/>
  <c r="I36" i="11" s="1"/>
  <c r="C36" i="11"/>
  <c r="N36" i="11"/>
  <c r="D36" i="11"/>
  <c r="H36" i="11"/>
  <c r="G36" i="11"/>
  <c r="L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E97" i="13"/>
  <c r="H97" i="13"/>
  <c r="N97" i="13"/>
  <c r="C97" i="13"/>
  <c r="F97" i="13"/>
  <c r="I97" i="13" s="1"/>
  <c r="D28" i="13"/>
  <c r="N28" i="13"/>
  <c r="G28" i="13"/>
  <c r="E28" i="13"/>
  <c r="C28" i="13"/>
  <c r="F28" i="13"/>
  <c r="I28" i="13" s="1"/>
  <c r="H28" i="13"/>
  <c r="D76" i="14"/>
  <c r="M76" i="14" s="1"/>
  <c r="F76" i="14"/>
  <c r="J76" i="14" s="1"/>
  <c r="H76" i="14"/>
  <c r="C76" i="14"/>
  <c r="E76" i="14"/>
  <c r="I76" i="14"/>
  <c r="G76" i="14"/>
  <c r="F31" i="13"/>
  <c r="I31" i="13" s="1"/>
  <c r="E31" i="13"/>
  <c r="D31" i="13"/>
  <c r="N31" i="13"/>
  <c r="G31" i="13"/>
  <c r="H31" i="13"/>
  <c r="C31" i="13"/>
  <c r="D18" i="11"/>
  <c r="F18" i="11"/>
  <c r="I18" i="11" s="1"/>
  <c r="E18" i="11"/>
  <c r="N18" i="11"/>
  <c r="G18" i="11"/>
  <c r="L18" i="11" s="1"/>
  <c r="M18" i="11" s="1"/>
  <c r="H18" i="11"/>
  <c r="C18" i="11"/>
  <c r="G267" i="13"/>
  <c r="D267" i="13"/>
  <c r="N267" i="13"/>
  <c r="E267" i="13"/>
  <c r="C267" i="13"/>
  <c r="F267" i="13"/>
  <c r="I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I262" i="13" s="1"/>
  <c r="E262" i="13"/>
  <c r="G262" i="13"/>
  <c r="N262" i="13"/>
  <c r="D262" i="13"/>
  <c r="C262" i="13"/>
  <c r="F465" i="14"/>
  <c r="J465" i="14" s="1"/>
  <c r="E465" i="14"/>
  <c r="C465" i="14"/>
  <c r="H465" i="14"/>
  <c r="D465" i="14"/>
  <c r="M465" i="14" s="1"/>
  <c r="I465" i="14"/>
  <c r="G465" i="14"/>
  <c r="G203" i="14"/>
  <c r="H203" i="14"/>
  <c r="F203" i="14"/>
  <c r="J203" i="14" s="1"/>
  <c r="E203" i="14"/>
  <c r="C203" i="14"/>
  <c r="D203" i="14"/>
  <c r="M203" i="14" s="1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M208" i="14" s="1"/>
  <c r="H229" i="11"/>
  <c r="C229" i="11"/>
  <c r="E229" i="11"/>
  <c r="G229" i="11"/>
  <c r="L229" i="11" s="1"/>
  <c r="M229" i="11" s="1"/>
  <c r="F229" i="11"/>
  <c r="I229" i="11" s="1"/>
  <c r="D229" i="11"/>
  <c r="N229" i="11"/>
  <c r="N31" i="11"/>
  <c r="D31" i="11"/>
  <c r="C31" i="11"/>
  <c r="G31" i="11"/>
  <c r="L31" i="11" s="1"/>
  <c r="M31" i="11" s="1"/>
  <c r="H31" i="11"/>
  <c r="F31" i="11"/>
  <c r="I31" i="11" s="1"/>
  <c r="E31" i="11"/>
  <c r="C287" i="11"/>
  <c r="D287" i="11"/>
  <c r="F287" i="11"/>
  <c r="I287" i="11" s="1"/>
  <c r="G287" i="11"/>
  <c r="L287" i="11" s="1"/>
  <c r="M287" i="11" s="1"/>
  <c r="N287" i="11"/>
  <c r="E287" i="11"/>
  <c r="H287" i="11"/>
  <c r="I270" i="14"/>
  <c r="G270" i="14"/>
  <c r="H270" i="14"/>
  <c r="D270" i="14"/>
  <c r="M270" i="14" s="1"/>
  <c r="F270" i="14"/>
  <c r="J270" i="14" s="1"/>
  <c r="E270" i="14"/>
  <c r="C270" i="14"/>
  <c r="G193" i="13"/>
  <c r="H193" i="13"/>
  <c r="N193" i="13"/>
  <c r="F193" i="13"/>
  <c r="I193" i="13" s="1"/>
  <c r="E193" i="13"/>
  <c r="D193" i="13"/>
  <c r="C193" i="13"/>
  <c r="E178" i="11"/>
  <c r="D178" i="11"/>
  <c r="C178" i="11"/>
  <c r="F178" i="11"/>
  <c r="I178" i="11" s="1"/>
  <c r="N178" i="11"/>
  <c r="G178" i="11"/>
  <c r="L178" i="11" s="1"/>
  <c r="M178" i="11" s="1"/>
  <c r="H178" i="11"/>
  <c r="D119" i="13"/>
  <c r="C119" i="13"/>
  <c r="H119" i="13"/>
  <c r="N119" i="13"/>
  <c r="G119" i="13"/>
  <c r="E119" i="13"/>
  <c r="F119" i="13"/>
  <c r="I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L78" i="11" s="1"/>
  <c r="M78" i="11" s="1"/>
  <c r="F78" i="11"/>
  <c r="I78" i="11" s="1"/>
  <c r="E78" i="11"/>
  <c r="D78" i="11"/>
  <c r="N78" i="11"/>
  <c r="C78" i="11"/>
  <c r="H70" i="14"/>
  <c r="G70" i="14"/>
  <c r="I70" i="14"/>
  <c r="C70" i="14"/>
  <c r="F70" i="14"/>
  <c r="J70" i="14" s="1"/>
  <c r="D70" i="14"/>
  <c r="M70" i="14" s="1"/>
  <c r="E70" i="14"/>
  <c r="G19" i="13"/>
  <c r="F19" i="13"/>
  <c r="I19" i="13" s="1"/>
  <c r="N19" i="13"/>
  <c r="H19" i="13"/>
  <c r="E19" i="13"/>
  <c r="C19" i="13"/>
  <c r="D19" i="13"/>
  <c r="D304" i="14"/>
  <c r="M304" i="14" s="1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M103" i="14" s="1"/>
  <c r="G103" i="14"/>
  <c r="C103" i="14"/>
  <c r="G209" i="13"/>
  <c r="H209" i="13"/>
  <c r="F209" i="13"/>
  <c r="I209" i="13" s="1"/>
  <c r="C209" i="13"/>
  <c r="E209" i="13"/>
  <c r="D209" i="13"/>
  <c r="N209" i="13"/>
  <c r="E194" i="13"/>
  <c r="H194" i="13"/>
  <c r="N194" i="13"/>
  <c r="G194" i="13"/>
  <c r="D194" i="13"/>
  <c r="C194" i="13"/>
  <c r="F194" i="13"/>
  <c r="I194" i="13" s="1"/>
  <c r="C340" i="14"/>
  <c r="H340" i="14"/>
  <c r="D340" i="14"/>
  <c r="M340" i="14" s="1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M281" i="14" s="1"/>
  <c r="H281" i="14"/>
  <c r="E281" i="14"/>
  <c r="D49" i="11"/>
  <c r="C49" i="11"/>
  <c r="G49" i="11"/>
  <c r="L49" i="11" s="1"/>
  <c r="M49" i="11" s="1"/>
  <c r="N49" i="11"/>
  <c r="F49" i="11"/>
  <c r="I49" i="11" s="1"/>
  <c r="H49" i="11"/>
  <c r="E49" i="11"/>
  <c r="C132" i="11"/>
  <c r="D132" i="11"/>
  <c r="E132" i="11"/>
  <c r="H132" i="11"/>
  <c r="G132" i="11"/>
  <c r="L132" i="11" s="1"/>
  <c r="M132" i="11" s="1"/>
  <c r="F132" i="11"/>
  <c r="I132" i="11" s="1"/>
  <c r="N132" i="11"/>
  <c r="D32" i="12"/>
  <c r="E32" i="12"/>
  <c r="G32" i="12"/>
  <c r="C32" i="12"/>
  <c r="I32" i="12"/>
  <c r="O32" i="12" s="1"/>
  <c r="H32" i="12"/>
  <c r="F32" i="12"/>
  <c r="J32" i="12" s="1"/>
  <c r="D287" i="13"/>
  <c r="F287" i="13"/>
  <c r="I287" i="13" s="1"/>
  <c r="H287" i="13"/>
  <c r="N287" i="13"/>
  <c r="G287" i="13"/>
  <c r="C287" i="13"/>
  <c r="E287" i="13"/>
  <c r="E7" i="13"/>
  <c r="H7" i="13"/>
  <c r="F7" i="13"/>
  <c r="I7" i="13" s="1"/>
  <c r="D7" i="13"/>
  <c r="G7" i="13"/>
  <c r="N7" i="13"/>
  <c r="C7" i="13"/>
  <c r="E175" i="15"/>
  <c r="C175" i="15"/>
  <c r="H175" i="15"/>
  <c r="G175" i="15"/>
  <c r="D175" i="15"/>
  <c r="N175" i="15"/>
  <c r="F175" i="15"/>
  <c r="I175" i="15" s="1"/>
  <c r="H65" i="13"/>
  <c r="N65" i="13"/>
  <c r="E65" i="13"/>
  <c r="F65" i="13"/>
  <c r="I65" i="13" s="1"/>
  <c r="D65" i="13"/>
  <c r="G65" i="13"/>
  <c r="C65" i="13"/>
  <c r="G176" i="11"/>
  <c r="L176" i="11" s="1"/>
  <c r="M176" i="11" s="1"/>
  <c r="D176" i="11"/>
  <c r="F176" i="11"/>
  <c r="I176" i="11" s="1"/>
  <c r="E176" i="11"/>
  <c r="N176" i="11"/>
  <c r="C176" i="11"/>
  <c r="H176" i="11"/>
  <c r="D87" i="11"/>
  <c r="G87" i="11"/>
  <c r="L87" i="11" s="1"/>
  <c r="M87" i="11" s="1"/>
  <c r="F87" i="11"/>
  <c r="I87" i="11" s="1"/>
  <c r="H87" i="11"/>
  <c r="C87" i="11"/>
  <c r="E87" i="11"/>
  <c r="N87" i="11"/>
  <c r="N222" i="13"/>
  <c r="C222" i="13"/>
  <c r="E222" i="13"/>
  <c r="F222" i="13"/>
  <c r="I222" i="13" s="1"/>
  <c r="H222" i="13"/>
  <c r="D222" i="13"/>
  <c r="G222" i="13"/>
  <c r="F46" i="11"/>
  <c r="I46" i="11" s="1"/>
  <c r="N46" i="11"/>
  <c r="H46" i="11"/>
  <c r="E46" i="11"/>
  <c r="C46" i="11"/>
  <c r="D46" i="11"/>
  <c r="G46" i="11"/>
  <c r="L46" i="11" s="1"/>
  <c r="M46" i="11" s="1"/>
  <c r="D169" i="14"/>
  <c r="M169" i="14" s="1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N126" i="11"/>
  <c r="H126" i="11"/>
  <c r="F126" i="11"/>
  <c r="I126" i="11" s="1"/>
  <c r="E126" i="11"/>
  <c r="G126" i="11"/>
  <c r="L126" i="11" s="1"/>
  <c r="M126" i="11" s="1"/>
  <c r="D126" i="11"/>
  <c r="C126" i="11"/>
  <c r="E48" i="14"/>
  <c r="H48" i="14"/>
  <c r="D48" i="14"/>
  <c r="M48" i="14" s="1"/>
  <c r="G48" i="14"/>
  <c r="C48" i="14"/>
  <c r="I48" i="14"/>
  <c r="F48" i="14"/>
  <c r="J48" i="14" s="1"/>
  <c r="I107" i="14"/>
  <c r="E107" i="14"/>
  <c r="C107" i="14"/>
  <c r="D107" i="14"/>
  <c r="M107" i="14" s="1"/>
  <c r="G107" i="14"/>
  <c r="F107" i="14"/>
  <c r="J107" i="14" s="1"/>
  <c r="H107" i="14"/>
  <c r="N249" i="11"/>
  <c r="F249" i="11"/>
  <c r="I249" i="11" s="1"/>
  <c r="G249" i="11"/>
  <c r="L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M37" i="14" s="1"/>
  <c r="H37" i="14"/>
  <c r="E37" i="14"/>
  <c r="I37" i="14"/>
  <c r="F37" i="14"/>
  <c r="J37" i="14" s="1"/>
  <c r="C37" i="14"/>
  <c r="G37" i="14"/>
  <c r="N300" i="13"/>
  <c r="E300" i="13"/>
  <c r="F300" i="13"/>
  <c r="I300" i="13" s="1"/>
  <c r="G300" i="13"/>
  <c r="C300" i="13"/>
  <c r="H300" i="13"/>
  <c r="D300" i="13"/>
  <c r="E74" i="11"/>
  <c r="C74" i="11"/>
  <c r="G74" i="11"/>
  <c r="N74" i="11"/>
  <c r="F74" i="11"/>
  <c r="I74" i="11" s="1"/>
  <c r="D74" i="11"/>
  <c r="H74" i="11"/>
  <c r="D373" i="14"/>
  <c r="M373" i="14" s="1"/>
  <c r="E373" i="14"/>
  <c r="G373" i="14"/>
  <c r="I373" i="14"/>
  <c r="H373" i="14"/>
  <c r="C373" i="14"/>
  <c r="F373" i="14"/>
  <c r="J373" i="14" s="1"/>
  <c r="G63" i="13"/>
  <c r="C63" i="13"/>
  <c r="N63" i="13"/>
  <c r="F63" i="13"/>
  <c r="I63" i="13" s="1"/>
  <c r="E63" i="13"/>
  <c r="H63" i="13"/>
  <c r="D63" i="13"/>
  <c r="E339" i="14"/>
  <c r="D339" i="14"/>
  <c r="M339" i="14" s="1"/>
  <c r="F339" i="14"/>
  <c r="J339" i="14" s="1"/>
  <c r="I339" i="14"/>
  <c r="C339" i="14"/>
  <c r="H339" i="14"/>
  <c r="G339" i="14"/>
  <c r="F33" i="11"/>
  <c r="I33" i="11" s="1"/>
  <c r="G33" i="11"/>
  <c r="L33" i="11" s="1"/>
  <c r="M33" i="11" s="1"/>
  <c r="H33" i="11"/>
  <c r="D33" i="11"/>
  <c r="C33" i="11"/>
  <c r="N33" i="11"/>
  <c r="E33" i="11"/>
  <c r="E72" i="13"/>
  <c r="C72" i="13"/>
  <c r="H72" i="13"/>
  <c r="F72" i="13"/>
  <c r="I72" i="13" s="1"/>
  <c r="G72" i="13"/>
  <c r="D72" i="13"/>
  <c r="N72" i="13"/>
  <c r="N82" i="11"/>
  <c r="C82" i="11"/>
  <c r="G82" i="11"/>
  <c r="L82" i="11" s="1"/>
  <c r="M82" i="11" s="1"/>
  <c r="E82" i="11"/>
  <c r="H82" i="11"/>
  <c r="F82" i="11"/>
  <c r="I82" i="11" s="1"/>
  <c r="D82" i="11"/>
  <c r="C171" i="13"/>
  <c r="H171" i="13"/>
  <c r="E171" i="13"/>
  <c r="D171" i="13"/>
  <c r="G171" i="13"/>
  <c r="F171" i="13"/>
  <c r="I171" i="13" s="1"/>
  <c r="N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L272" i="11" s="1"/>
  <c r="M272" i="11" s="1"/>
  <c r="C272" i="11"/>
  <c r="H272" i="11"/>
  <c r="D272" i="11"/>
  <c r="N272" i="11"/>
  <c r="E272" i="11"/>
  <c r="F272" i="11"/>
  <c r="I272" i="11" s="1"/>
  <c r="G481" i="14"/>
  <c r="C481" i="14"/>
  <c r="E481" i="14"/>
  <c r="I481" i="14"/>
  <c r="D481" i="14"/>
  <c r="M481" i="14" s="1"/>
  <c r="H481" i="14"/>
  <c r="F481" i="14"/>
  <c r="J481" i="14" s="1"/>
  <c r="F273" i="11"/>
  <c r="I273" i="11" s="1"/>
  <c r="E273" i="11"/>
  <c r="D273" i="11"/>
  <c r="C273" i="11"/>
  <c r="G273" i="11"/>
  <c r="L273" i="11" s="1"/>
  <c r="M273" i="11" s="1"/>
  <c r="N273" i="11"/>
  <c r="H273" i="11"/>
  <c r="E67" i="14"/>
  <c r="D67" i="14"/>
  <c r="M67" i="14" s="1"/>
  <c r="G67" i="14"/>
  <c r="F67" i="14"/>
  <c r="J67" i="14" s="1"/>
  <c r="I67" i="14"/>
  <c r="H67" i="14"/>
  <c r="C67" i="14"/>
  <c r="H14" i="13"/>
  <c r="C14" i="13"/>
  <c r="G14" i="13"/>
  <c r="E14" i="13"/>
  <c r="F14" i="13"/>
  <c r="I14" i="13" s="1"/>
  <c r="N14" i="13"/>
  <c r="D14" i="13"/>
  <c r="N50" i="11"/>
  <c r="G50" i="11"/>
  <c r="L50" i="11" s="1"/>
  <c r="M50" i="11" s="1"/>
  <c r="F50" i="11"/>
  <c r="I50" i="11" s="1"/>
  <c r="D50" i="11"/>
  <c r="H50" i="11"/>
  <c r="E50" i="11"/>
  <c r="C50" i="11"/>
  <c r="C275" i="13"/>
  <c r="F275" i="13"/>
  <c r="I275" i="13" s="1"/>
  <c r="H275" i="13"/>
  <c r="E275" i="13"/>
  <c r="D275" i="13"/>
  <c r="N275" i="13"/>
  <c r="G275" i="13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N198" i="11"/>
  <c r="G198" i="11"/>
  <c r="L198" i="11" s="1"/>
  <c r="M198" i="11" s="1"/>
  <c r="C198" i="11"/>
  <c r="H198" i="11"/>
  <c r="F198" i="11"/>
  <c r="I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N97" i="11"/>
  <c r="H97" i="11"/>
  <c r="E97" i="11"/>
  <c r="F97" i="11"/>
  <c r="I97" i="11" s="1"/>
  <c r="C97" i="11"/>
  <c r="G97" i="11"/>
  <c r="L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I108" i="11" s="1"/>
  <c r="G108" i="11"/>
  <c r="D108" i="11"/>
  <c r="C108" i="11"/>
  <c r="E108" i="11"/>
  <c r="N108" i="11"/>
  <c r="H108" i="11"/>
  <c r="F263" i="13"/>
  <c r="I263" i="13" s="1"/>
  <c r="N263" i="13"/>
  <c r="E263" i="13"/>
  <c r="D263" i="13"/>
  <c r="G263" i="13"/>
  <c r="C263" i="13"/>
  <c r="H263" i="13"/>
  <c r="E242" i="14"/>
  <c r="D242" i="14"/>
  <c r="M242" i="14" s="1"/>
  <c r="F242" i="14"/>
  <c r="J242" i="14" s="1"/>
  <c r="G242" i="14"/>
  <c r="C242" i="14"/>
  <c r="H242" i="14"/>
  <c r="I242" i="14"/>
  <c r="F451" i="14"/>
  <c r="J451" i="14" s="1"/>
  <c r="I451" i="14"/>
  <c r="D451" i="14"/>
  <c r="M451" i="14" s="1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M374" i="14" s="1"/>
  <c r="C374" i="14"/>
  <c r="G9" i="13"/>
  <c r="C9" i="13"/>
  <c r="D9" i="13"/>
  <c r="N9" i="13"/>
  <c r="E9" i="13"/>
  <c r="F9" i="13"/>
  <c r="I9" i="13" s="1"/>
  <c r="H9" i="13"/>
  <c r="D449" i="14"/>
  <c r="M449" i="14" s="1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I57" i="11" s="1"/>
  <c r="C57" i="11"/>
  <c r="N57" i="11"/>
  <c r="H57" i="11"/>
  <c r="G57" i="11"/>
  <c r="E57" i="11"/>
  <c r="C486" i="14"/>
  <c r="G486" i="14"/>
  <c r="I486" i="14"/>
  <c r="F486" i="14"/>
  <c r="J486" i="14" s="1"/>
  <c r="E486" i="14"/>
  <c r="H486" i="14"/>
  <c r="D486" i="14"/>
  <c r="M486" i="14" s="1"/>
  <c r="D377" i="14"/>
  <c r="M377" i="14" s="1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M259" i="14" s="1"/>
  <c r="F259" i="14"/>
  <c r="J259" i="14" s="1"/>
  <c r="C259" i="14"/>
  <c r="G259" i="14"/>
  <c r="E259" i="14"/>
  <c r="I259" i="14"/>
  <c r="H250" i="11"/>
  <c r="G250" i="11"/>
  <c r="L250" i="11" s="1"/>
  <c r="M250" i="11" s="1"/>
  <c r="D250" i="11"/>
  <c r="N250" i="11"/>
  <c r="C250" i="11"/>
  <c r="F250" i="11"/>
  <c r="I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N223" i="13"/>
  <c r="F223" i="13"/>
  <c r="I223" i="13" s="1"/>
  <c r="E223" i="13"/>
  <c r="G223" i="13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M476" i="14" s="1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M220" i="14" s="1"/>
  <c r="C220" i="14"/>
  <c r="H371" i="14"/>
  <c r="D371" i="14"/>
  <c r="M371" i="14" s="1"/>
  <c r="G371" i="14"/>
  <c r="E371" i="14"/>
  <c r="I371" i="14"/>
  <c r="C371" i="14"/>
  <c r="F371" i="14"/>
  <c r="J371" i="14" s="1"/>
  <c r="N139" i="11"/>
  <c r="G139" i="11"/>
  <c r="L139" i="11" s="1"/>
  <c r="M139" i="11" s="1"/>
  <c r="D139" i="11"/>
  <c r="H139" i="11"/>
  <c r="C139" i="11"/>
  <c r="F139" i="11"/>
  <c r="I139" i="11" s="1"/>
  <c r="E139" i="11"/>
  <c r="N41" i="11"/>
  <c r="G41" i="11"/>
  <c r="L41" i="11" s="1"/>
  <c r="M41" i="11" s="1"/>
  <c r="E41" i="11"/>
  <c r="D41" i="11"/>
  <c r="F41" i="11"/>
  <c r="I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N27" i="11"/>
  <c r="E27" i="11"/>
  <c r="H27" i="11"/>
  <c r="F27" i="11"/>
  <c r="I27" i="11" s="1"/>
  <c r="C27" i="11"/>
  <c r="D27" i="11"/>
  <c r="G27" i="11"/>
  <c r="L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I224" i="13" s="1"/>
  <c r="D224" i="13"/>
  <c r="C224" i="13"/>
  <c r="G224" i="13"/>
  <c r="N224" i="13"/>
  <c r="N290" i="13"/>
  <c r="C290" i="13"/>
  <c r="F290" i="13"/>
  <c r="I290" i="13" s="1"/>
  <c r="G290" i="13"/>
  <c r="H290" i="13"/>
  <c r="E290" i="13"/>
  <c r="D290" i="13"/>
  <c r="I473" i="14"/>
  <c r="G473" i="14"/>
  <c r="C473" i="14"/>
  <c r="E473" i="14"/>
  <c r="D473" i="14"/>
  <c r="M473" i="14" s="1"/>
  <c r="F473" i="14"/>
  <c r="J473" i="14" s="1"/>
  <c r="H473" i="14"/>
  <c r="H92" i="14"/>
  <c r="F92" i="14"/>
  <c r="J92" i="14" s="1"/>
  <c r="G92" i="14"/>
  <c r="I92" i="14"/>
  <c r="E92" i="14"/>
  <c r="C92" i="14"/>
  <c r="D92" i="14"/>
  <c r="M92" i="14" s="1"/>
  <c r="E268" i="13"/>
  <c r="F268" i="13"/>
  <c r="I268" i="13" s="1"/>
  <c r="C268" i="13"/>
  <c r="H268" i="13"/>
  <c r="G268" i="13"/>
  <c r="N268" i="13"/>
  <c r="D268" i="13"/>
  <c r="N43" i="13"/>
  <c r="G43" i="13"/>
  <c r="H43" i="13"/>
  <c r="F43" i="13"/>
  <c r="I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M200" i="14" s="1"/>
  <c r="G200" i="14"/>
  <c r="C200" i="14"/>
  <c r="H200" i="14"/>
  <c r="F200" i="14"/>
  <c r="J200" i="14" s="1"/>
  <c r="D45" i="13"/>
  <c r="N45" i="13"/>
  <c r="E45" i="13"/>
  <c r="F45" i="13"/>
  <c r="I45" i="13" s="1"/>
  <c r="G45" i="13"/>
  <c r="C45" i="13"/>
  <c r="H45" i="13"/>
  <c r="G56" i="11"/>
  <c r="L56" i="11" s="1"/>
  <c r="M56" i="11" s="1"/>
  <c r="F56" i="11"/>
  <c r="I56" i="11" s="1"/>
  <c r="D56" i="11"/>
  <c r="N56" i="11"/>
  <c r="C56" i="11"/>
  <c r="H56" i="11"/>
  <c r="E56" i="11"/>
  <c r="H431" i="14"/>
  <c r="D431" i="14"/>
  <c r="M431" i="14" s="1"/>
  <c r="C431" i="14"/>
  <c r="G431" i="14"/>
  <c r="I431" i="14"/>
  <c r="F431" i="14"/>
  <c r="J431" i="14" s="1"/>
  <c r="E431" i="14"/>
  <c r="D183" i="14"/>
  <c r="M183" i="14" s="1"/>
  <c r="G183" i="14"/>
  <c r="I183" i="14"/>
  <c r="F183" i="14"/>
  <c r="J183" i="14" s="1"/>
  <c r="E183" i="14"/>
  <c r="C183" i="14"/>
  <c r="H183" i="14"/>
  <c r="F226" i="13"/>
  <c r="I226" i="13" s="1"/>
  <c r="G226" i="13"/>
  <c r="N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M162" i="14" s="1"/>
  <c r="F75" i="14"/>
  <c r="J75" i="14" s="1"/>
  <c r="G75" i="14"/>
  <c r="E75" i="14"/>
  <c r="D75" i="14"/>
  <c r="M75" i="14" s="1"/>
  <c r="H75" i="14"/>
  <c r="C75" i="14"/>
  <c r="I75" i="14"/>
  <c r="I35" i="14"/>
  <c r="C35" i="14"/>
  <c r="H35" i="14"/>
  <c r="F35" i="14"/>
  <c r="J35" i="14" s="1"/>
  <c r="G35" i="14"/>
  <c r="D35" i="14"/>
  <c r="M35" i="14" s="1"/>
  <c r="E35" i="14"/>
  <c r="G39" i="13"/>
  <c r="N39" i="13"/>
  <c r="D39" i="13"/>
  <c r="C39" i="13"/>
  <c r="H39" i="13"/>
  <c r="E39" i="13"/>
  <c r="F39" i="13"/>
  <c r="I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M201" i="14" s="1"/>
  <c r="H201" i="14"/>
  <c r="F201" i="14"/>
  <c r="J201" i="14" s="1"/>
  <c r="H103" i="11"/>
  <c r="D103" i="11"/>
  <c r="E103" i="11"/>
  <c r="C103" i="11"/>
  <c r="N103" i="11"/>
  <c r="G103" i="11"/>
  <c r="L103" i="11" s="1"/>
  <c r="M103" i="11" s="1"/>
  <c r="F103" i="11"/>
  <c r="I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M411" i="14" s="1"/>
  <c r="G411" i="14"/>
  <c r="G142" i="13"/>
  <c r="D142" i="13"/>
  <c r="C142" i="13"/>
  <c r="H142" i="13"/>
  <c r="N142" i="13"/>
  <c r="F142" i="13"/>
  <c r="I142" i="13" s="1"/>
  <c r="E142" i="13"/>
  <c r="F28" i="11"/>
  <c r="I28" i="11" s="1"/>
  <c r="N28" i="11"/>
  <c r="H28" i="11"/>
  <c r="E28" i="11"/>
  <c r="D28" i="11"/>
  <c r="C28" i="11"/>
  <c r="G28" i="11"/>
  <c r="L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M267" i="14" s="1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M459" i="14" s="1"/>
  <c r="E459" i="14"/>
  <c r="G459" i="14"/>
  <c r="H459" i="14"/>
  <c r="F459" i="14"/>
  <c r="J459" i="14" s="1"/>
  <c r="C104" i="11"/>
  <c r="G104" i="11"/>
  <c r="L104" i="11" s="1"/>
  <c r="M104" i="11" s="1"/>
  <c r="F104" i="11"/>
  <c r="I104" i="11" s="1"/>
  <c r="E104" i="11"/>
  <c r="N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M97" i="14" s="1"/>
  <c r="H97" i="14"/>
  <c r="H136" i="15"/>
  <c r="D136" i="15"/>
  <c r="E136" i="15"/>
  <c r="F136" i="15"/>
  <c r="I136" i="15" s="1"/>
  <c r="G136" i="15"/>
  <c r="N136" i="15"/>
  <c r="C136" i="15"/>
  <c r="C133" i="11"/>
  <c r="N133" i="11"/>
  <c r="H133" i="11"/>
  <c r="F133" i="11"/>
  <c r="I133" i="11" s="1"/>
  <c r="G133" i="11"/>
  <c r="L133" i="11" s="1"/>
  <c r="M133" i="11" s="1"/>
  <c r="E133" i="11"/>
  <c r="D133" i="11"/>
  <c r="H43" i="11"/>
  <c r="G43" i="11"/>
  <c r="L43" i="11" s="1"/>
  <c r="M43" i="11" s="1"/>
  <c r="C43" i="11"/>
  <c r="N43" i="11"/>
  <c r="E43" i="11"/>
  <c r="F43" i="11"/>
  <c r="I43" i="11" s="1"/>
  <c r="D43" i="11"/>
  <c r="E189" i="13"/>
  <c r="G189" i="13"/>
  <c r="C189" i="13"/>
  <c r="H189" i="13"/>
  <c r="D189" i="13"/>
  <c r="N189" i="13"/>
  <c r="F189" i="13"/>
  <c r="I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M181" i="14" s="1"/>
  <c r="E210" i="12"/>
  <c r="F210" i="12"/>
  <c r="J210" i="12" s="1"/>
  <c r="G210" i="12"/>
  <c r="C210" i="12"/>
  <c r="I210" i="12"/>
  <c r="O210" i="12" s="1"/>
  <c r="D210" i="12"/>
  <c r="H210" i="12"/>
  <c r="H109" i="11"/>
  <c r="N109" i="11"/>
  <c r="E109" i="11"/>
  <c r="D109" i="11"/>
  <c r="F109" i="11"/>
  <c r="I109" i="11" s="1"/>
  <c r="C109" i="11"/>
  <c r="G109" i="11"/>
  <c r="F7" i="11"/>
  <c r="I7" i="11" s="1"/>
  <c r="C7" i="11"/>
  <c r="H7" i="11"/>
  <c r="N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M441" i="14" s="1"/>
  <c r="G290" i="11"/>
  <c r="L290" i="11" s="1"/>
  <c r="M290" i="11" s="1"/>
  <c r="C290" i="11"/>
  <c r="D290" i="11"/>
  <c r="E290" i="11"/>
  <c r="H290" i="11"/>
  <c r="F290" i="11"/>
  <c r="I290" i="11" s="1"/>
  <c r="N290" i="11"/>
  <c r="E105" i="15"/>
  <c r="F105" i="15"/>
  <c r="I105" i="15" s="1"/>
  <c r="D105" i="15"/>
  <c r="G105" i="15"/>
  <c r="N105" i="15"/>
  <c r="C105" i="15"/>
  <c r="H105" i="15"/>
  <c r="H248" i="13"/>
  <c r="N248" i="13"/>
  <c r="C248" i="13"/>
  <c r="D248" i="13"/>
  <c r="G248" i="13"/>
  <c r="F248" i="13"/>
  <c r="I248" i="13" s="1"/>
  <c r="E248" i="13"/>
  <c r="I252" i="14"/>
  <c r="C252" i="14"/>
  <c r="D252" i="14"/>
  <c r="M252" i="14" s="1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M141" i="14" s="1"/>
  <c r="E141" i="14"/>
  <c r="I141" i="14"/>
  <c r="N157" i="11"/>
  <c r="D157" i="11"/>
  <c r="C157" i="11"/>
  <c r="H157" i="11"/>
  <c r="G157" i="11"/>
  <c r="L157" i="11" s="1"/>
  <c r="M157" i="11" s="1"/>
  <c r="E157" i="11"/>
  <c r="F157" i="11"/>
  <c r="I157" i="11" s="1"/>
  <c r="F191" i="14"/>
  <c r="J191" i="14" s="1"/>
  <c r="D191" i="14"/>
  <c r="M191" i="14" s="1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M424" i="14" s="1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N255" i="11"/>
  <c r="H255" i="11"/>
  <c r="G255" i="11"/>
  <c r="L255" i="11" s="1"/>
  <c r="M255" i="11" s="1"/>
  <c r="F255" i="11"/>
  <c r="I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N181" i="13"/>
  <c r="G181" i="13"/>
  <c r="D181" i="13"/>
  <c r="F181" i="13"/>
  <c r="I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M43" i="14" s="1"/>
  <c r="C43" i="14"/>
  <c r="F43" i="14"/>
  <c r="J43" i="14" s="1"/>
  <c r="I43" i="14"/>
  <c r="E43" i="14"/>
  <c r="G257" i="14"/>
  <c r="D257" i="14"/>
  <c r="M257" i="14" s="1"/>
  <c r="H257" i="14"/>
  <c r="C257" i="14"/>
  <c r="I257" i="14"/>
  <c r="E257" i="14"/>
  <c r="F257" i="14"/>
  <c r="J257" i="14" s="1"/>
  <c r="D304" i="13"/>
  <c r="F304" i="13"/>
  <c r="I304" i="13" s="1"/>
  <c r="G304" i="13"/>
  <c r="C304" i="13"/>
  <c r="N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L124" i="11" s="1"/>
  <c r="M124" i="11" s="1"/>
  <c r="N124" i="11"/>
  <c r="E124" i="11"/>
  <c r="C124" i="11"/>
  <c r="H124" i="11"/>
  <c r="D124" i="11"/>
  <c r="F124" i="11"/>
  <c r="I124" i="11" s="1"/>
  <c r="C166" i="15"/>
  <c r="N166" i="15"/>
  <c r="D166" i="15"/>
  <c r="G166" i="15"/>
  <c r="F166" i="15"/>
  <c r="I166" i="15" s="1"/>
  <c r="H166" i="15"/>
  <c r="E166" i="15"/>
  <c r="G293" i="13"/>
  <c r="E293" i="13"/>
  <c r="N293" i="13"/>
  <c r="C293" i="13"/>
  <c r="D293" i="13"/>
  <c r="H293" i="13"/>
  <c r="F293" i="13"/>
  <c r="I293" i="13" s="1"/>
  <c r="F174" i="14"/>
  <c r="J174" i="14" s="1"/>
  <c r="H174" i="14"/>
  <c r="C174" i="14"/>
  <c r="D174" i="14"/>
  <c r="M174" i="14" s="1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M328" i="14" s="1"/>
  <c r="G328" i="14"/>
  <c r="C328" i="14"/>
  <c r="E328" i="14"/>
  <c r="F328" i="14"/>
  <c r="J328" i="14" s="1"/>
  <c r="C138" i="13"/>
  <c r="G138" i="13"/>
  <c r="D138" i="13"/>
  <c r="H138" i="13"/>
  <c r="E138" i="13"/>
  <c r="N138" i="13"/>
  <c r="F138" i="13"/>
  <c r="I138" i="13" s="1"/>
  <c r="C207" i="14"/>
  <c r="I207" i="14"/>
  <c r="D207" i="14"/>
  <c r="M207" i="14" s="1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N235" i="13"/>
  <c r="G235" i="13"/>
  <c r="D235" i="13"/>
  <c r="E235" i="13"/>
  <c r="H235" i="13"/>
  <c r="F235" i="13"/>
  <c r="I235" i="13" s="1"/>
  <c r="C91" i="11"/>
  <c r="G91" i="11"/>
  <c r="N91" i="11"/>
  <c r="D91" i="11"/>
  <c r="E91" i="11"/>
  <c r="F91" i="11"/>
  <c r="I91" i="11" s="1"/>
  <c r="H91" i="11"/>
  <c r="H172" i="12"/>
  <c r="E172" i="12"/>
  <c r="G172" i="12"/>
  <c r="F172" i="12"/>
  <c r="J172" i="12" s="1"/>
  <c r="D172" i="12"/>
  <c r="I172" i="12"/>
  <c r="O172" i="12" s="1"/>
  <c r="C172" i="12"/>
  <c r="N98" i="11"/>
  <c r="G98" i="11"/>
  <c r="L98" i="11" s="1"/>
  <c r="M98" i="11" s="1"/>
  <c r="D98" i="11"/>
  <c r="H98" i="11"/>
  <c r="F98" i="11"/>
  <c r="I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N205" i="11"/>
  <c r="C205" i="11"/>
  <c r="E205" i="11"/>
  <c r="H205" i="11"/>
  <c r="D205" i="11"/>
  <c r="G205" i="11"/>
  <c r="L205" i="11" s="1"/>
  <c r="M205" i="11" s="1"/>
  <c r="F205" i="11"/>
  <c r="I205" i="11" s="1"/>
  <c r="G475" i="14"/>
  <c r="E475" i="14"/>
  <c r="D475" i="14"/>
  <c r="M475" i="14" s="1"/>
  <c r="F475" i="14"/>
  <c r="J475" i="14" s="1"/>
  <c r="I475" i="14"/>
  <c r="C475" i="14"/>
  <c r="H475" i="14"/>
  <c r="F470" i="14"/>
  <c r="J470" i="14" s="1"/>
  <c r="D470" i="14"/>
  <c r="M470" i="14" s="1"/>
  <c r="C470" i="14"/>
  <c r="H470" i="14"/>
  <c r="I470" i="14"/>
  <c r="G470" i="14"/>
  <c r="E470" i="14"/>
  <c r="F164" i="11"/>
  <c r="I164" i="11" s="1"/>
  <c r="H164" i="11"/>
  <c r="N164" i="11"/>
  <c r="D164" i="11"/>
  <c r="E164" i="11"/>
  <c r="C164" i="11"/>
  <c r="G164" i="11"/>
  <c r="L164" i="11" s="1"/>
  <c r="M164" i="11" s="1"/>
  <c r="E86" i="13"/>
  <c r="D86" i="13"/>
  <c r="N86" i="13"/>
  <c r="C86" i="13"/>
  <c r="G86" i="13"/>
  <c r="H86" i="13"/>
  <c r="F86" i="13"/>
  <c r="I86" i="13" s="1"/>
  <c r="N12" i="11"/>
  <c r="C12" i="11"/>
  <c r="E12" i="11"/>
  <c r="H12" i="11"/>
  <c r="D12" i="11"/>
  <c r="G12" i="11"/>
  <c r="F12" i="11"/>
  <c r="I12" i="11" s="1"/>
  <c r="G220" i="11"/>
  <c r="L220" i="11" s="1"/>
  <c r="M220" i="11" s="1"/>
  <c r="D220" i="11"/>
  <c r="N220" i="11"/>
  <c r="E220" i="11"/>
  <c r="H220" i="11"/>
  <c r="C220" i="11"/>
  <c r="F220" i="11"/>
  <c r="I220" i="11" s="1"/>
  <c r="H10" i="13"/>
  <c r="E10" i="13"/>
  <c r="D10" i="13"/>
  <c r="C10" i="13"/>
  <c r="G10" i="13"/>
  <c r="F10" i="13"/>
  <c r="I10" i="13" s="1"/>
  <c r="N10" i="13"/>
  <c r="N131" i="15"/>
  <c r="G131" i="15"/>
  <c r="H131" i="15"/>
  <c r="E131" i="15"/>
  <c r="C131" i="15"/>
  <c r="D131" i="15"/>
  <c r="F131" i="15"/>
  <c r="I131" i="15" s="1"/>
  <c r="H238" i="13"/>
  <c r="G238" i="13"/>
  <c r="E238" i="13"/>
  <c r="C238" i="13"/>
  <c r="N238" i="13"/>
  <c r="D238" i="13"/>
  <c r="F238" i="13"/>
  <c r="I238" i="13" s="1"/>
  <c r="H409" i="14"/>
  <c r="D409" i="14"/>
  <c r="M409" i="14" s="1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I298" i="11" s="1"/>
  <c r="G298" i="11"/>
  <c r="L298" i="11" s="1"/>
  <c r="M298" i="11" s="1"/>
  <c r="D298" i="11"/>
  <c r="N298" i="11"/>
  <c r="E298" i="11"/>
  <c r="H298" i="11"/>
  <c r="C298" i="11"/>
  <c r="C173" i="13"/>
  <c r="N173" i="13"/>
  <c r="G173" i="13"/>
  <c r="D173" i="13"/>
  <c r="F173" i="13"/>
  <c r="I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N207" i="13"/>
  <c r="E207" i="13"/>
  <c r="H207" i="13"/>
  <c r="F207" i="13"/>
  <c r="I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E192" i="13"/>
  <c r="C192" i="13"/>
  <c r="H192" i="13"/>
  <c r="F192" i="13"/>
  <c r="I192" i="13" s="1"/>
  <c r="N192" i="13"/>
  <c r="D192" i="13"/>
  <c r="C31" i="12"/>
  <c r="E31" i="12"/>
  <c r="I31" i="12"/>
  <c r="O31" i="12" s="1"/>
  <c r="F31" i="12"/>
  <c r="J31" i="12" s="1"/>
  <c r="H31" i="12"/>
  <c r="G31" i="12"/>
  <c r="D31" i="12"/>
  <c r="G188" i="11"/>
  <c r="L188" i="11" s="1"/>
  <c r="M188" i="11" s="1"/>
  <c r="E188" i="11"/>
  <c r="N188" i="11"/>
  <c r="C188" i="11"/>
  <c r="H188" i="11"/>
  <c r="D188" i="11"/>
  <c r="F188" i="11"/>
  <c r="I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N189" i="11"/>
  <c r="C189" i="11"/>
  <c r="E189" i="11"/>
  <c r="G189" i="11"/>
  <c r="L189" i="11" s="1"/>
  <c r="M189" i="11" s="1"/>
  <c r="F189" i="11"/>
  <c r="I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M215" i="14" s="1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M221" i="14" s="1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M54" i="14" s="1"/>
  <c r="E54" i="14"/>
  <c r="D289" i="14"/>
  <c r="M289" i="14" s="1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M216" i="14" s="1"/>
  <c r="E216" i="14"/>
  <c r="G216" i="14"/>
  <c r="H216" i="14"/>
  <c r="G121" i="11"/>
  <c r="L121" i="11" s="1"/>
  <c r="M121" i="11" s="1"/>
  <c r="E121" i="11"/>
  <c r="D121" i="11"/>
  <c r="H121" i="11"/>
  <c r="F121" i="11"/>
  <c r="I121" i="11" s="1"/>
  <c r="N121" i="1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M260" i="14" s="1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M249" i="14" s="1"/>
  <c r="G249" i="14"/>
  <c r="F6" i="11"/>
  <c r="I6" i="11" s="1"/>
  <c r="H6" i="11"/>
  <c r="E6" i="11"/>
  <c r="C6" i="11"/>
  <c r="D6" i="11"/>
  <c r="G6" i="11"/>
  <c r="N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M206" i="14" s="1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M255" i="14" s="1"/>
  <c r="G255" i="14"/>
  <c r="F255" i="14"/>
  <c r="J255" i="14" s="1"/>
  <c r="D140" i="11"/>
  <c r="C140" i="11"/>
  <c r="E140" i="11"/>
  <c r="F140" i="11"/>
  <c r="I140" i="11" s="1"/>
  <c r="H140" i="11"/>
  <c r="G140" i="11"/>
  <c r="L140" i="11" s="1"/>
  <c r="M140" i="11" s="1"/>
  <c r="N140" i="11"/>
  <c r="G199" i="15"/>
  <c r="N199" i="15"/>
  <c r="F199" i="15"/>
  <c r="I199" i="15" s="1"/>
  <c r="E199" i="15"/>
  <c r="H199" i="15"/>
  <c r="D199" i="15"/>
  <c r="C199" i="15"/>
  <c r="N157" i="13"/>
  <c r="G157" i="13"/>
  <c r="H157" i="13"/>
  <c r="C157" i="13"/>
  <c r="E157" i="13"/>
  <c r="D157" i="13"/>
  <c r="F157" i="13"/>
  <c r="I157" i="13" s="1"/>
  <c r="C234" i="14"/>
  <c r="E234" i="14"/>
  <c r="D234" i="14"/>
  <c r="M234" i="14" s="1"/>
  <c r="I234" i="14"/>
  <c r="H234" i="14"/>
  <c r="F234" i="14"/>
  <c r="J234" i="14" s="1"/>
  <c r="G234" i="14"/>
  <c r="H231" i="13"/>
  <c r="D231" i="13"/>
  <c r="G231" i="13"/>
  <c r="E231" i="13"/>
  <c r="N231" i="13"/>
  <c r="C231" i="13"/>
  <c r="F231" i="13"/>
  <c r="I231" i="13" s="1"/>
  <c r="D209" i="15"/>
  <c r="H209" i="15"/>
  <c r="G209" i="15"/>
  <c r="C209" i="15"/>
  <c r="N209" i="15"/>
  <c r="E209" i="15"/>
  <c r="F209" i="15"/>
  <c r="I209" i="15" s="1"/>
  <c r="E118" i="11"/>
  <c r="D118" i="11"/>
  <c r="N118" i="11"/>
  <c r="C118" i="11"/>
  <c r="H118" i="11"/>
  <c r="F118" i="11"/>
  <c r="I118" i="11" s="1"/>
  <c r="G118" i="11"/>
  <c r="L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M493" i="14" s="1"/>
  <c r="H493" i="14"/>
  <c r="C493" i="14"/>
  <c r="H94" i="14"/>
  <c r="F94" i="14"/>
  <c r="J94" i="14" s="1"/>
  <c r="C94" i="14"/>
  <c r="G94" i="14"/>
  <c r="I94" i="14"/>
  <c r="E94" i="14"/>
  <c r="D94" i="14"/>
  <c r="M94" i="14" s="1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M427" i="14" s="1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N44" i="13"/>
  <c r="D44" i="13"/>
  <c r="H44" i="13"/>
  <c r="E44" i="13"/>
  <c r="G44" i="13"/>
  <c r="F44" i="13"/>
  <c r="I44" i="13" s="1"/>
  <c r="H426" i="14"/>
  <c r="G426" i="14"/>
  <c r="C426" i="14"/>
  <c r="I426" i="14"/>
  <c r="E426" i="14"/>
  <c r="D426" i="14"/>
  <c r="M426" i="14" s="1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N200" i="13"/>
  <c r="F200" i="13"/>
  <c r="I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M496" i="14" s="1"/>
  <c r="C496" i="14"/>
  <c r="I496" i="14"/>
  <c r="I128" i="14"/>
  <c r="D128" i="14"/>
  <c r="M128" i="14" s="1"/>
  <c r="F128" i="14"/>
  <c r="J128" i="14" s="1"/>
  <c r="C128" i="14"/>
  <c r="G128" i="14"/>
  <c r="H128" i="14"/>
  <c r="E128" i="14"/>
  <c r="C389" i="14"/>
  <c r="G389" i="14"/>
  <c r="D389" i="14"/>
  <c r="M389" i="14" s="1"/>
  <c r="I389" i="14"/>
  <c r="H389" i="14"/>
  <c r="E389" i="14"/>
  <c r="F389" i="14"/>
  <c r="J389" i="14" s="1"/>
  <c r="N100" i="11"/>
  <c r="E100" i="11"/>
  <c r="G100" i="11"/>
  <c r="L100" i="11" s="1"/>
  <c r="M100" i="11" s="1"/>
  <c r="D100" i="11"/>
  <c r="F100" i="11"/>
  <c r="I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M490" i="14" s="1"/>
  <c r="C490" i="14"/>
  <c r="E490" i="14"/>
  <c r="C166" i="13"/>
  <c r="F166" i="13"/>
  <c r="I166" i="13" s="1"/>
  <c r="G166" i="13"/>
  <c r="E166" i="13"/>
  <c r="D166" i="13"/>
  <c r="N166" i="13"/>
  <c r="H166" i="13"/>
  <c r="F289" i="13"/>
  <c r="I289" i="13" s="1"/>
  <c r="N289" i="13"/>
  <c r="G289" i="13"/>
  <c r="D289" i="13"/>
  <c r="C289" i="13"/>
  <c r="H289" i="13"/>
  <c r="E289" i="13"/>
  <c r="H189" i="14"/>
  <c r="I189" i="14"/>
  <c r="D189" i="14"/>
  <c r="M189" i="14" s="1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M104" i="14" s="1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L190" i="11" s="1"/>
  <c r="M190" i="11" s="1"/>
  <c r="D190" i="11"/>
  <c r="H190" i="11"/>
  <c r="F190" i="11"/>
  <c r="I190" i="11" s="1"/>
  <c r="E190" i="11"/>
  <c r="C190" i="11"/>
  <c r="N190" i="11"/>
  <c r="I372" i="14"/>
  <c r="C372" i="14"/>
  <c r="F372" i="14"/>
  <c r="J372" i="14" s="1"/>
  <c r="D372" i="14"/>
  <c r="M372" i="14" s="1"/>
  <c r="H372" i="14"/>
  <c r="G372" i="14"/>
  <c r="E372" i="14"/>
  <c r="G472" i="14"/>
  <c r="H472" i="14"/>
  <c r="F472" i="14"/>
  <c r="J472" i="14" s="1"/>
  <c r="D472" i="14"/>
  <c r="M472" i="14" s="1"/>
  <c r="I472" i="14"/>
  <c r="C472" i="14"/>
  <c r="E472" i="14"/>
  <c r="E387" i="14"/>
  <c r="G387" i="14"/>
  <c r="I387" i="14"/>
  <c r="F387" i="14"/>
  <c r="J387" i="14" s="1"/>
  <c r="D387" i="14"/>
  <c r="M387" i="14" s="1"/>
  <c r="H387" i="14"/>
  <c r="C387" i="14"/>
  <c r="H135" i="15"/>
  <c r="F135" i="15"/>
  <c r="I135" i="15" s="1"/>
  <c r="G135" i="15"/>
  <c r="D135" i="15"/>
  <c r="E135" i="15"/>
  <c r="N135" i="15"/>
  <c r="C135" i="15"/>
  <c r="N136" i="13"/>
  <c r="D136" i="13"/>
  <c r="E136" i="13"/>
  <c r="H136" i="13"/>
  <c r="F136" i="13"/>
  <c r="I136" i="13" s="1"/>
  <c r="C136" i="13"/>
  <c r="G136" i="13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N8" i="11"/>
  <c r="F8" i="11"/>
  <c r="I8" i="11" s="1"/>
  <c r="D8" i="11"/>
  <c r="E251" i="11"/>
  <c r="C251" i="11"/>
  <c r="H251" i="11"/>
  <c r="G251" i="11"/>
  <c r="L251" i="11" s="1"/>
  <c r="M251" i="11" s="1"/>
  <c r="N251" i="11"/>
  <c r="F251" i="11"/>
  <c r="I251" i="11" s="1"/>
  <c r="D251" i="11"/>
  <c r="F35" i="12"/>
  <c r="J35" i="12" s="1"/>
  <c r="H35" i="12"/>
  <c r="G35" i="12"/>
  <c r="D35" i="12"/>
  <c r="C35" i="12"/>
  <c r="I35" i="12"/>
  <c r="O35" i="12" s="1"/>
  <c r="E35" i="12"/>
  <c r="N29" i="13"/>
  <c r="D29" i="13"/>
  <c r="H29" i="13"/>
  <c r="C29" i="13"/>
  <c r="E29" i="13"/>
  <c r="G29" i="13"/>
  <c r="F29" i="13"/>
  <c r="I29" i="13" s="1"/>
  <c r="I78" i="14"/>
  <c r="E78" i="14"/>
  <c r="F78" i="14"/>
  <c r="J78" i="14" s="1"/>
  <c r="H78" i="14"/>
  <c r="D78" i="14"/>
  <c r="M78" i="14" s="1"/>
  <c r="C78" i="14"/>
  <c r="G78" i="14"/>
  <c r="N115" i="13"/>
  <c r="G115" i="13"/>
  <c r="C115" i="13"/>
  <c r="D115" i="13"/>
  <c r="E115" i="13"/>
  <c r="F115" i="13"/>
  <c r="I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M147" i="14" s="1"/>
  <c r="D276" i="13"/>
  <c r="F276" i="13"/>
  <c r="I276" i="13" s="1"/>
  <c r="E276" i="13"/>
  <c r="N276" i="13"/>
  <c r="G276" i="13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I151" i="13" s="1"/>
  <c r="H151" i="13"/>
  <c r="G151" i="13"/>
  <c r="C151" i="13"/>
  <c r="E151" i="13"/>
  <c r="D151" i="13"/>
  <c r="N151" i="13"/>
  <c r="C12" i="13"/>
  <c r="H12" i="13"/>
  <c r="N12" i="13"/>
  <c r="D12" i="13"/>
  <c r="E12" i="13"/>
  <c r="F12" i="13"/>
  <c r="I12" i="13" s="1"/>
  <c r="G12" i="13"/>
  <c r="H160" i="14"/>
  <c r="G160" i="14"/>
  <c r="E160" i="14"/>
  <c r="F160" i="14"/>
  <c r="J160" i="14" s="1"/>
  <c r="D160" i="14"/>
  <c r="M160" i="14" s="1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M102" i="14" s="1"/>
  <c r="E102" i="14"/>
  <c r="E355" i="14"/>
  <c r="C355" i="14"/>
  <c r="D355" i="14"/>
  <c r="M355" i="14" s="1"/>
  <c r="H355" i="14"/>
  <c r="F355" i="14"/>
  <c r="J355" i="14" s="1"/>
  <c r="G355" i="14"/>
  <c r="I355" i="14"/>
  <c r="E53" i="14"/>
  <c r="G53" i="14"/>
  <c r="D53" i="14"/>
  <c r="M53" i="14" s="1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N297" i="11"/>
  <c r="C297" i="11"/>
  <c r="G297" i="11"/>
  <c r="L297" i="11" s="1"/>
  <c r="M297" i="11" s="1"/>
  <c r="F297" i="11"/>
  <c r="I297" i="11" s="1"/>
  <c r="D135" i="14"/>
  <c r="M135" i="14" s="1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N283" i="13"/>
  <c r="G283" i="13"/>
  <c r="D283" i="13"/>
  <c r="F283" i="13"/>
  <c r="I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N224" i="11"/>
  <c r="D224" i="11"/>
  <c r="E224" i="11"/>
  <c r="F224" i="11"/>
  <c r="I224" i="11" s="1"/>
  <c r="G224" i="11"/>
  <c r="L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M306" i="14" s="1"/>
  <c r="H150" i="14"/>
  <c r="I150" i="14"/>
  <c r="F150" i="14"/>
  <c r="J150" i="14" s="1"/>
  <c r="E150" i="14"/>
  <c r="C150" i="14"/>
  <c r="D150" i="14"/>
  <c r="M150" i="14" s="1"/>
  <c r="G150" i="14"/>
  <c r="I311" i="14"/>
  <c r="F311" i="14"/>
  <c r="J311" i="14" s="1"/>
  <c r="G311" i="14"/>
  <c r="C311" i="14"/>
  <c r="H311" i="14"/>
  <c r="D311" i="14"/>
  <c r="M311" i="14" s="1"/>
  <c r="E311" i="14"/>
  <c r="D85" i="13"/>
  <c r="E85" i="13"/>
  <c r="H85" i="13"/>
  <c r="N85" i="13"/>
  <c r="C85" i="13"/>
  <c r="G85" i="13"/>
  <c r="F85" i="13"/>
  <c r="I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L266" i="11" s="1"/>
  <c r="M266" i="11" s="1"/>
  <c r="F266" i="11"/>
  <c r="I266" i="11" s="1"/>
  <c r="E266" i="11"/>
  <c r="N266" i="11"/>
  <c r="C266" i="11"/>
  <c r="H266" i="11"/>
  <c r="I142" i="14"/>
  <c r="F142" i="14"/>
  <c r="J142" i="14" s="1"/>
  <c r="G142" i="14"/>
  <c r="D142" i="14"/>
  <c r="M142" i="14" s="1"/>
  <c r="E142" i="14"/>
  <c r="C142" i="14"/>
  <c r="H142" i="14"/>
  <c r="C352" i="14"/>
  <c r="G352" i="14"/>
  <c r="H352" i="14"/>
  <c r="E352" i="14"/>
  <c r="F352" i="14"/>
  <c r="J352" i="14" s="1"/>
  <c r="D352" i="14"/>
  <c r="M352" i="14" s="1"/>
  <c r="I352" i="14"/>
  <c r="G96" i="11"/>
  <c r="N96" i="11"/>
  <c r="H96" i="11"/>
  <c r="E96" i="11"/>
  <c r="D96" i="11"/>
  <c r="C96" i="11"/>
  <c r="F96" i="11"/>
  <c r="I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L246" i="11" s="1"/>
  <c r="M246" i="11" s="1"/>
  <c r="F246" i="11"/>
  <c r="I246" i="11" s="1"/>
  <c r="D246" i="11"/>
  <c r="N246" i="11"/>
  <c r="C246" i="11"/>
  <c r="E288" i="11"/>
  <c r="G288" i="11"/>
  <c r="L288" i="11" s="1"/>
  <c r="M288" i="11" s="1"/>
  <c r="F288" i="11"/>
  <c r="I288" i="11" s="1"/>
  <c r="D288" i="11"/>
  <c r="C288" i="11"/>
  <c r="N288" i="11"/>
  <c r="H288" i="11"/>
  <c r="G93" i="13"/>
  <c r="N93" i="13"/>
  <c r="E93" i="13"/>
  <c r="H93" i="13"/>
  <c r="D93" i="13"/>
  <c r="F93" i="13"/>
  <c r="I93" i="13" s="1"/>
  <c r="C93" i="13"/>
  <c r="D106" i="13"/>
  <c r="H106" i="13"/>
  <c r="G106" i="13"/>
  <c r="F106" i="13"/>
  <c r="I106" i="13" s="1"/>
  <c r="N106" i="13"/>
  <c r="E106" i="13"/>
  <c r="C106" i="13"/>
  <c r="N294" i="13"/>
  <c r="G294" i="13"/>
  <c r="H294" i="13"/>
  <c r="C294" i="13"/>
  <c r="E294" i="13"/>
  <c r="F294" i="13"/>
  <c r="I294" i="13" s="1"/>
  <c r="D294" i="13"/>
  <c r="I443" i="14"/>
  <c r="H443" i="14"/>
  <c r="F443" i="14"/>
  <c r="J443" i="14" s="1"/>
  <c r="G443" i="14"/>
  <c r="C443" i="14"/>
  <c r="D443" i="14"/>
  <c r="M443" i="14" s="1"/>
  <c r="E443" i="14"/>
  <c r="F60" i="13"/>
  <c r="I60" i="13" s="1"/>
  <c r="D60" i="13"/>
  <c r="G60" i="13"/>
  <c r="N60" i="13"/>
  <c r="H60" i="13"/>
  <c r="E60" i="13"/>
  <c r="C60" i="13"/>
  <c r="F330" i="14"/>
  <c r="J330" i="14" s="1"/>
  <c r="D330" i="14"/>
  <c r="M330" i="14" s="1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M310" i="14" s="1"/>
  <c r="H310" i="14"/>
  <c r="I310" i="14"/>
  <c r="D461" i="14"/>
  <c r="M461" i="14" s="1"/>
  <c r="H461" i="14"/>
  <c r="F461" i="14"/>
  <c r="J461" i="14" s="1"/>
  <c r="G461" i="14"/>
  <c r="E461" i="14"/>
  <c r="C461" i="14"/>
  <c r="I461" i="14"/>
  <c r="G464" i="14"/>
  <c r="C464" i="14"/>
  <c r="D464" i="14"/>
  <c r="M464" i="14" s="1"/>
  <c r="E464" i="14"/>
  <c r="I464" i="14"/>
  <c r="H464" i="14"/>
  <c r="F464" i="14"/>
  <c r="J464" i="14" s="1"/>
  <c r="F89" i="11"/>
  <c r="I89" i="11" s="1"/>
  <c r="G89" i="11"/>
  <c r="L89" i="11" s="1"/>
  <c r="M89" i="11" s="1"/>
  <c r="N89" i="1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N32" i="11"/>
  <c r="E32" i="11"/>
  <c r="H32" i="11"/>
  <c r="G32" i="11"/>
  <c r="L32" i="11" s="1"/>
  <c r="M32" i="11" s="1"/>
  <c r="C32" i="11"/>
  <c r="F32" i="11"/>
  <c r="I32" i="11" s="1"/>
  <c r="D32" i="11"/>
  <c r="G266" i="14"/>
  <c r="E266" i="14"/>
  <c r="H266" i="14"/>
  <c r="C266" i="14"/>
  <c r="I266" i="14"/>
  <c r="F266" i="14"/>
  <c r="J266" i="14" s="1"/>
  <c r="D266" i="14"/>
  <c r="M266" i="14" s="1"/>
  <c r="G256" i="11"/>
  <c r="L256" i="11" s="1"/>
  <c r="M256" i="11" s="1"/>
  <c r="D256" i="11"/>
  <c r="C256" i="11"/>
  <c r="F256" i="11"/>
  <c r="I256" i="11" s="1"/>
  <c r="E256" i="11"/>
  <c r="H256" i="11"/>
  <c r="N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M393" i="14" s="1"/>
  <c r="G393" i="14"/>
  <c r="F393" i="14"/>
  <c r="J393" i="14" s="1"/>
  <c r="E393" i="14"/>
  <c r="H393" i="14"/>
  <c r="C393" i="14"/>
  <c r="I393" i="14"/>
  <c r="D498" i="14"/>
  <c r="M498" i="14" s="1"/>
  <c r="C498" i="14"/>
  <c r="G498" i="14"/>
  <c r="I498" i="14"/>
  <c r="E498" i="14"/>
  <c r="H498" i="14"/>
  <c r="F498" i="14"/>
  <c r="J498" i="14" s="1"/>
  <c r="F79" i="14"/>
  <c r="J79" i="14" s="1"/>
  <c r="C79" i="14"/>
  <c r="D79" i="14"/>
  <c r="M79" i="14" s="1"/>
  <c r="H79" i="14"/>
  <c r="E79" i="14"/>
  <c r="G79" i="14"/>
  <c r="I79" i="14"/>
  <c r="E273" i="13"/>
  <c r="D273" i="13"/>
  <c r="G273" i="13"/>
  <c r="N273" i="13"/>
  <c r="C273" i="13"/>
  <c r="F273" i="13"/>
  <c r="I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I152" i="13" s="1"/>
  <c r="E152" i="13"/>
  <c r="H152" i="13"/>
  <c r="G152" i="13"/>
  <c r="N152" i="13"/>
  <c r="D152" i="13"/>
  <c r="E270" i="12"/>
  <c r="F270" i="12"/>
  <c r="J270" i="12" s="1"/>
  <c r="H270" i="12"/>
  <c r="C270" i="12"/>
  <c r="D270" i="12"/>
  <c r="I270" i="12"/>
  <c r="O270" i="12" s="1"/>
  <c r="G270" i="12"/>
  <c r="N253" i="11"/>
  <c r="F253" i="11"/>
  <c r="I253" i="11" s="1"/>
  <c r="D253" i="11"/>
  <c r="H253" i="11"/>
  <c r="G253" i="11"/>
  <c r="L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M158" i="14" s="1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I30" i="13" s="1"/>
  <c r="D30" i="13"/>
  <c r="H30" i="13"/>
  <c r="N30" i="13"/>
  <c r="E30" i="13"/>
  <c r="G30" i="13"/>
  <c r="C285" i="11"/>
  <c r="D285" i="11"/>
  <c r="N285" i="11"/>
  <c r="E285" i="11"/>
  <c r="G285" i="11"/>
  <c r="L285" i="11" s="1"/>
  <c r="M285" i="11" s="1"/>
  <c r="H285" i="11"/>
  <c r="F285" i="11"/>
  <c r="I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M213" i="14" s="1"/>
  <c r="C213" i="14"/>
  <c r="H213" i="14"/>
  <c r="G213" i="14"/>
  <c r="F213" i="14"/>
  <c r="J213" i="14" s="1"/>
  <c r="E213" i="14"/>
  <c r="E258" i="11"/>
  <c r="D258" i="11"/>
  <c r="C258" i="11"/>
  <c r="F258" i="11"/>
  <c r="I258" i="11" s="1"/>
  <c r="G258" i="11"/>
  <c r="L258" i="11" s="1"/>
  <c r="M258" i="11" s="1"/>
  <c r="N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M226" i="14" s="1"/>
  <c r="H226" i="14"/>
  <c r="G226" i="14"/>
  <c r="C226" i="14"/>
  <c r="D284" i="11"/>
  <c r="C284" i="11"/>
  <c r="N284" i="11"/>
  <c r="H284" i="11"/>
  <c r="G284" i="11"/>
  <c r="L284" i="11" s="1"/>
  <c r="M284" i="11" s="1"/>
  <c r="F284" i="11"/>
  <c r="I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I276" i="11" s="1"/>
  <c r="D276" i="11"/>
  <c r="N276" i="11"/>
  <c r="G276" i="11"/>
  <c r="L276" i="11" s="1"/>
  <c r="M276" i="11" s="1"/>
  <c r="H276" i="11"/>
  <c r="E276" i="11"/>
  <c r="H150" i="11"/>
  <c r="E150" i="11"/>
  <c r="N150" i="11"/>
  <c r="F150" i="11"/>
  <c r="I150" i="11" s="1"/>
  <c r="G150" i="11"/>
  <c r="L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M69" i="14" s="1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I210" i="13" s="1"/>
  <c r="H210" i="13"/>
  <c r="G210" i="13"/>
  <c r="C210" i="13"/>
  <c r="D210" i="13"/>
  <c r="E210" i="13"/>
  <c r="N210" i="13"/>
  <c r="C170" i="11"/>
  <c r="N170" i="11"/>
  <c r="G170" i="11"/>
  <c r="L170" i="11" s="1"/>
  <c r="M170" i="11" s="1"/>
  <c r="F170" i="11"/>
  <c r="I170" i="11" s="1"/>
  <c r="H170" i="11"/>
  <c r="D170" i="11"/>
  <c r="E170" i="11"/>
  <c r="I197" i="14"/>
  <c r="D197" i="14"/>
  <c r="M197" i="14" s="1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D141" i="13"/>
  <c r="N141" i="13"/>
  <c r="F141" i="13"/>
  <c r="I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M193" i="14" s="1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M471" i="14" s="1"/>
  <c r="F471" i="14"/>
  <c r="J471" i="14" s="1"/>
  <c r="H217" i="11"/>
  <c r="C217" i="11"/>
  <c r="E217" i="11"/>
  <c r="D217" i="11"/>
  <c r="F217" i="11"/>
  <c r="I217" i="11" s="1"/>
  <c r="N217" i="11"/>
  <c r="G217" i="11"/>
  <c r="L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I5" i="11" s="1"/>
  <c r="G5" i="11"/>
  <c r="D5" i="11"/>
  <c r="C5" i="11"/>
  <c r="N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M343" i="14" s="1"/>
  <c r="G343" i="14"/>
  <c r="H343" i="14"/>
  <c r="E343" i="14"/>
  <c r="F343" i="14"/>
  <c r="J343" i="14" s="1"/>
  <c r="H154" i="13"/>
  <c r="N154" i="13"/>
  <c r="C154" i="13"/>
  <c r="F154" i="13"/>
  <c r="I154" i="13" s="1"/>
  <c r="G154" i="13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M261" i="14" s="1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N230" i="11"/>
  <c r="E230" i="11"/>
  <c r="F230" i="11"/>
  <c r="I230" i="11" s="1"/>
  <c r="G230" i="11"/>
  <c r="L230" i="11" s="1"/>
  <c r="M230" i="11" s="1"/>
  <c r="G401" i="14"/>
  <c r="H401" i="14"/>
  <c r="I401" i="14"/>
  <c r="C401" i="14"/>
  <c r="F401" i="14"/>
  <c r="J401" i="14" s="1"/>
  <c r="E401" i="14"/>
  <c r="D401" i="14"/>
  <c r="M401" i="14" s="1"/>
  <c r="H438" i="14"/>
  <c r="E438" i="14"/>
  <c r="F438" i="14"/>
  <c r="J438" i="14" s="1"/>
  <c r="G438" i="14"/>
  <c r="D438" i="14"/>
  <c r="M438" i="14" s="1"/>
  <c r="C438" i="14"/>
  <c r="I438" i="14"/>
  <c r="E69" i="13"/>
  <c r="C69" i="13"/>
  <c r="F69" i="13"/>
  <c r="I69" i="13" s="1"/>
  <c r="G69" i="13"/>
  <c r="N69" i="13"/>
  <c r="H69" i="13"/>
  <c r="D69" i="13"/>
  <c r="G359" i="14"/>
  <c r="E359" i="14"/>
  <c r="F359" i="14"/>
  <c r="J359" i="14" s="1"/>
  <c r="C359" i="14"/>
  <c r="D359" i="14"/>
  <c r="M359" i="14" s="1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M219" i="14" s="1"/>
  <c r="G219" i="14"/>
  <c r="I219" i="14"/>
  <c r="H219" i="14"/>
  <c r="F219" i="14"/>
  <c r="J219" i="14" s="1"/>
  <c r="E219" i="14"/>
  <c r="C219" i="14"/>
  <c r="H163" i="13"/>
  <c r="D163" i="13"/>
  <c r="E163" i="13"/>
  <c r="G163" i="13"/>
  <c r="F163" i="13"/>
  <c r="I163" i="13" s="1"/>
  <c r="C163" i="13"/>
  <c r="N163" i="13"/>
  <c r="I423" i="14"/>
  <c r="F423" i="14"/>
  <c r="J423" i="14" s="1"/>
  <c r="G423" i="14"/>
  <c r="D423" i="14"/>
  <c r="M423" i="14" s="1"/>
  <c r="H423" i="14"/>
  <c r="E423" i="14"/>
  <c r="C423" i="14"/>
  <c r="N227" i="13"/>
  <c r="G227" i="13"/>
  <c r="F227" i="13"/>
  <c r="I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N37" i="13"/>
  <c r="H37" i="13"/>
  <c r="E37" i="13"/>
  <c r="D37" i="13"/>
  <c r="F37" i="13"/>
  <c r="I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M243" i="14" s="1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M478" i="14" s="1"/>
  <c r="E478" i="14"/>
  <c r="I478" i="14"/>
  <c r="I44" i="14"/>
  <c r="H44" i="14"/>
  <c r="C44" i="14"/>
  <c r="G44" i="14"/>
  <c r="E44" i="14"/>
  <c r="F44" i="14"/>
  <c r="J44" i="14" s="1"/>
  <c r="D44" i="14"/>
  <c r="M44" i="14" s="1"/>
  <c r="G419" i="14"/>
  <c r="E419" i="14"/>
  <c r="F419" i="14"/>
  <c r="J419" i="14" s="1"/>
  <c r="D419" i="14"/>
  <c r="M419" i="14" s="1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M214" i="14" s="1"/>
  <c r="I214" i="14"/>
  <c r="F72" i="11"/>
  <c r="I72" i="11" s="1"/>
  <c r="H72" i="11"/>
  <c r="D72" i="11"/>
  <c r="E72" i="11"/>
  <c r="C72" i="11"/>
  <c r="G72" i="11"/>
  <c r="N72" i="11"/>
  <c r="C259" i="13"/>
  <c r="H259" i="13"/>
  <c r="F259" i="13"/>
  <c r="I259" i="13" s="1"/>
  <c r="N259" i="13"/>
  <c r="E259" i="13"/>
  <c r="G259" i="13"/>
  <c r="D259" i="13"/>
  <c r="C446" i="14"/>
  <c r="G446" i="14"/>
  <c r="F446" i="14"/>
  <c r="J446" i="14" s="1"/>
  <c r="I446" i="14"/>
  <c r="H446" i="14"/>
  <c r="E446" i="14"/>
  <c r="D446" i="14"/>
  <c r="M446" i="14" s="1"/>
  <c r="F107" i="15"/>
  <c r="I107" i="15" s="1"/>
  <c r="G107" i="15"/>
  <c r="H107" i="15"/>
  <c r="C107" i="15"/>
  <c r="N107" i="15"/>
  <c r="E107" i="15"/>
  <c r="D107" i="15"/>
  <c r="E483" i="14"/>
  <c r="D483" i="14"/>
  <c r="M483" i="14" s="1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M408" i="14" s="1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L206" i="11" s="1"/>
  <c r="M206" i="11" s="1"/>
  <c r="N206" i="11"/>
  <c r="D206" i="11"/>
  <c r="F206" i="11"/>
  <c r="I206" i="11" s="1"/>
  <c r="E206" i="11"/>
  <c r="D18" i="13"/>
  <c r="C18" i="13"/>
  <c r="N18" i="13"/>
  <c r="F18" i="13"/>
  <c r="I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M121" i="14" s="1"/>
  <c r="G121" i="14"/>
  <c r="I121" i="14"/>
  <c r="C121" i="14"/>
  <c r="F212" i="14"/>
  <c r="J212" i="14" s="1"/>
  <c r="D212" i="14"/>
  <c r="M212" i="14" s="1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M447" i="14" s="1"/>
  <c r="H447" i="14"/>
  <c r="F447" i="14"/>
  <c r="J447" i="14" s="1"/>
  <c r="E447" i="14"/>
  <c r="G447" i="14"/>
  <c r="N71" i="11"/>
  <c r="G71" i="11"/>
  <c r="L71" i="11" s="1"/>
  <c r="M71" i="11" s="1"/>
  <c r="F71" i="11"/>
  <c r="I71" i="11" s="1"/>
  <c r="E71" i="11"/>
  <c r="H71" i="11"/>
  <c r="D71" i="11"/>
  <c r="C71" i="11"/>
  <c r="F66" i="11"/>
  <c r="I66" i="11" s="1"/>
  <c r="G66" i="11"/>
  <c r="L66" i="11" s="1"/>
  <c r="M66" i="11" s="1"/>
  <c r="D66" i="11"/>
  <c r="H66" i="11"/>
  <c r="E66" i="11"/>
  <c r="C66" i="11"/>
  <c r="N66" i="11"/>
  <c r="C297" i="13"/>
  <c r="G297" i="13"/>
  <c r="N297" i="13"/>
  <c r="H297" i="13"/>
  <c r="F297" i="13"/>
  <c r="I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M36" i="14" s="1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M445" i="14" s="1"/>
  <c r="C492" i="14"/>
  <c r="H492" i="14"/>
  <c r="D492" i="14"/>
  <c r="M492" i="14" s="1"/>
  <c r="I492" i="14"/>
  <c r="G492" i="14"/>
  <c r="F492" i="14"/>
  <c r="J492" i="14" s="1"/>
  <c r="E492" i="14"/>
  <c r="N96" i="13"/>
  <c r="G96" i="13"/>
  <c r="F96" i="13"/>
  <c r="I96" i="13" s="1"/>
  <c r="C96" i="13"/>
  <c r="E96" i="13"/>
  <c r="H96" i="13"/>
  <c r="D96" i="13"/>
  <c r="D458" i="14"/>
  <c r="M458" i="14" s="1"/>
  <c r="G458" i="14"/>
  <c r="I458" i="14"/>
  <c r="H458" i="14"/>
  <c r="C458" i="14"/>
  <c r="F458" i="14"/>
  <c r="J458" i="14" s="1"/>
  <c r="E458" i="14"/>
  <c r="G238" i="11"/>
  <c r="L238" i="11" s="1"/>
  <c r="M238" i="11" s="1"/>
  <c r="D238" i="11"/>
  <c r="E238" i="11"/>
  <c r="N238" i="11"/>
  <c r="H238" i="11"/>
  <c r="C238" i="11"/>
  <c r="F238" i="11"/>
  <c r="I238" i="11" s="1"/>
  <c r="H279" i="15"/>
  <c r="D279" i="15"/>
  <c r="N279" i="15"/>
  <c r="G279" i="15"/>
  <c r="C279" i="15"/>
  <c r="F279" i="15"/>
  <c r="I279" i="15" s="1"/>
  <c r="E279" i="15"/>
  <c r="N83" i="11"/>
  <c r="E83" i="11"/>
  <c r="F83" i="11"/>
  <c r="I83" i="11" s="1"/>
  <c r="G83" i="11"/>
  <c r="L83" i="11" s="1"/>
  <c r="M83" i="11" s="1"/>
  <c r="C83" i="11"/>
  <c r="D83" i="11"/>
  <c r="H83" i="11"/>
  <c r="F15" i="13"/>
  <c r="I15" i="13" s="1"/>
  <c r="N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L38" i="11" s="1"/>
  <c r="M38" i="11" s="1"/>
  <c r="H38" i="11"/>
  <c r="E38" i="11"/>
  <c r="C38" i="11"/>
  <c r="N38" i="11"/>
  <c r="D38" i="11"/>
  <c r="F38" i="11"/>
  <c r="I38" i="11" s="1"/>
  <c r="N71" i="13"/>
  <c r="F71" i="13"/>
  <c r="I71" i="13" s="1"/>
  <c r="E71" i="13"/>
  <c r="D71" i="13"/>
  <c r="C71" i="13"/>
  <c r="G71" i="13"/>
  <c r="H71" i="13"/>
  <c r="H139" i="14"/>
  <c r="G139" i="14"/>
  <c r="I139" i="14"/>
  <c r="E139" i="14"/>
  <c r="C139" i="14"/>
  <c r="F139" i="14"/>
  <c r="J139" i="14" s="1"/>
  <c r="D139" i="14"/>
  <c r="M139" i="14" s="1"/>
  <c r="D204" i="14"/>
  <c r="M204" i="14" s="1"/>
  <c r="G204" i="14"/>
  <c r="H204" i="14"/>
  <c r="E204" i="14"/>
  <c r="C204" i="14"/>
  <c r="F204" i="14"/>
  <c r="J204" i="14" s="1"/>
  <c r="I204" i="14"/>
  <c r="N247" i="11"/>
  <c r="F247" i="11"/>
  <c r="I247" i="11" s="1"/>
  <c r="D247" i="11"/>
  <c r="H247" i="11"/>
  <c r="G247" i="11"/>
  <c r="L247" i="11" s="1"/>
  <c r="M247" i="11" s="1"/>
  <c r="E247" i="11"/>
  <c r="C247" i="11"/>
  <c r="G59" i="14"/>
  <c r="I59" i="14"/>
  <c r="H59" i="14"/>
  <c r="C59" i="14"/>
  <c r="D59" i="14"/>
  <c r="M59" i="14" s="1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M329" i="14" s="1"/>
  <c r="E329" i="14"/>
  <c r="H329" i="14"/>
  <c r="E23" i="11"/>
  <c r="D23" i="11"/>
  <c r="F23" i="11"/>
  <c r="I23" i="11" s="1"/>
  <c r="N23" i="11"/>
  <c r="H23" i="11"/>
  <c r="G23" i="11"/>
  <c r="L23" i="11" s="1"/>
  <c r="M23" i="11" s="1"/>
  <c r="C23" i="11"/>
  <c r="E288" i="13"/>
  <c r="F288" i="13"/>
  <c r="I288" i="13" s="1"/>
  <c r="N288" i="13"/>
  <c r="G288" i="13"/>
  <c r="D288" i="13"/>
  <c r="C288" i="13"/>
  <c r="H288" i="13"/>
  <c r="F77" i="14"/>
  <c r="J77" i="14" s="1"/>
  <c r="I77" i="14"/>
  <c r="E77" i="14"/>
  <c r="C77" i="14"/>
  <c r="D77" i="14"/>
  <c r="M77" i="14" s="1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I17" i="13" s="1"/>
  <c r="N17" i="13"/>
  <c r="H17" i="13"/>
  <c r="G17" i="13"/>
  <c r="D17" i="13"/>
  <c r="D320" i="14"/>
  <c r="M320" i="14" s="1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M250" i="14" s="1"/>
  <c r="C250" i="14"/>
  <c r="I250" i="14"/>
  <c r="E5" i="12"/>
  <c r="I5" i="12"/>
  <c r="O5" i="12" s="1"/>
  <c r="F5" i="12"/>
  <c r="J5" i="12" s="1"/>
  <c r="G5" i="12"/>
  <c r="C5" i="12"/>
  <c r="H5" i="12"/>
  <c r="H462" i="14"/>
  <c r="E462" i="14"/>
  <c r="I462" i="14"/>
  <c r="G462" i="14"/>
  <c r="F462" i="14"/>
  <c r="J462" i="14" s="1"/>
  <c r="D462" i="14"/>
  <c r="M462" i="14" s="1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I257" i="11" s="1"/>
  <c r="C257" i="11"/>
  <c r="N257" i="11"/>
  <c r="G257" i="11"/>
  <c r="L257" i="11" s="1"/>
  <c r="M257" i="11" s="1"/>
  <c r="D257" i="11"/>
  <c r="H402" i="14"/>
  <c r="D402" i="14"/>
  <c r="M402" i="14" s="1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I114" i="11" s="1"/>
  <c r="H114" i="11"/>
  <c r="G114" i="11"/>
  <c r="L114" i="11" s="1"/>
  <c r="M114" i="11" s="1"/>
  <c r="D114" i="11"/>
  <c r="C114" i="11"/>
  <c r="N114" i="11"/>
  <c r="H20" i="15"/>
  <c r="G20" i="15"/>
  <c r="N20" i="15"/>
  <c r="D20" i="15"/>
  <c r="E20" i="15"/>
  <c r="F20" i="15"/>
  <c r="I20" i="15" s="1"/>
  <c r="C20" i="15"/>
  <c r="N14" i="11"/>
  <c r="D14" i="11"/>
  <c r="F14" i="11"/>
  <c r="I14" i="11" s="1"/>
  <c r="E14" i="11"/>
  <c r="G14" i="11"/>
  <c r="C14" i="11"/>
  <c r="H14" i="11"/>
  <c r="N264" i="13"/>
  <c r="G264" i="13"/>
  <c r="E264" i="13"/>
  <c r="H264" i="13"/>
  <c r="F264" i="13"/>
  <c r="I264" i="13" s="1"/>
  <c r="D264" i="13"/>
  <c r="C264" i="13"/>
  <c r="I105" i="14"/>
  <c r="F105" i="14"/>
  <c r="J105" i="14" s="1"/>
  <c r="E105" i="14"/>
  <c r="C105" i="14"/>
  <c r="H105" i="14"/>
  <c r="G105" i="14"/>
  <c r="D105" i="14"/>
  <c r="M105" i="14" s="1"/>
  <c r="G225" i="12"/>
  <c r="I225" i="12"/>
  <c r="O225" i="12" s="1"/>
  <c r="H225" i="12"/>
  <c r="E225" i="12"/>
  <c r="D225" i="12"/>
  <c r="F225" i="12"/>
  <c r="J225" i="12" s="1"/>
  <c r="C225" i="12"/>
  <c r="G13" i="13"/>
  <c r="N13" i="13"/>
  <c r="D13" i="13"/>
  <c r="C13" i="13"/>
  <c r="H13" i="13"/>
  <c r="F13" i="13"/>
  <c r="I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F183" i="13"/>
  <c r="I183" i="13" s="1"/>
  <c r="C183" i="13"/>
  <c r="N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H75" i="13"/>
  <c r="N75" i="13"/>
  <c r="F75" i="13"/>
  <c r="I75" i="13" s="1"/>
  <c r="C75" i="13"/>
  <c r="N58" i="13"/>
  <c r="H58" i="13"/>
  <c r="G58" i="13"/>
  <c r="C58" i="13"/>
  <c r="F58" i="13"/>
  <c r="I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N249" i="13"/>
  <c r="E249" i="13"/>
  <c r="F249" i="13"/>
  <c r="I249" i="13" s="1"/>
  <c r="G249" i="13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M502" i="14" s="1"/>
  <c r="C502" i="14"/>
  <c r="H228" i="14"/>
  <c r="D228" i="14"/>
  <c r="M228" i="14" s="1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M148" i="14" s="1"/>
  <c r="N78" i="13"/>
  <c r="D78" i="13"/>
  <c r="G78" i="13"/>
  <c r="H78" i="13"/>
  <c r="C78" i="13"/>
  <c r="F78" i="13"/>
  <c r="I78" i="13" s="1"/>
  <c r="E78" i="13"/>
  <c r="E233" i="11"/>
  <c r="F233" i="11"/>
  <c r="I233" i="11" s="1"/>
  <c r="N233" i="11"/>
  <c r="G233" i="11"/>
  <c r="L233" i="11" s="1"/>
  <c r="M233" i="11" s="1"/>
  <c r="D233" i="11"/>
  <c r="H233" i="11"/>
  <c r="C233" i="11"/>
  <c r="F111" i="11"/>
  <c r="I111" i="11" s="1"/>
  <c r="N111" i="11"/>
  <c r="C111" i="11"/>
  <c r="D111" i="11"/>
  <c r="G111" i="11"/>
  <c r="L111" i="11" s="1"/>
  <c r="M111" i="11" s="1"/>
  <c r="E111" i="11"/>
  <c r="H111" i="11"/>
  <c r="N131" i="13"/>
  <c r="G131" i="13"/>
  <c r="E131" i="13"/>
  <c r="D131" i="13"/>
  <c r="C131" i="13"/>
  <c r="F131" i="13"/>
  <c r="I131" i="13" s="1"/>
  <c r="H131" i="13"/>
  <c r="F50" i="13"/>
  <c r="I50" i="13" s="1"/>
  <c r="E50" i="13"/>
  <c r="D50" i="13"/>
  <c r="G50" i="13"/>
  <c r="H50" i="13"/>
  <c r="N50" i="13"/>
  <c r="C50" i="13"/>
  <c r="H288" i="15"/>
  <c r="D288" i="15"/>
  <c r="G288" i="15"/>
  <c r="E288" i="15"/>
  <c r="C288" i="15"/>
  <c r="N288" i="15"/>
  <c r="F288" i="15"/>
  <c r="I288" i="15" s="1"/>
  <c r="F36" i="13"/>
  <c r="I36" i="13" s="1"/>
  <c r="C36" i="13"/>
  <c r="G36" i="13"/>
  <c r="H36" i="13"/>
  <c r="E36" i="13"/>
  <c r="N36" i="13"/>
  <c r="D36" i="13"/>
  <c r="F116" i="13"/>
  <c r="I116" i="13" s="1"/>
  <c r="G116" i="13"/>
  <c r="H116" i="13"/>
  <c r="C116" i="13"/>
  <c r="D116" i="13"/>
  <c r="E116" i="13"/>
  <c r="N116" i="13"/>
  <c r="C113" i="11"/>
  <c r="E113" i="11"/>
  <c r="D113" i="11"/>
  <c r="G113" i="11"/>
  <c r="L113" i="11" s="1"/>
  <c r="M113" i="11" s="1"/>
  <c r="N113" i="11"/>
  <c r="F113" i="11"/>
  <c r="I113" i="11" s="1"/>
  <c r="H113" i="11"/>
  <c r="G248" i="14"/>
  <c r="E248" i="14"/>
  <c r="F248" i="14"/>
  <c r="J248" i="14" s="1"/>
  <c r="H248" i="14"/>
  <c r="D248" i="14"/>
  <c r="M248" i="14" s="1"/>
  <c r="C248" i="14"/>
  <c r="I248" i="14"/>
  <c r="C289" i="11"/>
  <c r="N289" i="11"/>
  <c r="D289" i="11"/>
  <c r="E289" i="11"/>
  <c r="G289" i="11"/>
  <c r="L289" i="11" s="1"/>
  <c r="M289" i="11" s="1"/>
  <c r="H289" i="11"/>
  <c r="F289" i="11"/>
  <c r="I289" i="11" s="1"/>
  <c r="D83" i="13"/>
  <c r="G83" i="13"/>
  <c r="N83" i="13"/>
  <c r="F83" i="13"/>
  <c r="I83" i="13" s="1"/>
  <c r="C83" i="13"/>
  <c r="H83" i="13"/>
  <c r="E83" i="13"/>
  <c r="E133" i="13"/>
  <c r="G133" i="13"/>
  <c r="H133" i="13"/>
  <c r="F133" i="13"/>
  <c r="I133" i="13" s="1"/>
  <c r="N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I22" i="13" s="1"/>
  <c r="H22" i="13"/>
  <c r="N22" i="13"/>
  <c r="G22" i="13"/>
  <c r="F279" i="14"/>
  <c r="J279" i="14" s="1"/>
  <c r="E279" i="14"/>
  <c r="C279" i="14"/>
  <c r="G279" i="14"/>
  <c r="I279" i="14"/>
  <c r="H279" i="14"/>
  <c r="D279" i="14"/>
  <c r="M279" i="14" s="1"/>
  <c r="C100" i="14"/>
  <c r="F100" i="14"/>
  <c r="J100" i="14" s="1"/>
  <c r="E100" i="14"/>
  <c r="D100" i="14"/>
  <c r="M100" i="14" s="1"/>
  <c r="I100" i="14"/>
  <c r="G100" i="14"/>
  <c r="H100" i="14"/>
  <c r="N179" i="11"/>
  <c r="E179" i="11"/>
  <c r="G179" i="11"/>
  <c r="L179" i="11" s="1"/>
  <c r="M179" i="11" s="1"/>
  <c r="H179" i="11"/>
  <c r="D179" i="11"/>
  <c r="F179" i="11"/>
  <c r="I179" i="11" s="1"/>
  <c r="C179" i="11"/>
  <c r="E225" i="14"/>
  <c r="G225" i="14"/>
  <c r="F225" i="14"/>
  <c r="J225" i="14" s="1"/>
  <c r="I225" i="14"/>
  <c r="D225" i="14"/>
  <c r="M225" i="14" s="1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I86" i="11" s="1"/>
  <c r="N86" i="11"/>
  <c r="E86" i="11"/>
  <c r="H86" i="11"/>
  <c r="G86" i="11"/>
  <c r="L86" i="11" s="1"/>
  <c r="M86" i="11" s="1"/>
  <c r="G222" i="14"/>
  <c r="H222" i="14"/>
  <c r="C222" i="14"/>
  <c r="E222" i="14"/>
  <c r="I222" i="14"/>
  <c r="D222" i="14"/>
  <c r="M222" i="14" s="1"/>
  <c r="F222" i="14"/>
  <c r="J222" i="14" s="1"/>
  <c r="H322" i="14"/>
  <c r="I322" i="14"/>
  <c r="F322" i="14"/>
  <c r="J322" i="14" s="1"/>
  <c r="G322" i="14"/>
  <c r="C322" i="14"/>
  <c r="E322" i="14"/>
  <c r="D322" i="14"/>
  <c r="M322" i="14" s="1"/>
  <c r="G157" i="15"/>
  <c r="H157" i="15"/>
  <c r="E157" i="15"/>
  <c r="F157" i="15"/>
  <c r="I157" i="15" s="1"/>
  <c r="D157" i="15"/>
  <c r="N157" i="15"/>
  <c r="C157" i="15"/>
  <c r="F26" i="13"/>
  <c r="I26" i="13" s="1"/>
  <c r="G26" i="13"/>
  <c r="H26" i="13"/>
  <c r="E26" i="13"/>
  <c r="N26" i="13"/>
  <c r="C26" i="13"/>
  <c r="D26" i="13"/>
  <c r="G188" i="14"/>
  <c r="C188" i="14"/>
  <c r="I188" i="14"/>
  <c r="H188" i="14"/>
  <c r="F188" i="14"/>
  <c r="J188" i="14" s="1"/>
  <c r="E188" i="14"/>
  <c r="D188" i="14"/>
  <c r="M188" i="14" s="1"/>
  <c r="E81" i="14"/>
  <c r="C81" i="14"/>
  <c r="H81" i="14"/>
  <c r="G81" i="14"/>
  <c r="D81" i="14"/>
  <c r="M81" i="14" s="1"/>
  <c r="F81" i="14"/>
  <c r="J81" i="14" s="1"/>
  <c r="I81" i="14"/>
  <c r="D351" i="14"/>
  <c r="M351" i="14" s="1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M149" i="14" s="1"/>
  <c r="C149" i="14"/>
  <c r="G207" i="11"/>
  <c r="L207" i="11" s="1"/>
  <c r="M207" i="11" s="1"/>
  <c r="C207" i="11"/>
  <c r="D207" i="11"/>
  <c r="F207" i="11"/>
  <c r="I207" i="11" s="1"/>
  <c r="E207" i="11"/>
  <c r="N207" i="11"/>
  <c r="H207" i="11"/>
  <c r="C263" i="11"/>
  <c r="E263" i="11"/>
  <c r="D263" i="11"/>
  <c r="N263" i="11"/>
  <c r="H263" i="11"/>
  <c r="F263" i="11"/>
  <c r="I263" i="11" s="1"/>
  <c r="G263" i="11"/>
  <c r="L263" i="11" s="1"/>
  <c r="M263" i="11" s="1"/>
  <c r="C225" i="13"/>
  <c r="H225" i="13"/>
  <c r="E225" i="13"/>
  <c r="F225" i="13"/>
  <c r="I225" i="13" s="1"/>
  <c r="G225" i="13"/>
  <c r="N225" i="13"/>
  <c r="D225" i="13"/>
  <c r="F271" i="13"/>
  <c r="I271" i="13" s="1"/>
  <c r="D271" i="13"/>
  <c r="N271" i="13"/>
  <c r="E271" i="13"/>
  <c r="H271" i="13"/>
  <c r="C271" i="13"/>
  <c r="G271" i="13"/>
  <c r="D236" i="14"/>
  <c r="M236" i="14" s="1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M177" i="14" s="1"/>
  <c r="F177" i="14"/>
  <c r="J177" i="14" s="1"/>
  <c r="F168" i="14"/>
  <c r="J168" i="14" s="1"/>
  <c r="G168" i="14"/>
  <c r="H168" i="14"/>
  <c r="E168" i="14"/>
  <c r="D168" i="14"/>
  <c r="M168" i="14" s="1"/>
  <c r="I168" i="14"/>
  <c r="C168" i="14"/>
  <c r="E304" i="11"/>
  <c r="D304" i="11"/>
  <c r="H304" i="11"/>
  <c r="N304" i="11"/>
  <c r="C304" i="11"/>
  <c r="F304" i="11"/>
  <c r="I304" i="11" s="1"/>
  <c r="G304" i="11"/>
  <c r="L304" i="11" s="1"/>
  <c r="M304" i="11" s="1"/>
  <c r="C74" i="13"/>
  <c r="F74" i="13"/>
  <c r="I74" i="13" s="1"/>
  <c r="N74" i="13"/>
  <c r="G74" i="13"/>
  <c r="D74" i="13"/>
  <c r="E74" i="13"/>
  <c r="H74" i="13"/>
  <c r="H32" i="13"/>
  <c r="D32" i="13"/>
  <c r="G32" i="13"/>
  <c r="N32" i="13"/>
  <c r="E32" i="13"/>
  <c r="F32" i="13"/>
  <c r="I32" i="13" s="1"/>
  <c r="C32" i="13"/>
  <c r="F213" i="13"/>
  <c r="I213" i="13" s="1"/>
  <c r="H213" i="13"/>
  <c r="D213" i="13"/>
  <c r="N213" i="13"/>
  <c r="E213" i="13"/>
  <c r="C213" i="13"/>
  <c r="G213" i="13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M231" i="14" s="1"/>
  <c r="H231" i="14"/>
  <c r="G231" i="14"/>
  <c r="I231" i="14"/>
  <c r="C396" i="14"/>
  <c r="I396" i="14"/>
  <c r="D396" i="14"/>
  <c r="M396" i="14" s="1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N215" i="11"/>
  <c r="C215" i="11"/>
  <c r="G215" i="11"/>
  <c r="L215" i="11" s="1"/>
  <c r="M215" i="11" s="1"/>
  <c r="F215" i="11"/>
  <c r="I215" i="11" s="1"/>
  <c r="D215" i="11"/>
  <c r="E169" i="13"/>
  <c r="F169" i="13"/>
  <c r="I169" i="13" s="1"/>
  <c r="D169" i="13"/>
  <c r="N169" i="13"/>
  <c r="C169" i="13"/>
  <c r="H169" i="13"/>
  <c r="G169" i="13"/>
  <c r="F178" i="13"/>
  <c r="I178" i="13" s="1"/>
  <c r="D178" i="13"/>
  <c r="E178" i="13"/>
  <c r="G178" i="13"/>
  <c r="C178" i="13"/>
  <c r="H178" i="13"/>
  <c r="N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E191" i="13"/>
  <c r="C191" i="13"/>
  <c r="N191" i="13"/>
  <c r="F191" i="13"/>
  <c r="I191" i="13" s="1"/>
  <c r="D191" i="13"/>
  <c r="H191" i="13"/>
  <c r="C201" i="13"/>
  <c r="F201" i="13"/>
  <c r="I201" i="13" s="1"/>
  <c r="H201" i="13"/>
  <c r="N201" i="13"/>
  <c r="D201" i="13"/>
  <c r="G201" i="13"/>
  <c r="E201" i="13"/>
  <c r="G79" i="13"/>
  <c r="N79" i="13"/>
  <c r="C79" i="13"/>
  <c r="F79" i="13"/>
  <c r="I79" i="13" s="1"/>
  <c r="E79" i="13"/>
  <c r="D79" i="13"/>
  <c r="H79" i="13"/>
  <c r="G254" i="14"/>
  <c r="F254" i="14"/>
  <c r="J254" i="14" s="1"/>
  <c r="C254" i="14"/>
  <c r="H254" i="14"/>
  <c r="D254" i="14"/>
  <c r="M254" i="14" s="1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M280" i="14" s="1"/>
  <c r="E280" i="14"/>
  <c r="C280" i="14"/>
  <c r="N13" i="15"/>
  <c r="C13" i="15"/>
  <c r="G13" i="15"/>
  <c r="E13" i="15"/>
  <c r="H13" i="15"/>
  <c r="D13" i="15"/>
  <c r="F13" i="15"/>
  <c r="I13" i="15" s="1"/>
  <c r="D180" i="14"/>
  <c r="M180" i="14" s="1"/>
  <c r="H180" i="14"/>
  <c r="I180" i="14"/>
  <c r="G180" i="14"/>
  <c r="C180" i="14"/>
  <c r="F180" i="14"/>
  <c r="J180" i="14" s="1"/>
  <c r="E180" i="14"/>
  <c r="F299" i="13"/>
  <c r="I299" i="13" s="1"/>
  <c r="N299" i="13"/>
  <c r="H299" i="13"/>
  <c r="G299" i="13"/>
  <c r="C299" i="13"/>
  <c r="D299" i="13"/>
  <c r="E299" i="13"/>
  <c r="C76" i="13"/>
  <c r="D76" i="13"/>
  <c r="G76" i="13"/>
  <c r="E76" i="13"/>
  <c r="F76" i="13"/>
  <c r="I76" i="13" s="1"/>
  <c r="N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L39" i="11" s="1"/>
  <c r="M39" i="11" s="1"/>
  <c r="H39" i="11"/>
  <c r="C39" i="11"/>
  <c r="F39" i="11"/>
  <c r="I39" i="11" s="1"/>
  <c r="E39" i="11"/>
  <c r="N39" i="11"/>
  <c r="D39" i="11"/>
  <c r="F195" i="14"/>
  <c r="J195" i="14" s="1"/>
  <c r="I195" i="14"/>
  <c r="C195" i="14"/>
  <c r="E195" i="14"/>
  <c r="D195" i="14"/>
  <c r="M195" i="14" s="1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N35" i="13"/>
  <c r="F35" i="13"/>
  <c r="I35" i="13" s="1"/>
  <c r="H35" i="13"/>
  <c r="D302" i="14"/>
  <c r="M302" i="14" s="1"/>
  <c r="E302" i="14"/>
  <c r="G302" i="14"/>
  <c r="H302" i="14"/>
  <c r="C302" i="14"/>
  <c r="I302" i="14"/>
  <c r="F302" i="14"/>
  <c r="J302" i="14" s="1"/>
  <c r="C175" i="11"/>
  <c r="F175" i="11"/>
  <c r="I175" i="11" s="1"/>
  <c r="E175" i="11"/>
  <c r="N175" i="11"/>
  <c r="D175" i="11"/>
  <c r="H175" i="11"/>
  <c r="G175" i="11"/>
  <c r="L175" i="11" s="1"/>
  <c r="M175" i="11" s="1"/>
  <c r="G179" i="13"/>
  <c r="E179" i="13"/>
  <c r="H179" i="13"/>
  <c r="N179" i="13"/>
  <c r="D179" i="13"/>
  <c r="F179" i="13"/>
  <c r="I179" i="13" s="1"/>
  <c r="C179" i="13"/>
  <c r="E194" i="11"/>
  <c r="C194" i="11"/>
  <c r="G194" i="11"/>
  <c r="L194" i="11" s="1"/>
  <c r="M194" i="11" s="1"/>
  <c r="F194" i="11"/>
  <c r="I194" i="11" s="1"/>
  <c r="N194" i="11"/>
  <c r="H194" i="11"/>
  <c r="D194" i="11"/>
  <c r="G193" i="11"/>
  <c r="L193" i="11" s="1"/>
  <c r="M193" i="11" s="1"/>
  <c r="D193" i="11"/>
  <c r="N193" i="11"/>
  <c r="H193" i="11"/>
  <c r="F193" i="11"/>
  <c r="I193" i="11" s="1"/>
  <c r="E193" i="11"/>
  <c r="C193" i="11"/>
  <c r="C199" i="11"/>
  <c r="N199" i="11"/>
  <c r="D199" i="11"/>
  <c r="H199" i="11"/>
  <c r="F199" i="11"/>
  <c r="I199" i="11" s="1"/>
  <c r="E199" i="11"/>
  <c r="G199" i="11"/>
  <c r="L199" i="11" s="1"/>
  <c r="M199" i="11" s="1"/>
  <c r="E223" i="11"/>
  <c r="H223" i="11"/>
  <c r="C223" i="11"/>
  <c r="N223" i="11"/>
  <c r="D223" i="11"/>
  <c r="F223" i="11"/>
  <c r="I223" i="11" s="1"/>
  <c r="G223" i="11"/>
  <c r="L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M360" i="14" s="1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M378" i="14" s="1"/>
  <c r="G378" i="14"/>
  <c r="F378" i="14"/>
  <c r="J378" i="14" s="1"/>
  <c r="I378" i="14"/>
  <c r="D211" i="14"/>
  <c r="M211" i="14" s="1"/>
  <c r="H211" i="14"/>
  <c r="E211" i="14"/>
  <c r="G211" i="14"/>
  <c r="F211" i="14"/>
  <c r="J211" i="14" s="1"/>
  <c r="I211" i="14"/>
  <c r="C211" i="14"/>
  <c r="D176" i="14"/>
  <c r="M176" i="14" s="1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M186" i="14" s="1"/>
  <c r="F186" i="14"/>
  <c r="J186" i="14" s="1"/>
  <c r="G186" i="14"/>
  <c r="I50" i="14"/>
  <c r="G50" i="14"/>
  <c r="H50" i="14"/>
  <c r="F50" i="14"/>
  <c r="J50" i="14" s="1"/>
  <c r="D50" i="14"/>
  <c r="M50" i="14" s="1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N215" i="13"/>
  <c r="F215" i="13"/>
  <c r="I215" i="13" s="1"/>
  <c r="E215" i="13"/>
  <c r="C215" i="13"/>
  <c r="G215" i="13"/>
  <c r="E190" i="13"/>
  <c r="D190" i="13"/>
  <c r="C190" i="13"/>
  <c r="F190" i="13"/>
  <c r="I190" i="13" s="1"/>
  <c r="H190" i="13"/>
  <c r="N190" i="13"/>
  <c r="G190" i="13"/>
  <c r="C155" i="12"/>
  <c r="G155" i="12"/>
  <c r="D155" i="12"/>
  <c r="H155" i="12"/>
  <c r="F155" i="12"/>
  <c r="J155" i="12" s="1"/>
  <c r="I155" i="12"/>
  <c r="O155" i="12" s="1"/>
  <c r="E155" i="12"/>
  <c r="C168" i="11"/>
  <c r="F168" i="11"/>
  <c r="I168" i="11" s="1"/>
  <c r="N168" i="11"/>
  <c r="G168" i="11"/>
  <c r="L168" i="11" s="1"/>
  <c r="M168" i="11" s="1"/>
  <c r="H168" i="11"/>
  <c r="D168" i="11"/>
  <c r="E168" i="11"/>
  <c r="E211" i="11"/>
  <c r="D211" i="11"/>
  <c r="H211" i="11"/>
  <c r="F211" i="11"/>
  <c r="I211" i="11" s="1"/>
  <c r="C211" i="11"/>
  <c r="N211" i="11"/>
  <c r="G211" i="11"/>
  <c r="L211" i="11" s="1"/>
  <c r="M211" i="11" s="1"/>
  <c r="H203" i="15"/>
  <c r="E203" i="15"/>
  <c r="F203" i="15"/>
  <c r="I203" i="15" s="1"/>
  <c r="D203" i="15"/>
  <c r="C203" i="15"/>
  <c r="N203" i="15"/>
  <c r="G203" i="15"/>
  <c r="F219" i="11"/>
  <c r="I219" i="11" s="1"/>
  <c r="E219" i="11"/>
  <c r="C219" i="11"/>
  <c r="H219" i="11"/>
  <c r="D219" i="11"/>
  <c r="N219" i="11"/>
  <c r="G219" i="11"/>
  <c r="L219" i="11" s="1"/>
  <c r="M219" i="11" s="1"/>
  <c r="D69" i="11"/>
  <c r="H69" i="11"/>
  <c r="N69" i="11"/>
  <c r="G69" i="11"/>
  <c r="L69" i="11" s="1"/>
  <c r="M69" i="11" s="1"/>
  <c r="C69" i="11"/>
  <c r="E69" i="11"/>
  <c r="F69" i="11"/>
  <c r="I69" i="11" s="1"/>
  <c r="D120" i="14"/>
  <c r="M120" i="14" s="1"/>
  <c r="E120" i="14"/>
  <c r="I120" i="14"/>
  <c r="C120" i="14"/>
  <c r="H120" i="14"/>
  <c r="G120" i="14"/>
  <c r="F120" i="14"/>
  <c r="J120" i="14" s="1"/>
  <c r="C294" i="11"/>
  <c r="F294" i="11"/>
  <c r="I294" i="11" s="1"/>
  <c r="G294" i="11"/>
  <c r="L294" i="11" s="1"/>
  <c r="M294" i="11" s="1"/>
  <c r="H294" i="11"/>
  <c r="N294" i="11"/>
  <c r="D294" i="11"/>
  <c r="E294" i="11"/>
  <c r="E216" i="11"/>
  <c r="H216" i="11"/>
  <c r="F216" i="11"/>
  <c r="I216" i="11" s="1"/>
  <c r="G216" i="11"/>
  <c r="L216" i="11" s="1"/>
  <c r="M216" i="11" s="1"/>
  <c r="D216" i="11"/>
  <c r="C216" i="11"/>
  <c r="N216" i="11"/>
  <c r="G300" i="15"/>
  <c r="H300" i="15"/>
  <c r="C300" i="15"/>
  <c r="N300" i="15"/>
  <c r="E300" i="15"/>
  <c r="F300" i="15"/>
  <c r="I300" i="15" s="1"/>
  <c r="D300" i="15"/>
  <c r="F203" i="11"/>
  <c r="I203" i="11" s="1"/>
  <c r="N203" i="11"/>
  <c r="D203" i="11"/>
  <c r="C203" i="11"/>
  <c r="E203" i="11"/>
  <c r="G203" i="11"/>
  <c r="L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I16" i="13" s="1"/>
  <c r="H16" i="13"/>
  <c r="C16" i="13"/>
  <c r="E16" i="13"/>
  <c r="G16" i="13"/>
  <c r="D16" i="13"/>
  <c r="N16" i="13"/>
  <c r="E242" i="15"/>
  <c r="F242" i="15"/>
  <c r="I242" i="15" s="1"/>
  <c r="C242" i="15"/>
  <c r="N242" i="15"/>
  <c r="H242" i="15"/>
  <c r="D242" i="15"/>
  <c r="G242" i="15"/>
  <c r="H80" i="14"/>
  <c r="I80" i="14"/>
  <c r="D80" i="14"/>
  <c r="M80" i="14" s="1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I208" i="13" s="1"/>
  <c r="C208" i="13"/>
  <c r="N208" i="13"/>
  <c r="G208" i="13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F242" i="13"/>
  <c r="I242" i="13" s="1"/>
  <c r="E242" i="13"/>
  <c r="N242" i="13"/>
  <c r="C120" i="11"/>
  <c r="E120" i="11"/>
  <c r="D120" i="11"/>
  <c r="N120" i="11"/>
  <c r="F120" i="11"/>
  <c r="I120" i="11" s="1"/>
  <c r="H120" i="11"/>
  <c r="G120" i="11"/>
  <c r="L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L235" i="11" s="1"/>
  <c r="M235" i="11" s="1"/>
  <c r="C235" i="11"/>
  <c r="N235" i="11"/>
  <c r="E235" i="11"/>
  <c r="H235" i="11"/>
  <c r="F235" i="11"/>
  <c r="I235" i="11" s="1"/>
  <c r="F61" i="15"/>
  <c r="I61" i="15" s="1"/>
  <c r="C61" i="15"/>
  <c r="D61" i="15"/>
  <c r="G61" i="15"/>
  <c r="E61" i="15"/>
  <c r="H61" i="15"/>
  <c r="N61" i="15"/>
  <c r="D407" i="14"/>
  <c r="M407" i="14" s="1"/>
  <c r="C407" i="14"/>
  <c r="I407" i="14"/>
  <c r="F407" i="14"/>
  <c r="J407" i="14" s="1"/>
  <c r="G407" i="14"/>
  <c r="H407" i="14"/>
  <c r="E407" i="14"/>
  <c r="N242" i="11"/>
  <c r="E242" i="11"/>
  <c r="G242" i="11"/>
  <c r="L242" i="11" s="1"/>
  <c r="M242" i="11" s="1"/>
  <c r="D242" i="11"/>
  <c r="H242" i="11"/>
  <c r="C242" i="11"/>
  <c r="F242" i="11"/>
  <c r="I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M138" i="14" s="1"/>
  <c r="F138" i="14"/>
  <c r="J138" i="14" s="1"/>
  <c r="H138" i="14"/>
  <c r="G421" i="14"/>
  <c r="E421" i="14"/>
  <c r="I421" i="14"/>
  <c r="H421" i="14"/>
  <c r="F421" i="14"/>
  <c r="J421" i="14" s="1"/>
  <c r="D421" i="14"/>
  <c r="M421" i="14" s="1"/>
  <c r="C421" i="14"/>
  <c r="G178" i="14"/>
  <c r="E178" i="14"/>
  <c r="F178" i="14"/>
  <c r="J178" i="14" s="1"/>
  <c r="H178" i="14"/>
  <c r="I178" i="14"/>
  <c r="C178" i="14"/>
  <c r="D178" i="14"/>
  <c r="M178" i="14" s="1"/>
  <c r="C206" i="12"/>
  <c r="H206" i="12"/>
  <c r="D206" i="12"/>
  <c r="E206" i="12"/>
  <c r="I206" i="12"/>
  <c r="O206" i="12" s="1"/>
  <c r="G206" i="12"/>
  <c r="F206" i="12"/>
  <c r="J206" i="12" s="1"/>
  <c r="E146" i="13"/>
  <c r="N146" i="13"/>
  <c r="G146" i="13"/>
  <c r="H146" i="13"/>
  <c r="C146" i="13"/>
  <c r="D146" i="13"/>
  <c r="F146" i="13"/>
  <c r="I146" i="13" s="1"/>
  <c r="C223" i="14"/>
  <c r="H223" i="14"/>
  <c r="I223" i="14"/>
  <c r="G223" i="14"/>
  <c r="F223" i="14"/>
  <c r="J223" i="14" s="1"/>
  <c r="E223" i="14"/>
  <c r="D223" i="14"/>
  <c r="M223" i="14" s="1"/>
  <c r="G308" i="14"/>
  <c r="I308" i="14"/>
  <c r="C308" i="14"/>
  <c r="F308" i="14"/>
  <c r="J308" i="14" s="1"/>
  <c r="H308" i="14"/>
  <c r="D308" i="14"/>
  <c r="M308" i="14" s="1"/>
  <c r="E308" i="14"/>
  <c r="D171" i="12"/>
  <c r="C171" i="12"/>
  <c r="E171" i="12"/>
  <c r="H171" i="12"/>
  <c r="F171" i="12"/>
  <c r="J171" i="12" s="1"/>
  <c r="G171" i="12"/>
  <c r="I171" i="12"/>
  <c r="O171" i="12" s="1"/>
  <c r="G277" i="11"/>
  <c r="L277" i="11" s="1"/>
  <c r="M277" i="11" s="1"/>
  <c r="F277" i="11"/>
  <c r="I277" i="11" s="1"/>
  <c r="N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M49" i="14" s="1"/>
  <c r="F49" i="14"/>
  <c r="J49" i="14" s="1"/>
  <c r="G30" i="11"/>
  <c r="L30" i="11" s="1"/>
  <c r="M30" i="11" s="1"/>
  <c r="F30" i="11"/>
  <c r="I30" i="11" s="1"/>
  <c r="N30" i="11"/>
  <c r="H30" i="11"/>
  <c r="C30" i="11"/>
  <c r="E30" i="11"/>
  <c r="D30" i="11"/>
  <c r="G317" i="14"/>
  <c r="F317" i="14"/>
  <c r="J317" i="14" s="1"/>
  <c r="D317" i="14"/>
  <c r="M317" i="14" s="1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M375" i="14" s="1"/>
  <c r="F141" i="11"/>
  <c r="I141" i="11" s="1"/>
  <c r="D141" i="11"/>
  <c r="H141" i="11"/>
  <c r="N141" i="11"/>
  <c r="C141" i="11"/>
  <c r="E141" i="11"/>
  <c r="G141" i="11"/>
  <c r="L141" i="11" s="1"/>
  <c r="M141" i="11" s="1"/>
  <c r="C27" i="13"/>
  <c r="F27" i="13"/>
  <c r="I27" i="13" s="1"/>
  <c r="H27" i="13"/>
  <c r="E27" i="13"/>
  <c r="D27" i="13"/>
  <c r="N27" i="13"/>
  <c r="G27" i="13"/>
  <c r="G6" i="13"/>
  <c r="F6" i="13"/>
  <c r="I6" i="13" s="1"/>
  <c r="C6" i="13"/>
  <c r="H6" i="13"/>
  <c r="E6" i="13"/>
  <c r="D6" i="13"/>
  <c r="N6" i="13"/>
  <c r="D180" i="13"/>
  <c r="N180" i="13"/>
  <c r="H180" i="13"/>
  <c r="G180" i="13"/>
  <c r="F180" i="13"/>
  <c r="I180" i="13" s="1"/>
  <c r="E180" i="13"/>
  <c r="C180" i="13"/>
  <c r="H73" i="13"/>
  <c r="G73" i="13"/>
  <c r="D73" i="13"/>
  <c r="F73" i="13"/>
  <c r="I73" i="13" s="1"/>
  <c r="N73" i="13"/>
  <c r="E73" i="13"/>
  <c r="C73" i="13"/>
  <c r="F246" i="14"/>
  <c r="J246" i="14" s="1"/>
  <c r="C246" i="14"/>
  <c r="I246" i="14"/>
  <c r="H246" i="14"/>
  <c r="E246" i="14"/>
  <c r="D246" i="14"/>
  <c r="M246" i="14" s="1"/>
  <c r="G246" i="14"/>
  <c r="C342" i="14"/>
  <c r="H342" i="14"/>
  <c r="G342" i="14"/>
  <c r="E342" i="14"/>
  <c r="F342" i="14"/>
  <c r="J342" i="14" s="1"/>
  <c r="I342" i="14"/>
  <c r="D342" i="14"/>
  <c r="M342" i="14" s="1"/>
  <c r="N25" i="13"/>
  <c r="F25" i="13"/>
  <c r="I25" i="13" s="1"/>
  <c r="H25" i="13"/>
  <c r="G25" i="13"/>
  <c r="D25" i="13"/>
  <c r="C25" i="13"/>
  <c r="E25" i="13"/>
  <c r="F51" i="11"/>
  <c r="I51" i="11" s="1"/>
  <c r="G51" i="11"/>
  <c r="E51" i="11"/>
  <c r="H51" i="11"/>
  <c r="C51" i="11"/>
  <c r="D51" i="11"/>
  <c r="N51" i="11"/>
  <c r="E159" i="13"/>
  <c r="D159" i="13"/>
  <c r="H159" i="13"/>
  <c r="F159" i="13"/>
  <c r="I159" i="13" s="1"/>
  <c r="G159" i="13"/>
  <c r="C159" i="13"/>
  <c r="N159" i="13"/>
  <c r="C57" i="14"/>
  <c r="E57" i="14"/>
  <c r="I57" i="14"/>
  <c r="F57" i="14"/>
  <c r="J57" i="14" s="1"/>
  <c r="D57" i="14"/>
  <c r="M57" i="14" s="1"/>
  <c r="H57" i="14"/>
  <c r="G57" i="14"/>
  <c r="F168" i="13"/>
  <c r="I168" i="13" s="1"/>
  <c r="H168" i="13"/>
  <c r="D168" i="13"/>
  <c r="E168" i="13"/>
  <c r="N168" i="13"/>
  <c r="C168" i="13"/>
  <c r="G168" i="13"/>
  <c r="G430" i="14"/>
  <c r="I430" i="14"/>
  <c r="D430" i="14"/>
  <c r="M430" i="14" s="1"/>
  <c r="H430" i="14"/>
  <c r="C430" i="14"/>
  <c r="F430" i="14"/>
  <c r="J430" i="14" s="1"/>
  <c r="E430" i="14"/>
  <c r="H197" i="11"/>
  <c r="F197" i="11"/>
  <c r="I197" i="11" s="1"/>
  <c r="C197" i="11"/>
  <c r="N197" i="11"/>
  <c r="G197" i="11"/>
  <c r="L197" i="11" s="1"/>
  <c r="M197" i="11" s="1"/>
  <c r="E197" i="11"/>
  <c r="D197" i="11"/>
  <c r="G32" i="14"/>
  <c r="I32" i="14"/>
  <c r="H32" i="14"/>
  <c r="C32" i="14"/>
  <c r="F32" i="14"/>
  <c r="J32" i="14" s="1"/>
  <c r="D32" i="14"/>
  <c r="M32" i="14" s="1"/>
  <c r="E32" i="14"/>
  <c r="F337" i="14"/>
  <c r="J337" i="14" s="1"/>
  <c r="I337" i="14"/>
  <c r="H337" i="14"/>
  <c r="D337" i="14"/>
  <c r="M337" i="14" s="1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F296" i="13"/>
  <c r="I296" i="13" s="1"/>
  <c r="D296" i="13"/>
  <c r="C296" i="13"/>
  <c r="N296" i="13"/>
  <c r="E296" i="13"/>
  <c r="F99" i="13"/>
  <c r="I99" i="13" s="1"/>
  <c r="E99" i="13"/>
  <c r="D99" i="13"/>
  <c r="N99" i="13"/>
  <c r="G99" i="13"/>
  <c r="C99" i="13"/>
  <c r="H99" i="13"/>
  <c r="C135" i="11"/>
  <c r="H135" i="11"/>
  <c r="E135" i="11"/>
  <c r="N135" i="11"/>
  <c r="G135" i="11"/>
  <c r="L135" i="11" s="1"/>
  <c r="M135" i="11" s="1"/>
  <c r="D135" i="11"/>
  <c r="F135" i="11"/>
  <c r="I135" i="11" s="1"/>
  <c r="D357" i="14"/>
  <c r="M357" i="14" s="1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I255" i="13" s="1"/>
  <c r="N255" i="13"/>
  <c r="C255" i="13"/>
  <c r="E255" i="13"/>
  <c r="D255" i="13"/>
  <c r="G255" i="13"/>
  <c r="H255" i="13"/>
  <c r="C82" i="13"/>
  <c r="D82" i="13"/>
  <c r="E82" i="13"/>
  <c r="G82" i="13"/>
  <c r="H82" i="13"/>
  <c r="F82" i="13"/>
  <c r="I82" i="13" s="1"/>
  <c r="N82" i="13"/>
  <c r="D258" i="14"/>
  <c r="M258" i="14" s="1"/>
  <c r="I258" i="14"/>
  <c r="F258" i="14"/>
  <c r="J258" i="14" s="1"/>
  <c r="E258" i="14"/>
  <c r="G258" i="14"/>
  <c r="H258" i="14"/>
  <c r="C258" i="14"/>
  <c r="C68" i="11"/>
  <c r="G68" i="11"/>
  <c r="L68" i="11" s="1"/>
  <c r="M68" i="11" s="1"/>
  <c r="N68" i="11"/>
  <c r="F68" i="11"/>
  <c r="I68" i="11" s="1"/>
  <c r="H68" i="11"/>
  <c r="E68" i="11"/>
  <c r="D68" i="11"/>
  <c r="H154" i="11"/>
  <c r="N154" i="11"/>
  <c r="F154" i="11"/>
  <c r="I154" i="11" s="1"/>
  <c r="C154" i="11"/>
  <c r="G154" i="11"/>
  <c r="L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M406" i="14" s="1"/>
  <c r="I406" i="14"/>
  <c r="H321" i="14"/>
  <c r="I321" i="14"/>
  <c r="E321" i="14"/>
  <c r="F321" i="14"/>
  <c r="J321" i="14" s="1"/>
  <c r="C321" i="14"/>
  <c r="G321" i="14"/>
  <c r="D321" i="14"/>
  <c r="M321" i="14" s="1"/>
  <c r="E67" i="15"/>
  <c r="F67" i="15"/>
  <c r="I67" i="15" s="1"/>
  <c r="D67" i="15"/>
  <c r="C67" i="15"/>
  <c r="N67" i="15"/>
  <c r="G67" i="15"/>
  <c r="H67" i="15"/>
  <c r="G146" i="11"/>
  <c r="L146" i="11" s="1"/>
  <c r="M146" i="11" s="1"/>
  <c r="F146" i="11"/>
  <c r="I146" i="11" s="1"/>
  <c r="H146" i="11"/>
  <c r="D146" i="11"/>
  <c r="N146" i="11"/>
  <c r="C146" i="11"/>
  <c r="E146" i="11"/>
  <c r="G66" i="13"/>
  <c r="C66" i="13"/>
  <c r="F66" i="13"/>
  <c r="I66" i="13" s="1"/>
  <c r="D66" i="13"/>
  <c r="H66" i="13"/>
  <c r="E66" i="13"/>
  <c r="N66" i="13"/>
  <c r="D495" i="14"/>
  <c r="M495" i="14" s="1"/>
  <c r="H495" i="14"/>
  <c r="F495" i="14"/>
  <c r="J495" i="14" s="1"/>
  <c r="E495" i="14"/>
  <c r="G495" i="14"/>
  <c r="I495" i="14"/>
  <c r="C495" i="14"/>
  <c r="D63" i="14"/>
  <c r="M63" i="14" s="1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M55" i="14" s="1"/>
  <c r="C55" i="14"/>
  <c r="G434" i="14"/>
  <c r="H434" i="14"/>
  <c r="F434" i="14"/>
  <c r="J434" i="14" s="1"/>
  <c r="E434" i="14"/>
  <c r="I434" i="14"/>
  <c r="D434" i="14"/>
  <c r="M434" i="14" s="1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I34" i="13" s="1"/>
  <c r="E34" i="13"/>
  <c r="G34" i="13"/>
  <c r="D34" i="13"/>
  <c r="H34" i="13"/>
  <c r="C34" i="13"/>
  <c r="N34" i="13"/>
  <c r="F278" i="13"/>
  <c r="I278" i="13" s="1"/>
  <c r="E278" i="13"/>
  <c r="H278" i="13"/>
  <c r="C278" i="13"/>
  <c r="N278" i="13"/>
  <c r="D278" i="13"/>
  <c r="G278" i="13"/>
  <c r="F157" i="14"/>
  <c r="J157" i="14" s="1"/>
  <c r="H157" i="14"/>
  <c r="C157" i="14"/>
  <c r="D157" i="14"/>
  <c r="M157" i="14" s="1"/>
  <c r="I157" i="14"/>
  <c r="E157" i="14"/>
  <c r="G157" i="14"/>
  <c r="E208" i="11"/>
  <c r="C208" i="11"/>
  <c r="N208" i="11"/>
  <c r="F208" i="11"/>
  <c r="I208" i="11" s="1"/>
  <c r="G208" i="11"/>
  <c r="L208" i="11" s="1"/>
  <c r="M208" i="11" s="1"/>
  <c r="D208" i="11"/>
  <c r="H208" i="11"/>
  <c r="D99" i="14"/>
  <c r="M99" i="14" s="1"/>
  <c r="H99" i="14"/>
  <c r="G99" i="14"/>
  <c r="F99" i="14"/>
  <c r="J99" i="14" s="1"/>
  <c r="I99" i="14"/>
  <c r="E99" i="14"/>
  <c r="C99" i="14"/>
  <c r="F116" i="11"/>
  <c r="I116" i="11" s="1"/>
  <c r="H116" i="11"/>
  <c r="N116" i="11"/>
  <c r="C116" i="11"/>
  <c r="G116" i="11"/>
  <c r="L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N124" i="13"/>
  <c r="H124" i="13"/>
  <c r="E124" i="13"/>
  <c r="C124" i="13"/>
  <c r="F124" i="13"/>
  <c r="I124" i="13" s="1"/>
  <c r="G124" i="13"/>
  <c r="D124" i="13"/>
  <c r="N225" i="11"/>
  <c r="C225" i="11"/>
  <c r="F225" i="11"/>
  <c r="I225" i="11" s="1"/>
  <c r="G225" i="11"/>
  <c r="L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M346" i="14" s="1"/>
  <c r="G346" i="14"/>
  <c r="I346" i="14"/>
  <c r="H346" i="14"/>
  <c r="C346" i="14"/>
  <c r="F335" i="14"/>
  <c r="J335" i="14" s="1"/>
  <c r="H335" i="14"/>
  <c r="C335" i="14"/>
  <c r="D335" i="14"/>
  <c r="M335" i="14" s="1"/>
  <c r="G335" i="14"/>
  <c r="I335" i="14"/>
  <c r="E335" i="14"/>
  <c r="F156" i="14"/>
  <c r="J156" i="14" s="1"/>
  <c r="D156" i="14"/>
  <c r="M156" i="14" s="1"/>
  <c r="C156" i="14"/>
  <c r="I156" i="14"/>
  <c r="E156" i="14"/>
  <c r="G156" i="14"/>
  <c r="H156" i="14"/>
  <c r="D11" i="11"/>
  <c r="E11" i="11"/>
  <c r="N11" i="11"/>
  <c r="F11" i="11"/>
  <c r="I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L60" i="11" s="1"/>
  <c r="M60" i="11" s="1"/>
  <c r="F60" i="11"/>
  <c r="I60" i="11" s="1"/>
  <c r="E60" i="11"/>
  <c r="C60" i="11"/>
  <c r="N60" i="1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I252" i="13" s="1"/>
  <c r="N252" i="13"/>
  <c r="G252" i="13"/>
  <c r="H252" i="13"/>
  <c r="D252" i="13"/>
  <c r="C37" i="15"/>
  <c r="N37" i="15"/>
  <c r="E37" i="15"/>
  <c r="G37" i="15"/>
  <c r="F37" i="15"/>
  <c r="I37" i="15" s="1"/>
  <c r="H37" i="15"/>
  <c r="D37" i="15"/>
  <c r="N90" i="13"/>
  <c r="G90" i="13"/>
  <c r="H90" i="13"/>
  <c r="D90" i="13"/>
  <c r="C90" i="13"/>
  <c r="F90" i="13"/>
  <c r="I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I280" i="11" s="1"/>
  <c r="N280" i="11"/>
  <c r="H280" i="11"/>
  <c r="G280" i="11"/>
  <c r="L280" i="11" s="1"/>
  <c r="M280" i="11" s="1"/>
  <c r="D280" i="11"/>
  <c r="D468" i="14"/>
  <c r="M468" i="14" s="1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I283" i="11" s="1"/>
  <c r="E283" i="11"/>
  <c r="N283" i="11"/>
  <c r="G283" i="11"/>
  <c r="L283" i="11" s="1"/>
  <c r="M283" i="11" s="1"/>
  <c r="I136" i="14"/>
  <c r="F136" i="14"/>
  <c r="J136" i="14" s="1"/>
  <c r="G136" i="14"/>
  <c r="C136" i="14"/>
  <c r="H136" i="14"/>
  <c r="D136" i="14"/>
  <c r="M136" i="14" s="1"/>
  <c r="E136" i="14"/>
  <c r="D108" i="14"/>
  <c r="M108" i="14" s="1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M288" i="14" s="1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L70" i="11" s="1"/>
  <c r="M70" i="11" s="1"/>
  <c r="E70" i="11"/>
  <c r="F70" i="11"/>
  <c r="I70" i="11" s="1"/>
  <c r="C70" i="11"/>
  <c r="H70" i="11"/>
  <c r="D70" i="11"/>
  <c r="N70" i="11"/>
  <c r="I417" i="14"/>
  <c r="C417" i="14"/>
  <c r="E417" i="14"/>
  <c r="D417" i="14"/>
  <c r="M417" i="14" s="1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M503" i="14" s="1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N245" i="13"/>
  <c r="D245" i="13"/>
  <c r="E245" i="13"/>
  <c r="F245" i="13"/>
  <c r="I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L54" i="11" s="1"/>
  <c r="M54" i="11" s="1"/>
  <c r="D54" i="11"/>
  <c r="N54" i="11"/>
  <c r="E54" i="11"/>
  <c r="F54" i="11"/>
  <c r="I54" i="11" s="1"/>
  <c r="H54" i="11"/>
  <c r="C54" i="11"/>
  <c r="N59" i="13"/>
  <c r="D59" i="13"/>
  <c r="G59" i="13"/>
  <c r="F59" i="13"/>
  <c r="I59" i="13" s="1"/>
  <c r="E59" i="13"/>
  <c r="C59" i="13"/>
  <c r="H59" i="13"/>
  <c r="G453" i="14"/>
  <c r="H453" i="14"/>
  <c r="C453" i="14"/>
  <c r="I453" i="14"/>
  <c r="D453" i="14"/>
  <c r="M453" i="14" s="1"/>
  <c r="F453" i="14"/>
  <c r="J453" i="14" s="1"/>
  <c r="E453" i="14"/>
  <c r="C243" i="13"/>
  <c r="F243" i="13"/>
  <c r="I243" i="13" s="1"/>
  <c r="E243" i="13"/>
  <c r="G243" i="13"/>
  <c r="N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N108" i="13"/>
  <c r="F108" i="13"/>
  <c r="I108" i="13" s="1"/>
  <c r="D108" i="13"/>
  <c r="H108" i="13"/>
  <c r="G108" i="13"/>
  <c r="C108" i="13"/>
  <c r="G194" i="12"/>
  <c r="H194" i="12"/>
  <c r="D194" i="12"/>
  <c r="E194" i="12"/>
  <c r="C194" i="12"/>
  <c r="F194" i="12"/>
  <c r="J194" i="12" s="1"/>
  <c r="I194" i="12"/>
  <c r="O194" i="12" s="1"/>
  <c r="D124" i="14"/>
  <c r="M124" i="14" s="1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N278" i="11"/>
  <c r="H278" i="11"/>
  <c r="F278" i="11"/>
  <c r="I278" i="11" s="1"/>
  <c r="C278" i="11"/>
  <c r="D278" i="11"/>
  <c r="G278" i="11"/>
  <c r="L278" i="11" s="1"/>
  <c r="M278" i="11" s="1"/>
  <c r="E278" i="11"/>
  <c r="F200" i="11"/>
  <c r="I200" i="11" s="1"/>
  <c r="C200" i="11"/>
  <c r="N200" i="11"/>
  <c r="H200" i="11"/>
  <c r="E200" i="11"/>
  <c r="G200" i="11"/>
  <c r="L200" i="11" s="1"/>
  <c r="M200" i="11" s="1"/>
  <c r="D200" i="11"/>
  <c r="D164" i="14"/>
  <c r="M164" i="14" s="1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M155" i="14" s="1"/>
  <c r="C155" i="14"/>
  <c r="I237" i="14"/>
  <c r="H237" i="14"/>
  <c r="G237" i="14"/>
  <c r="F237" i="14"/>
  <c r="J237" i="14" s="1"/>
  <c r="D237" i="14"/>
  <c r="M237" i="14" s="1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M151" i="14" s="1"/>
  <c r="H236" i="13"/>
  <c r="F236" i="13"/>
  <c r="I236" i="13" s="1"/>
  <c r="C236" i="13"/>
  <c r="G236" i="13"/>
  <c r="E236" i="13"/>
  <c r="N236" i="13"/>
  <c r="D236" i="13"/>
  <c r="E194" i="14"/>
  <c r="G194" i="14"/>
  <c r="H194" i="14"/>
  <c r="F194" i="14"/>
  <c r="J194" i="14" s="1"/>
  <c r="I194" i="14"/>
  <c r="D194" i="14"/>
  <c r="M194" i="14" s="1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I48" i="11" s="1"/>
  <c r="G48" i="11"/>
  <c r="L48" i="11" s="1"/>
  <c r="M48" i="11" s="1"/>
  <c r="E48" i="11"/>
  <c r="H48" i="11"/>
  <c r="D48" i="11"/>
  <c r="C48" i="11"/>
  <c r="N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M362" i="14" s="1"/>
  <c r="F362" i="14"/>
  <c r="J362" i="14" s="1"/>
  <c r="H362" i="14"/>
  <c r="D40" i="11"/>
  <c r="H40" i="11"/>
  <c r="N40" i="11"/>
  <c r="E40" i="11"/>
  <c r="G40" i="11"/>
  <c r="L40" i="11" s="1"/>
  <c r="M40" i="11" s="1"/>
  <c r="F40" i="11"/>
  <c r="I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F303" i="13"/>
  <c r="I303" i="13" s="1"/>
  <c r="N303" i="13"/>
  <c r="H303" i="13"/>
  <c r="E303" i="13"/>
  <c r="F253" i="14"/>
  <c r="J253" i="14" s="1"/>
  <c r="C253" i="14"/>
  <c r="D253" i="14"/>
  <c r="M253" i="14" s="1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D217" i="13"/>
  <c r="N217" i="13"/>
  <c r="F217" i="13"/>
  <c r="I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N163" i="11"/>
  <c r="C163" i="11"/>
  <c r="G163" i="11"/>
  <c r="L163" i="11" s="1"/>
  <c r="M163" i="11" s="1"/>
  <c r="F163" i="11"/>
  <c r="I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N112" i="13"/>
  <c r="F112" i="13"/>
  <c r="I112" i="13" s="1"/>
  <c r="E112" i="13"/>
  <c r="D112" i="13"/>
  <c r="E392" i="14"/>
  <c r="H392" i="14"/>
  <c r="F392" i="14"/>
  <c r="J392" i="14" s="1"/>
  <c r="D392" i="14"/>
  <c r="M392" i="14" s="1"/>
  <c r="C392" i="14"/>
  <c r="G392" i="14"/>
  <c r="I392" i="14"/>
  <c r="D24" i="11"/>
  <c r="H24" i="11"/>
  <c r="F24" i="11"/>
  <c r="I24" i="11" s="1"/>
  <c r="C24" i="11"/>
  <c r="E24" i="11"/>
  <c r="N24" i="11"/>
  <c r="G24" i="11"/>
  <c r="L24" i="11" s="1"/>
  <c r="M24" i="11" s="1"/>
  <c r="E9" i="11"/>
  <c r="F9" i="11"/>
  <c r="I9" i="11" s="1"/>
  <c r="C9" i="11"/>
  <c r="N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E135" i="13"/>
  <c r="F135" i="13"/>
  <c r="I135" i="13" s="1"/>
  <c r="H135" i="13"/>
  <c r="N135" i="13"/>
  <c r="D135" i="13"/>
  <c r="C135" i="13"/>
  <c r="I491" i="14"/>
  <c r="C491" i="14"/>
  <c r="H491" i="14"/>
  <c r="D491" i="14"/>
  <c r="M491" i="14" s="1"/>
  <c r="E491" i="14"/>
  <c r="G491" i="14"/>
  <c r="F491" i="14"/>
  <c r="J491" i="14" s="1"/>
  <c r="G167" i="14"/>
  <c r="I167" i="14"/>
  <c r="C167" i="14"/>
  <c r="E167" i="14"/>
  <c r="D167" i="14"/>
  <c r="M167" i="14" s="1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I138" i="11" s="1"/>
  <c r="D138" i="11"/>
  <c r="G138" i="11"/>
  <c r="E138" i="11"/>
  <c r="N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M84" i="14" s="1"/>
  <c r="D167" i="15"/>
  <c r="H167" i="15"/>
  <c r="C167" i="15"/>
  <c r="E167" i="15"/>
  <c r="N167" i="15"/>
  <c r="F167" i="15"/>
  <c r="I167" i="15" s="1"/>
  <c r="G167" i="15"/>
  <c r="G199" i="14"/>
  <c r="D199" i="14"/>
  <c r="M199" i="14" s="1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M132" i="14" s="1"/>
  <c r="E132" i="14"/>
  <c r="C132" i="14"/>
  <c r="I132" i="14"/>
  <c r="D283" i="14"/>
  <c r="M283" i="14" s="1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M274" i="14" s="1"/>
  <c r="E274" i="14"/>
  <c r="G274" i="14"/>
  <c r="I274" i="14"/>
  <c r="C198" i="14"/>
  <c r="F198" i="14"/>
  <c r="J198" i="14" s="1"/>
  <c r="E198" i="14"/>
  <c r="I198" i="14"/>
  <c r="D198" i="14"/>
  <c r="M198" i="14" s="1"/>
  <c r="H198" i="14"/>
  <c r="G198" i="14"/>
  <c r="H62" i="13"/>
  <c r="D62" i="13"/>
  <c r="C62" i="13"/>
  <c r="F62" i="13"/>
  <c r="I62" i="13" s="1"/>
  <c r="N62" i="13"/>
  <c r="E62" i="13"/>
  <c r="G62" i="13"/>
  <c r="F167" i="11"/>
  <c r="I167" i="11" s="1"/>
  <c r="C167" i="11"/>
  <c r="H167" i="11"/>
  <c r="N167" i="11"/>
  <c r="E167" i="11"/>
  <c r="D167" i="11"/>
  <c r="G167" i="11"/>
  <c r="L167" i="11" s="1"/>
  <c r="M167" i="11" s="1"/>
  <c r="I369" i="14"/>
  <c r="C369" i="14"/>
  <c r="G369" i="14"/>
  <c r="D369" i="14"/>
  <c r="M369" i="14" s="1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I53" i="11" s="1"/>
  <c r="H53" i="11"/>
  <c r="G53" i="11"/>
  <c r="L53" i="11" s="1"/>
  <c r="M53" i="11" s="1"/>
  <c r="C53" i="11"/>
  <c r="D53" i="11"/>
  <c r="E53" i="11"/>
  <c r="N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M56" i="14" s="1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L128" i="11" s="1"/>
  <c r="M128" i="11" s="1"/>
  <c r="D128" i="11"/>
  <c r="C128" i="11"/>
  <c r="N128" i="11"/>
  <c r="F128" i="11"/>
  <c r="I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M173" i="14" s="1"/>
  <c r="C173" i="14"/>
  <c r="D46" i="14"/>
  <c r="M46" i="14" s="1"/>
  <c r="F46" i="14"/>
  <c r="J46" i="14" s="1"/>
  <c r="G46" i="14"/>
  <c r="E46" i="14"/>
  <c r="I46" i="14"/>
  <c r="H46" i="14"/>
  <c r="C46" i="14"/>
  <c r="H34" i="11"/>
  <c r="G34" i="11"/>
  <c r="L34" i="11" s="1"/>
  <c r="M34" i="11" s="1"/>
  <c r="D34" i="11"/>
  <c r="C34" i="11"/>
  <c r="F34" i="11"/>
  <c r="I34" i="11" s="1"/>
  <c r="E34" i="11"/>
  <c r="N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N55" i="13"/>
  <c r="C55" i="13"/>
  <c r="F55" i="13"/>
  <c r="I55" i="13" s="1"/>
  <c r="H55" i="13"/>
  <c r="E262" i="14"/>
  <c r="C262" i="14"/>
  <c r="D262" i="14"/>
  <c r="M262" i="14" s="1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N186" i="13"/>
  <c r="E186" i="13"/>
  <c r="G186" i="13"/>
  <c r="D186" i="13"/>
  <c r="F186" i="13"/>
  <c r="I186" i="13" s="1"/>
  <c r="G181" i="11"/>
  <c r="L181" i="11" s="1"/>
  <c r="M181" i="11" s="1"/>
  <c r="H181" i="11"/>
  <c r="D181" i="11"/>
  <c r="F181" i="11"/>
  <c r="I181" i="11" s="1"/>
  <c r="N181" i="11"/>
  <c r="E181" i="11"/>
  <c r="C181" i="11"/>
  <c r="H125" i="14"/>
  <c r="I125" i="14"/>
  <c r="C125" i="14"/>
  <c r="D125" i="14"/>
  <c r="M125" i="14" s="1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M244" i="14" s="1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M501" i="14" s="1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M143" i="14" s="1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N170" i="13"/>
  <c r="H170" i="13"/>
  <c r="F170" i="13"/>
  <c r="I170" i="13" s="1"/>
  <c r="D170" i="13"/>
  <c r="C170" i="13"/>
  <c r="E170" i="13"/>
  <c r="G170" i="13"/>
  <c r="C381" i="14"/>
  <c r="F381" i="14"/>
  <c r="J381" i="14" s="1"/>
  <c r="I381" i="14"/>
  <c r="D381" i="14"/>
  <c r="M381" i="14" s="1"/>
  <c r="G381" i="14"/>
  <c r="H381" i="14"/>
  <c r="E381" i="14"/>
  <c r="F23" i="15"/>
  <c r="I23" i="15" s="1"/>
  <c r="G23" i="15"/>
  <c r="N23" i="15"/>
  <c r="D23" i="15"/>
  <c r="H23" i="15"/>
  <c r="E23" i="15"/>
  <c r="C23" i="15"/>
  <c r="N188" i="13"/>
  <c r="G188" i="13"/>
  <c r="D188" i="13"/>
  <c r="C188" i="13"/>
  <c r="H188" i="13"/>
  <c r="F188" i="13"/>
  <c r="I188" i="13" s="1"/>
  <c r="E188" i="13"/>
  <c r="G41" i="14"/>
  <c r="H41" i="14"/>
  <c r="D41" i="14"/>
  <c r="M41" i="14" s="1"/>
  <c r="I41" i="14"/>
  <c r="C41" i="14"/>
  <c r="F41" i="14"/>
  <c r="J41" i="14" s="1"/>
  <c r="E41" i="14"/>
  <c r="D272" i="13"/>
  <c r="H272" i="13"/>
  <c r="F272" i="13"/>
  <c r="I272" i="13" s="1"/>
  <c r="C272" i="13"/>
  <c r="N272" i="13"/>
  <c r="G272" i="13"/>
  <c r="E272" i="13"/>
  <c r="C47" i="15"/>
  <c r="F47" i="15"/>
  <c r="I47" i="15" s="1"/>
  <c r="H47" i="15"/>
  <c r="E47" i="15"/>
  <c r="N47" i="15"/>
  <c r="G47" i="15"/>
  <c r="D47" i="15"/>
  <c r="G38" i="13"/>
  <c r="N38" i="13"/>
  <c r="C38" i="13"/>
  <c r="E38" i="13"/>
  <c r="F38" i="13"/>
  <c r="I38" i="13" s="1"/>
  <c r="D38" i="13"/>
  <c r="H38" i="13"/>
  <c r="N222" i="11"/>
  <c r="G222" i="11"/>
  <c r="L222" i="11" s="1"/>
  <c r="M222" i="11" s="1"/>
  <c r="F222" i="11"/>
  <c r="I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M159" i="14" s="1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M435" i="14" s="1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I301" i="13" s="1"/>
  <c r="E301" i="13"/>
  <c r="N301" i="13"/>
  <c r="C301" i="13"/>
  <c r="H301" i="13"/>
  <c r="D301" i="13"/>
  <c r="G301" i="13"/>
  <c r="F237" i="11"/>
  <c r="I237" i="11" s="1"/>
  <c r="D237" i="11"/>
  <c r="E237" i="11"/>
  <c r="C237" i="11"/>
  <c r="N237" i="11"/>
  <c r="H237" i="11"/>
  <c r="G237" i="11"/>
  <c r="L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F203" i="13"/>
  <c r="I203" i="13" s="1"/>
  <c r="N203" i="13"/>
  <c r="H203" i="13"/>
  <c r="D203" i="13"/>
  <c r="C203" i="13"/>
  <c r="H92" i="11"/>
  <c r="N92" i="11"/>
  <c r="D92" i="11"/>
  <c r="G92" i="11"/>
  <c r="E92" i="11"/>
  <c r="F92" i="11"/>
  <c r="I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M344" i="14" s="1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M365" i="14" s="1"/>
  <c r="F195" i="11"/>
  <c r="I195" i="11" s="1"/>
  <c r="E195" i="11"/>
  <c r="D195" i="11"/>
  <c r="H195" i="11"/>
  <c r="C195" i="11"/>
  <c r="N195" i="11"/>
  <c r="G195" i="11"/>
  <c r="L195" i="11" s="1"/>
  <c r="M195" i="11" s="1"/>
  <c r="H158" i="11"/>
  <c r="N158" i="11"/>
  <c r="C158" i="11"/>
  <c r="G158" i="11"/>
  <c r="L158" i="11" s="1"/>
  <c r="M158" i="11" s="1"/>
  <c r="E158" i="11"/>
  <c r="F158" i="11"/>
  <c r="I158" i="11" s="1"/>
  <c r="D158" i="11"/>
  <c r="F336" i="14"/>
  <c r="J336" i="14" s="1"/>
  <c r="H336" i="14"/>
  <c r="D336" i="14"/>
  <c r="M336" i="14" s="1"/>
  <c r="G336" i="14"/>
  <c r="I336" i="14"/>
  <c r="E336" i="14"/>
  <c r="C336" i="14"/>
  <c r="C57" i="13"/>
  <c r="H57" i="13"/>
  <c r="G57" i="13"/>
  <c r="F57" i="13"/>
  <c r="I57" i="13" s="1"/>
  <c r="N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M110" i="14" s="1"/>
  <c r="H110" i="14"/>
  <c r="C110" i="14"/>
  <c r="E110" i="14"/>
  <c r="I350" i="14"/>
  <c r="F350" i="14"/>
  <c r="J350" i="14" s="1"/>
  <c r="G350" i="14"/>
  <c r="E350" i="14"/>
  <c r="D350" i="14"/>
  <c r="M350" i="14" s="1"/>
  <c r="C350" i="14"/>
  <c r="H350" i="14"/>
  <c r="E65" i="14"/>
  <c r="G65" i="14"/>
  <c r="F65" i="14"/>
  <c r="J65" i="14" s="1"/>
  <c r="H65" i="14"/>
  <c r="D65" i="14"/>
  <c r="M65" i="14" s="1"/>
  <c r="I65" i="14"/>
  <c r="C65" i="14"/>
  <c r="E349" i="14"/>
  <c r="H349" i="14"/>
  <c r="I349" i="14"/>
  <c r="C349" i="14"/>
  <c r="G349" i="14"/>
  <c r="F349" i="14"/>
  <c r="J349" i="14" s="1"/>
  <c r="D349" i="14"/>
  <c r="M349" i="14" s="1"/>
  <c r="G298" i="12"/>
  <c r="E298" i="12"/>
  <c r="D298" i="12"/>
  <c r="F298" i="12"/>
  <c r="J298" i="12" s="1"/>
  <c r="C298" i="12"/>
  <c r="I298" i="12"/>
  <c r="O298" i="12" s="1"/>
  <c r="H298" i="12"/>
  <c r="H103" i="13"/>
  <c r="G103" i="13"/>
  <c r="E103" i="13"/>
  <c r="N103" i="13"/>
  <c r="D103" i="13"/>
  <c r="F103" i="13"/>
  <c r="I103" i="13" s="1"/>
  <c r="C103" i="13"/>
  <c r="N90" i="15"/>
  <c r="E90" i="15"/>
  <c r="G90" i="15"/>
  <c r="D90" i="15"/>
  <c r="H90" i="15"/>
  <c r="F90" i="15"/>
  <c r="I90" i="15" s="1"/>
  <c r="C90" i="15"/>
  <c r="C67" i="11"/>
  <c r="N67" i="11"/>
  <c r="F67" i="11"/>
  <c r="I67" i="11" s="1"/>
  <c r="G67" i="11"/>
  <c r="L67" i="11" s="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M480" i="14" s="1"/>
  <c r="I480" i="14"/>
  <c r="H480" i="14"/>
  <c r="G480" i="14"/>
  <c r="E480" i="14"/>
  <c r="F480" i="14"/>
  <c r="J480" i="14" s="1"/>
  <c r="C480" i="14"/>
  <c r="E98" i="13"/>
  <c r="F98" i="13"/>
  <c r="I98" i="13" s="1"/>
  <c r="D98" i="13"/>
  <c r="C98" i="13"/>
  <c r="N98" i="13"/>
  <c r="G98" i="13"/>
  <c r="H98" i="13"/>
  <c r="N109" i="13"/>
  <c r="D109" i="13"/>
  <c r="F109" i="13"/>
  <c r="I109" i="13" s="1"/>
  <c r="H109" i="13"/>
  <c r="G109" i="13"/>
  <c r="C109" i="13"/>
  <c r="E109" i="13"/>
  <c r="D452" i="14"/>
  <c r="M452" i="14" s="1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M316" i="14" s="1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M42" i="14" s="1"/>
  <c r="I42" i="14"/>
  <c r="C42" i="14"/>
  <c r="E42" i="14"/>
  <c r="F42" i="14"/>
  <c r="J42" i="14" s="1"/>
  <c r="G42" i="14"/>
  <c r="H42" i="14"/>
  <c r="E268" i="11"/>
  <c r="C268" i="11"/>
  <c r="N268" i="11"/>
  <c r="H268" i="11"/>
  <c r="F268" i="11"/>
  <c r="I268" i="11" s="1"/>
  <c r="D268" i="11"/>
  <c r="G268" i="11"/>
  <c r="L268" i="11" s="1"/>
  <c r="M268" i="11" s="1"/>
  <c r="D414" i="14"/>
  <c r="M414" i="14" s="1"/>
  <c r="H414" i="14"/>
  <c r="F414" i="14"/>
  <c r="J414" i="14" s="1"/>
  <c r="G414" i="14"/>
  <c r="E414" i="14"/>
  <c r="C414" i="14"/>
  <c r="I414" i="14"/>
  <c r="D324" i="14"/>
  <c r="M324" i="14" s="1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H175" i="13"/>
  <c r="N175" i="13"/>
  <c r="D175" i="13"/>
  <c r="E175" i="13"/>
  <c r="F175" i="13"/>
  <c r="I175" i="13" s="1"/>
  <c r="C175" i="13"/>
  <c r="G98" i="15"/>
  <c r="E98" i="15"/>
  <c r="H98" i="15"/>
  <c r="C98" i="15"/>
  <c r="F98" i="15"/>
  <c r="I98" i="15" s="1"/>
  <c r="D98" i="15"/>
  <c r="N98" i="15"/>
  <c r="G271" i="11"/>
  <c r="L271" i="11" s="1"/>
  <c r="M271" i="11" s="1"/>
  <c r="C271" i="11"/>
  <c r="N271" i="11"/>
  <c r="F271" i="11"/>
  <c r="I271" i="11" s="1"/>
  <c r="H271" i="11"/>
  <c r="D271" i="11"/>
  <c r="E271" i="11"/>
  <c r="D279" i="11"/>
  <c r="G279" i="11"/>
  <c r="L279" i="11" s="1"/>
  <c r="M279" i="11" s="1"/>
  <c r="H279" i="11"/>
  <c r="F279" i="11"/>
  <c r="I279" i="11" s="1"/>
  <c r="N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N99" i="11"/>
  <c r="F99" i="11"/>
  <c r="I99" i="11" s="1"/>
  <c r="G99" i="11"/>
  <c r="L99" i="11" s="1"/>
  <c r="M99" i="11" s="1"/>
  <c r="E99" i="11"/>
  <c r="H99" i="11"/>
  <c r="C99" i="11"/>
  <c r="F95" i="14"/>
  <c r="J95" i="14" s="1"/>
  <c r="C95" i="14"/>
  <c r="D95" i="14"/>
  <c r="M95" i="14" s="1"/>
  <c r="E95" i="14"/>
  <c r="I95" i="14"/>
  <c r="G95" i="14"/>
  <c r="H95" i="14"/>
  <c r="D230" i="13"/>
  <c r="E230" i="13"/>
  <c r="F230" i="13"/>
  <c r="I230" i="13" s="1"/>
  <c r="N230" i="13"/>
  <c r="H230" i="13"/>
  <c r="G230" i="13"/>
  <c r="C230" i="13"/>
  <c r="H40" i="12"/>
  <c r="C40" i="12"/>
  <c r="I40" i="12"/>
  <c r="O40" i="12" s="1"/>
  <c r="F40" i="12"/>
  <c r="J40" i="12" s="1"/>
  <c r="E40" i="12"/>
  <c r="D40" i="12"/>
  <c r="G40" i="12"/>
  <c r="F298" i="13"/>
  <c r="I298" i="13" s="1"/>
  <c r="H298" i="13"/>
  <c r="D298" i="13"/>
  <c r="G298" i="13"/>
  <c r="C298" i="13"/>
  <c r="N298" i="13"/>
  <c r="E298" i="13"/>
  <c r="E52" i="13"/>
  <c r="G52" i="13"/>
  <c r="N52" i="13"/>
  <c r="H52" i="13"/>
  <c r="F52" i="13"/>
  <c r="I52" i="13" s="1"/>
  <c r="D52" i="13"/>
  <c r="C52" i="13"/>
  <c r="G155" i="11"/>
  <c r="L155" i="11" s="1"/>
  <c r="M155" i="11" s="1"/>
  <c r="F155" i="11"/>
  <c r="I155" i="11" s="1"/>
  <c r="D155" i="11"/>
  <c r="E155" i="11"/>
  <c r="N155" i="11"/>
  <c r="C155" i="11"/>
  <c r="H155" i="11"/>
  <c r="E278" i="14"/>
  <c r="C278" i="14"/>
  <c r="G278" i="14"/>
  <c r="F278" i="14"/>
  <c r="J278" i="14" s="1"/>
  <c r="I278" i="14"/>
  <c r="D278" i="14"/>
  <c r="M278" i="14" s="1"/>
  <c r="H278" i="14"/>
  <c r="E307" i="14"/>
  <c r="H307" i="14"/>
  <c r="I307" i="14"/>
  <c r="D307" i="14"/>
  <c r="M307" i="14" s="1"/>
  <c r="C307" i="14"/>
  <c r="F307" i="14"/>
  <c r="J307" i="14" s="1"/>
  <c r="G307" i="14"/>
  <c r="H497" i="14"/>
  <c r="F497" i="14"/>
  <c r="J497" i="14" s="1"/>
  <c r="D497" i="14"/>
  <c r="M497" i="14" s="1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M196" i="14" s="1"/>
  <c r="E196" i="14"/>
  <c r="G196" i="14"/>
  <c r="H196" i="14"/>
  <c r="I196" i="14"/>
  <c r="C196" i="14"/>
  <c r="G271" i="14"/>
  <c r="D271" i="14"/>
  <c r="M271" i="14" s="1"/>
  <c r="I271" i="14"/>
  <c r="F271" i="14"/>
  <c r="J271" i="14" s="1"/>
  <c r="E271" i="14"/>
  <c r="C271" i="14"/>
  <c r="H271" i="14"/>
  <c r="E229" i="14"/>
  <c r="G229" i="14"/>
  <c r="D229" i="14"/>
  <c r="M229" i="14" s="1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M488" i="14" s="1"/>
  <c r="I488" i="14"/>
  <c r="G488" i="14"/>
  <c r="H488" i="14"/>
  <c r="E488" i="14"/>
  <c r="F235" i="14"/>
  <c r="J235" i="14" s="1"/>
  <c r="D235" i="14"/>
  <c r="M235" i="14" s="1"/>
  <c r="E235" i="14"/>
  <c r="I235" i="14"/>
  <c r="H235" i="14"/>
  <c r="C235" i="14"/>
  <c r="G235" i="14"/>
  <c r="E190" i="14"/>
  <c r="H190" i="14"/>
  <c r="F190" i="14"/>
  <c r="J190" i="14" s="1"/>
  <c r="D190" i="14"/>
  <c r="M190" i="14" s="1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N53" i="13"/>
  <c r="F53" i="13"/>
  <c r="I53" i="13" s="1"/>
  <c r="G53" i="13"/>
  <c r="D53" i="13"/>
  <c r="E53" i="13"/>
  <c r="F139" i="15"/>
  <c r="I139" i="15" s="1"/>
  <c r="H139" i="15"/>
  <c r="G139" i="15"/>
  <c r="N139" i="15"/>
  <c r="D139" i="15"/>
  <c r="E139" i="15"/>
  <c r="C139" i="15"/>
  <c r="D60" i="14"/>
  <c r="M60" i="14" s="1"/>
  <c r="E60" i="14"/>
  <c r="G60" i="14"/>
  <c r="C60" i="14"/>
  <c r="F60" i="14"/>
  <c r="J60" i="14" s="1"/>
  <c r="I60" i="14"/>
  <c r="H60" i="14"/>
  <c r="D129" i="14"/>
  <c r="M129" i="14" s="1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M312" i="14" s="1"/>
  <c r="H312" i="14"/>
  <c r="C173" i="15"/>
  <c r="H173" i="15"/>
  <c r="G173" i="15"/>
  <c r="E173" i="15"/>
  <c r="F173" i="15"/>
  <c r="I173" i="15" s="1"/>
  <c r="D173" i="15"/>
  <c r="N173" i="15"/>
  <c r="D214" i="11"/>
  <c r="F214" i="11"/>
  <c r="I214" i="11" s="1"/>
  <c r="N214" i="11"/>
  <c r="H214" i="11"/>
  <c r="C214" i="11"/>
  <c r="G214" i="11"/>
  <c r="L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M489" i="14" s="1"/>
  <c r="F489" i="14"/>
  <c r="J489" i="14" s="1"/>
  <c r="H489" i="14"/>
  <c r="C489" i="14"/>
  <c r="I489" i="14"/>
  <c r="E489" i="14"/>
  <c r="C134" i="14"/>
  <c r="D134" i="14"/>
  <c r="M134" i="14" s="1"/>
  <c r="I134" i="14"/>
  <c r="G134" i="14"/>
  <c r="F134" i="14"/>
  <c r="J134" i="14" s="1"/>
  <c r="E134" i="14"/>
  <c r="H134" i="14"/>
  <c r="E156" i="13"/>
  <c r="F156" i="13"/>
  <c r="I156" i="13" s="1"/>
  <c r="H156" i="13"/>
  <c r="D156" i="13"/>
  <c r="G156" i="13"/>
  <c r="N156" i="13"/>
  <c r="C156" i="13"/>
  <c r="E180" i="15"/>
  <c r="H180" i="15"/>
  <c r="N180" i="15"/>
  <c r="F180" i="15"/>
  <c r="I180" i="15" s="1"/>
  <c r="D180" i="15"/>
  <c r="G180" i="15"/>
  <c r="C180" i="15"/>
  <c r="D300" i="14"/>
  <c r="M300" i="14" s="1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M290" i="14" s="1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I161" i="13" s="1"/>
  <c r="E161" i="13"/>
  <c r="C161" i="13"/>
  <c r="N161" i="13"/>
  <c r="D161" i="13"/>
  <c r="H161" i="13"/>
  <c r="G161" i="13"/>
  <c r="H148" i="11"/>
  <c r="D148" i="11"/>
  <c r="N148" i="11"/>
  <c r="F148" i="11"/>
  <c r="I148" i="11" s="1"/>
  <c r="C148" i="11"/>
  <c r="G148" i="11"/>
  <c r="L148" i="11" s="1"/>
  <c r="M148" i="11" s="1"/>
  <c r="E148" i="11"/>
  <c r="C440" i="14"/>
  <c r="D440" i="14"/>
  <c r="M440" i="14" s="1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N147" i="11"/>
  <c r="E147" i="11"/>
  <c r="F147" i="11"/>
  <c r="I147" i="11" s="1"/>
  <c r="C147" i="11"/>
  <c r="G147" i="11"/>
  <c r="L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L42" i="11" s="1"/>
  <c r="M42" i="11" s="1"/>
  <c r="F42" i="11"/>
  <c r="I42" i="11" s="1"/>
  <c r="D42" i="11"/>
  <c r="N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N21" i="11"/>
  <c r="D21" i="11"/>
  <c r="G21" i="11"/>
  <c r="L21" i="11" s="1"/>
  <c r="M21" i="11" s="1"/>
  <c r="H21" i="11"/>
  <c r="F21" i="11"/>
  <c r="I21" i="11" s="1"/>
  <c r="E21" i="11"/>
  <c r="F212" i="11"/>
  <c r="I212" i="11" s="1"/>
  <c r="N212" i="11"/>
  <c r="G212" i="11"/>
  <c r="L212" i="11" s="1"/>
  <c r="M212" i="11" s="1"/>
  <c r="C212" i="11"/>
  <c r="H212" i="11"/>
  <c r="D212" i="11"/>
  <c r="E212" i="11"/>
  <c r="G386" i="14"/>
  <c r="F386" i="14"/>
  <c r="J386" i="14" s="1"/>
  <c r="I386" i="14"/>
  <c r="D386" i="14"/>
  <c r="M386" i="14" s="1"/>
  <c r="E386" i="14"/>
  <c r="C386" i="14"/>
  <c r="H386" i="14"/>
  <c r="H292" i="13"/>
  <c r="D292" i="13"/>
  <c r="C292" i="13"/>
  <c r="E292" i="13"/>
  <c r="G292" i="13"/>
  <c r="N292" i="13"/>
  <c r="F292" i="13"/>
  <c r="I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L127" i="11" s="1"/>
  <c r="M127" i="11" s="1"/>
  <c r="F127" i="11"/>
  <c r="I127" i="11" s="1"/>
  <c r="N127" i="11"/>
  <c r="E127" i="11"/>
  <c r="D127" i="11"/>
  <c r="H127" i="11"/>
  <c r="C127" i="11"/>
  <c r="H122" i="14"/>
  <c r="F122" i="14"/>
  <c r="J122" i="14" s="1"/>
  <c r="E122" i="14"/>
  <c r="D122" i="14"/>
  <c r="M122" i="14" s="1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M179" i="14" s="1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M500" i="14" s="1"/>
  <c r="C250" i="12"/>
  <c r="H250" i="12"/>
  <c r="D250" i="12"/>
  <c r="I250" i="12"/>
  <c r="O250" i="12" s="1"/>
  <c r="F250" i="12"/>
  <c r="J250" i="12" s="1"/>
  <c r="G250" i="12"/>
  <c r="E250" i="12"/>
  <c r="D273" i="14"/>
  <c r="M273" i="14" s="1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N251" i="13"/>
  <c r="F251" i="13"/>
  <c r="I251" i="13" s="1"/>
  <c r="E251" i="13"/>
  <c r="G251" i="13"/>
  <c r="D251" i="13"/>
  <c r="H251" i="13"/>
  <c r="G73" i="11"/>
  <c r="E73" i="11"/>
  <c r="N73" i="11"/>
  <c r="F73" i="11"/>
  <c r="I73" i="11" s="1"/>
  <c r="D73" i="11"/>
  <c r="C73" i="11"/>
  <c r="H73" i="11"/>
  <c r="F361" i="14"/>
  <c r="J361" i="14" s="1"/>
  <c r="H361" i="14"/>
  <c r="D361" i="14"/>
  <c r="M361" i="14" s="1"/>
  <c r="G361" i="14"/>
  <c r="E361" i="14"/>
  <c r="C361" i="14"/>
  <c r="I361" i="14"/>
  <c r="I400" i="14"/>
  <c r="G400" i="14"/>
  <c r="D400" i="14"/>
  <c r="M400" i="14" s="1"/>
  <c r="H400" i="14"/>
  <c r="E400" i="14"/>
  <c r="C400" i="14"/>
  <c r="F400" i="14"/>
  <c r="J400" i="14" s="1"/>
  <c r="C33" i="13"/>
  <c r="G33" i="13"/>
  <c r="N33" i="13"/>
  <c r="H33" i="13"/>
  <c r="E33" i="13"/>
  <c r="D33" i="13"/>
  <c r="F33" i="13"/>
  <c r="I33" i="13" s="1"/>
  <c r="G182" i="13"/>
  <c r="C182" i="13"/>
  <c r="H182" i="13"/>
  <c r="N182" i="13"/>
  <c r="E182" i="13"/>
  <c r="D182" i="13"/>
  <c r="F182" i="13"/>
  <c r="I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D184" i="13"/>
  <c r="E184" i="13"/>
  <c r="N184" i="13"/>
  <c r="F184" i="13"/>
  <c r="I184" i="13" s="1"/>
  <c r="C184" i="13"/>
  <c r="H184" i="13"/>
  <c r="F210" i="14"/>
  <c r="J210" i="14" s="1"/>
  <c r="G210" i="14"/>
  <c r="D210" i="14"/>
  <c r="M210" i="14" s="1"/>
  <c r="H210" i="14"/>
  <c r="C210" i="14"/>
  <c r="I210" i="14"/>
  <c r="E210" i="14"/>
  <c r="E35" i="11"/>
  <c r="F35" i="11"/>
  <c r="I35" i="11" s="1"/>
  <c r="C35" i="11"/>
  <c r="N35" i="11"/>
  <c r="H35" i="11"/>
  <c r="D35" i="11"/>
  <c r="G35" i="11"/>
  <c r="L35" i="11" s="1"/>
  <c r="M35" i="11" s="1"/>
  <c r="G143" i="13"/>
  <c r="C143" i="13"/>
  <c r="N143" i="13"/>
  <c r="D143" i="13"/>
  <c r="F143" i="13"/>
  <c r="I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F61" i="13"/>
  <c r="I61" i="13" s="1"/>
  <c r="H61" i="13"/>
  <c r="N61" i="13"/>
  <c r="C61" i="13"/>
  <c r="F47" i="13"/>
  <c r="I47" i="13" s="1"/>
  <c r="D47" i="13"/>
  <c r="E47" i="13"/>
  <c r="N47" i="13"/>
  <c r="G47" i="13"/>
  <c r="C47" i="13"/>
  <c r="H47" i="13"/>
  <c r="N102" i="11"/>
  <c r="F102" i="11"/>
  <c r="I102" i="11" s="1"/>
  <c r="G102" i="11"/>
  <c r="L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I23" i="13" s="1"/>
  <c r="E23" i="13"/>
  <c r="D23" i="13"/>
  <c r="H23" i="13"/>
  <c r="C23" i="13"/>
  <c r="N23" i="13"/>
  <c r="G23" i="13"/>
  <c r="D156" i="11"/>
  <c r="C156" i="11"/>
  <c r="N156" i="11"/>
  <c r="G156" i="11"/>
  <c r="L156" i="11" s="1"/>
  <c r="M156" i="11" s="1"/>
  <c r="H156" i="11"/>
  <c r="E156" i="11"/>
  <c r="F156" i="11"/>
  <c r="I156" i="11" s="1"/>
  <c r="E123" i="13"/>
  <c r="N123" i="13"/>
  <c r="D123" i="13"/>
  <c r="C123" i="13"/>
  <c r="G123" i="13"/>
  <c r="F123" i="13"/>
  <c r="I123" i="13" s="1"/>
  <c r="H123" i="13"/>
  <c r="E415" i="14"/>
  <c r="G415" i="14"/>
  <c r="I415" i="14"/>
  <c r="D415" i="14"/>
  <c r="M415" i="14" s="1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N172" i="11"/>
  <c r="G172" i="11"/>
  <c r="L172" i="11" s="1"/>
  <c r="M172" i="11" s="1"/>
  <c r="F172" i="11"/>
  <c r="I172" i="11" s="1"/>
  <c r="E172" i="11"/>
  <c r="D172" i="11"/>
  <c r="H172" i="11"/>
  <c r="N209" i="11"/>
  <c r="G209" i="11"/>
  <c r="L209" i="11" s="1"/>
  <c r="M209" i="11" s="1"/>
  <c r="C209" i="11"/>
  <c r="H209" i="11"/>
  <c r="D209" i="11"/>
  <c r="F209" i="11"/>
  <c r="I209" i="11" s="1"/>
  <c r="E209" i="11"/>
  <c r="H315" i="14"/>
  <c r="C315" i="14"/>
  <c r="G315" i="14"/>
  <c r="I315" i="14"/>
  <c r="F315" i="14"/>
  <c r="J315" i="14" s="1"/>
  <c r="E315" i="14"/>
  <c r="D315" i="14"/>
  <c r="M315" i="14" s="1"/>
  <c r="C92" i="13"/>
  <c r="D92" i="13"/>
  <c r="N92" i="13"/>
  <c r="F92" i="13"/>
  <c r="I92" i="13" s="1"/>
  <c r="G92" i="13"/>
  <c r="H92" i="13"/>
  <c r="E92" i="13"/>
  <c r="I418" i="14"/>
  <c r="H418" i="14"/>
  <c r="E418" i="14"/>
  <c r="D418" i="14"/>
  <c r="M418" i="14" s="1"/>
  <c r="C418" i="14"/>
  <c r="G418" i="14"/>
  <c r="F418" i="14"/>
  <c r="J418" i="14" s="1"/>
  <c r="G297" i="14"/>
  <c r="C297" i="14"/>
  <c r="F297" i="14"/>
  <c r="J297" i="14" s="1"/>
  <c r="E297" i="14"/>
  <c r="I297" i="14"/>
  <c r="D297" i="14"/>
  <c r="M297" i="14" s="1"/>
  <c r="H297" i="14"/>
  <c r="F251" i="14"/>
  <c r="J251" i="14" s="1"/>
  <c r="I251" i="14"/>
  <c r="G251" i="14"/>
  <c r="E251" i="14"/>
  <c r="H251" i="14"/>
  <c r="C251" i="14"/>
  <c r="D251" i="14"/>
  <c r="M251" i="14" s="1"/>
  <c r="H159" i="11"/>
  <c r="N159" i="11"/>
  <c r="E159" i="11"/>
  <c r="G159" i="11"/>
  <c r="L159" i="11" s="1"/>
  <c r="M159" i="11" s="1"/>
  <c r="C159" i="11"/>
  <c r="D159" i="11"/>
  <c r="F159" i="11"/>
  <c r="I159" i="11" s="1"/>
  <c r="G59" i="11"/>
  <c r="L59" i="11" s="1"/>
  <c r="M59" i="11" s="1"/>
  <c r="N59" i="11"/>
  <c r="E59" i="11"/>
  <c r="F59" i="11"/>
  <c r="I59" i="11" s="1"/>
  <c r="D59" i="11"/>
  <c r="C59" i="11"/>
  <c r="H59" i="11"/>
  <c r="E89" i="14"/>
  <c r="H89" i="14"/>
  <c r="C89" i="14"/>
  <c r="F89" i="14"/>
  <c r="J89" i="14" s="1"/>
  <c r="D89" i="14"/>
  <c r="M89" i="14" s="1"/>
  <c r="G89" i="14"/>
  <c r="I89" i="14"/>
  <c r="E256" i="14"/>
  <c r="G256" i="14"/>
  <c r="C256" i="14"/>
  <c r="I256" i="14"/>
  <c r="D256" i="14"/>
  <c r="M256" i="14" s="1"/>
  <c r="H256" i="14"/>
  <c r="F256" i="14"/>
  <c r="J256" i="14" s="1"/>
  <c r="H113" i="13"/>
  <c r="D113" i="13"/>
  <c r="N113" i="13"/>
  <c r="G113" i="13"/>
  <c r="C113" i="13"/>
  <c r="F113" i="13"/>
  <c r="I113" i="13" s="1"/>
  <c r="E113" i="13"/>
  <c r="G172" i="14"/>
  <c r="H172" i="14"/>
  <c r="F172" i="14"/>
  <c r="J172" i="14" s="1"/>
  <c r="I172" i="14"/>
  <c r="C172" i="14"/>
  <c r="E172" i="14"/>
  <c r="D172" i="14"/>
  <c r="M172" i="14" s="1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M85" i="14" s="1"/>
  <c r="C85" i="14"/>
  <c r="I85" i="14"/>
  <c r="H85" i="14"/>
  <c r="D161" i="14"/>
  <c r="M161" i="14" s="1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M469" i="14" s="1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L64" i="11" s="1"/>
  <c r="M64" i="11" s="1"/>
  <c r="N64" i="11"/>
  <c r="F64" i="11"/>
  <c r="I64" i="11" s="1"/>
  <c r="E62" i="12"/>
  <c r="G62" i="12"/>
  <c r="C62" i="12"/>
  <c r="I62" i="12"/>
  <c r="O62" i="12" s="1"/>
  <c r="F62" i="12"/>
  <c r="J62" i="12" s="1"/>
  <c r="H62" i="12"/>
  <c r="D62" i="12"/>
  <c r="C118" i="13"/>
  <c r="N118" i="13"/>
  <c r="F118" i="13"/>
  <c r="I118" i="13" s="1"/>
  <c r="H118" i="13"/>
  <c r="E118" i="13"/>
  <c r="G118" i="13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N126" i="13"/>
  <c r="F126" i="13"/>
  <c r="I126" i="13" s="1"/>
  <c r="D126" i="13"/>
  <c r="H126" i="13"/>
  <c r="C126" i="13"/>
  <c r="E126" i="13"/>
  <c r="H39" i="14"/>
  <c r="E39" i="14"/>
  <c r="G39" i="14"/>
  <c r="C39" i="14"/>
  <c r="D39" i="14"/>
  <c r="M39" i="14" s="1"/>
  <c r="F39" i="14"/>
  <c r="J39" i="14" s="1"/>
  <c r="I39" i="14"/>
  <c r="H302" i="13"/>
  <c r="G302" i="13"/>
  <c r="N302" i="13"/>
  <c r="F302" i="13"/>
  <c r="I302" i="13" s="1"/>
  <c r="E302" i="13"/>
  <c r="C302" i="13"/>
  <c r="D302" i="13"/>
  <c r="G183" i="11"/>
  <c r="L183" i="11" s="1"/>
  <c r="M183" i="11" s="1"/>
  <c r="E183" i="11"/>
  <c r="D183" i="11"/>
  <c r="F183" i="11"/>
  <c r="I183" i="11" s="1"/>
  <c r="N183" i="11"/>
  <c r="H183" i="11"/>
  <c r="C183" i="11"/>
  <c r="H318" i="14"/>
  <c r="F318" i="14"/>
  <c r="J318" i="14" s="1"/>
  <c r="E318" i="14"/>
  <c r="I318" i="14"/>
  <c r="G318" i="14"/>
  <c r="D318" i="14"/>
  <c r="M318" i="14" s="1"/>
  <c r="C318" i="14"/>
  <c r="E345" i="14"/>
  <c r="I345" i="14"/>
  <c r="F345" i="14"/>
  <c r="J345" i="14" s="1"/>
  <c r="G345" i="14"/>
  <c r="H345" i="14"/>
  <c r="C345" i="14"/>
  <c r="D345" i="14"/>
  <c r="M345" i="14" s="1"/>
  <c r="G326" i="14"/>
  <c r="I326" i="14"/>
  <c r="F326" i="14"/>
  <c r="J326" i="14" s="1"/>
  <c r="H326" i="14"/>
  <c r="C326" i="14"/>
  <c r="E326" i="14"/>
  <c r="D326" i="14"/>
  <c r="M326" i="14" s="1"/>
  <c r="G247" i="13"/>
  <c r="N247" i="13"/>
  <c r="E247" i="13"/>
  <c r="F247" i="13"/>
  <c r="I247" i="13" s="1"/>
  <c r="C247" i="13"/>
  <c r="H247" i="13"/>
  <c r="D247" i="13"/>
  <c r="H467" i="14"/>
  <c r="C467" i="14"/>
  <c r="G467" i="14"/>
  <c r="E467" i="14"/>
  <c r="D467" i="14"/>
  <c r="M467" i="14" s="1"/>
  <c r="F467" i="14"/>
  <c r="J467" i="14" s="1"/>
  <c r="I467" i="14"/>
  <c r="F436" i="14"/>
  <c r="J436" i="14" s="1"/>
  <c r="E436" i="14"/>
  <c r="C436" i="14"/>
  <c r="D436" i="14"/>
  <c r="M436" i="14" s="1"/>
  <c r="I436" i="14"/>
  <c r="G436" i="14"/>
  <c r="H436" i="14"/>
  <c r="H245" i="14"/>
  <c r="F245" i="14"/>
  <c r="J245" i="14" s="1"/>
  <c r="I245" i="14"/>
  <c r="E245" i="14"/>
  <c r="C245" i="14"/>
  <c r="G245" i="14"/>
  <c r="D245" i="14"/>
  <c r="M245" i="14" s="1"/>
  <c r="N196" i="13"/>
  <c r="F196" i="13"/>
  <c r="I196" i="13" s="1"/>
  <c r="H196" i="13"/>
  <c r="C196" i="13"/>
  <c r="D196" i="13"/>
  <c r="G196" i="13"/>
  <c r="E196" i="13"/>
  <c r="C338" i="14"/>
  <c r="D338" i="14"/>
  <c r="M338" i="14" s="1"/>
  <c r="I338" i="14"/>
  <c r="F338" i="14"/>
  <c r="J338" i="14" s="1"/>
  <c r="H338" i="14"/>
  <c r="E338" i="14"/>
  <c r="G338" i="14"/>
  <c r="H202" i="13"/>
  <c r="N202" i="13"/>
  <c r="C202" i="13"/>
  <c r="D202" i="13"/>
  <c r="G202" i="13"/>
  <c r="F202" i="13"/>
  <c r="I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N232" i="13"/>
  <c r="G232" i="13"/>
  <c r="D232" i="13"/>
  <c r="F232" i="13"/>
  <c r="I232" i="13" s="1"/>
  <c r="E232" i="13"/>
  <c r="H232" i="13"/>
  <c r="C232" i="13"/>
  <c r="H5" i="13"/>
  <c r="N5" i="13"/>
  <c r="E5" i="13"/>
  <c r="G5" i="13"/>
  <c r="C5" i="13"/>
  <c r="F5" i="13"/>
  <c r="I5" i="13" s="1"/>
  <c r="E284" i="14"/>
  <c r="H284" i="14"/>
  <c r="G284" i="14"/>
  <c r="F284" i="14"/>
  <c r="J284" i="14" s="1"/>
  <c r="C284" i="14"/>
  <c r="D284" i="14"/>
  <c r="M284" i="14" s="1"/>
  <c r="I284" i="14"/>
  <c r="E144" i="13"/>
  <c r="H144" i="13"/>
  <c r="N144" i="13"/>
  <c r="C144" i="13"/>
  <c r="G144" i="13"/>
  <c r="D144" i="13"/>
  <c r="F144" i="13"/>
  <c r="I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M171" i="14" s="1"/>
  <c r="C171" i="14"/>
  <c r="H171" i="14"/>
  <c r="F171" i="14"/>
  <c r="J171" i="14" s="1"/>
  <c r="G171" i="14"/>
  <c r="F504" i="14"/>
  <c r="J504" i="14" s="1"/>
  <c r="G504" i="14"/>
  <c r="I504" i="14"/>
  <c r="D504" i="14"/>
  <c r="M504" i="14" s="1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M118" i="14" s="1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M96" i="14" s="1"/>
  <c r="H96" i="14"/>
  <c r="G96" i="14"/>
  <c r="AD570" i="10" a="1"/>
  <c r="AD534" i="10" a="1"/>
  <c r="AD145" i="10" a="1"/>
  <c r="AD584" i="10" a="1"/>
  <c r="AD555" i="10" a="1"/>
  <c r="AD313" i="10" a="1"/>
  <c r="AD307" i="10" a="1"/>
  <c r="AD567" i="10" a="1"/>
  <c r="AD155" i="10" a="1"/>
  <c r="AD123" i="10" a="1"/>
  <c r="AD367" i="10" a="1"/>
  <c r="AD535" i="10" a="1"/>
  <c r="AD516" i="10" a="1"/>
  <c r="AD701" i="10" a="1"/>
  <c r="AD803" i="10" a="1"/>
  <c r="AD187" i="10" a="1"/>
  <c r="AD494" i="10" a="1"/>
  <c r="AD530" i="10" a="1"/>
  <c r="AD454" i="10" a="1"/>
  <c r="AD599" i="10" a="1"/>
  <c r="AD358" i="10" a="1"/>
  <c r="AD742" i="10" a="1"/>
  <c r="AD477" i="10" a="1"/>
  <c r="AD725" i="10" a="1"/>
  <c r="AD594" i="10" a="1"/>
  <c r="AD476" i="10" a="1"/>
  <c r="AD712" i="10" a="1"/>
  <c r="AD29" i="10" a="1"/>
  <c r="AD805" i="10" a="1"/>
  <c r="AD297" i="10" a="1"/>
  <c r="AD221" i="10" a="1"/>
  <c r="AD618" i="10" a="1"/>
  <c r="AD681" i="10" a="1"/>
  <c r="AD299" i="10" a="1"/>
  <c r="AD603" i="10" a="1"/>
  <c r="AD331" i="10" a="1"/>
  <c r="AD807" i="10" a="1"/>
  <c r="AD301" i="10" a="1"/>
  <c r="AD333" i="10" a="1"/>
  <c r="AD482" i="10" a="1"/>
  <c r="AD484" i="10" a="1"/>
  <c r="AD36" i="10" a="1"/>
  <c r="AD407" i="10" a="1"/>
  <c r="AD533" i="10" a="1"/>
  <c r="AD223" i="10" a="1"/>
  <c r="AD819" i="10" a="1"/>
  <c r="AD73" i="10" a="1"/>
  <c r="AD347" i="10" a="1"/>
  <c r="AD260" i="10" a="1"/>
  <c r="AD679" i="10" a="1"/>
  <c r="AD797" i="10" a="1"/>
  <c r="AD308" i="10" a="1"/>
  <c r="AD613" i="10" a="1"/>
  <c r="AD682" i="10" a="1"/>
  <c r="AD746" i="10" a="1"/>
  <c r="AD676" i="10" a="1"/>
  <c r="AD595" i="10" a="1"/>
  <c r="AD556" i="10" a="1"/>
  <c r="AD143" i="10" a="1"/>
  <c r="AD728" i="10" a="1"/>
  <c r="AD448" i="10" a="1"/>
  <c r="AD702" i="10" a="1"/>
  <c r="AD212" i="10" a="1"/>
  <c r="AD37" i="10" a="1"/>
  <c r="AD374" i="10" a="1"/>
  <c r="AD602" i="10" a="1"/>
  <c r="AD672" i="10" a="1"/>
  <c r="AD202" i="10" a="1"/>
  <c r="AD662" i="10" a="1"/>
  <c r="AD455" i="10" a="1"/>
  <c r="AD228" i="10" a="1"/>
  <c r="AD656" i="10" a="1"/>
  <c r="AD114" i="10" a="1"/>
  <c r="AD146" i="10" a="1"/>
  <c r="AD252" i="10" a="1"/>
  <c r="AD827" i="10" a="1"/>
  <c r="AD35" i="10" a="1"/>
  <c r="AD824" i="10" a="1"/>
  <c r="AD157" i="10" a="1"/>
  <c r="AD478" i="10" a="1"/>
  <c r="AD617" i="10" a="1"/>
  <c r="AD44" i="10" a="1"/>
  <c r="AD345" i="10" a="1"/>
  <c r="AD156" i="10" a="1"/>
  <c r="AD699" i="10" a="1"/>
  <c r="AD817" i="10" a="1"/>
  <c r="AD65" i="10" a="1"/>
  <c r="AD836" i="10" a="1"/>
  <c r="AD703" i="10" a="1"/>
  <c r="AD806" i="10" a="1"/>
  <c r="AD641" i="10" a="1"/>
  <c r="AD224" i="10" a="1"/>
  <c r="AD654" i="10" a="1"/>
  <c r="AD96" i="10" a="1"/>
  <c r="AD412" i="10" a="1"/>
  <c r="AD406" i="10" a="1"/>
  <c r="AD152" i="10" a="1"/>
  <c r="AD385" i="10" a="1"/>
  <c r="AD402" i="10" a="1"/>
  <c r="AD620" i="10" a="1"/>
  <c r="AD741" i="10" a="1"/>
  <c r="AD627" i="10" a="1"/>
  <c r="AD341" i="10" a="1"/>
  <c r="AD563" i="10" a="1"/>
  <c r="AD185" i="10" a="1"/>
  <c r="AD503" i="10" a="1"/>
  <c r="AD663" i="10" a="1"/>
  <c r="AD56" i="10" a="1"/>
  <c r="AD648" i="10" a="1"/>
  <c r="AD711" i="10" a="1"/>
  <c r="AD608" i="10" a="1"/>
  <c r="AD501" i="10" a="1"/>
  <c r="AD40" i="10" a="1"/>
  <c r="AD55" i="10" a="1"/>
  <c r="AD387" i="10" a="1"/>
  <c r="AD250" i="10" a="1"/>
  <c r="AD733" i="10" a="1"/>
  <c r="AD232" i="10" a="1"/>
  <c r="AD589" i="10" a="1"/>
  <c r="AD475" i="10" a="1"/>
  <c r="AD401" i="10" a="1"/>
  <c r="AD776" i="10" a="1"/>
  <c r="AD351" i="10" a="1"/>
  <c r="AD330" i="10" a="1"/>
  <c r="AD732" i="10" a="1"/>
  <c r="AD382" i="10" a="1"/>
  <c r="AD211" i="10" a="1"/>
  <c r="AD495" i="10" a="1"/>
  <c r="AD816" i="10" a="1"/>
  <c r="AD726" i="10" a="1"/>
  <c r="AD565" i="10" a="1"/>
  <c r="AD564" i="10" a="1"/>
  <c r="AD745" i="10" a="1"/>
  <c r="AD731" i="10" a="1"/>
  <c r="AD439" i="10" a="1"/>
  <c r="AD514" i="10" a="1"/>
  <c r="AD255" i="10" a="1"/>
  <c r="AD165" i="10" a="1"/>
  <c r="AD621" i="10" a="1"/>
  <c r="AD101" i="10" a="1"/>
  <c r="AD267" i="10" a="1"/>
  <c r="AD294" i="10" a="1"/>
  <c r="AD744" i="10" a="1"/>
  <c r="AD713" i="10" a="1"/>
  <c r="AD625" i="10" a="1"/>
  <c r="AD300" i="10" a="1"/>
  <c r="AD277" i="10" a="1"/>
  <c r="AD220" i="10" a="1"/>
  <c r="AD674" i="10" a="1"/>
  <c r="AD175" i="10" a="1"/>
  <c r="AD371" i="10" a="1"/>
  <c r="AD422" i="10" a="1"/>
  <c r="AD548" i="10" a="1"/>
  <c r="AD352" i="10" a="1"/>
  <c r="AD76" i="10" a="1"/>
  <c r="AD796" i="10" a="1"/>
  <c r="AD424" i="10" a="1"/>
  <c r="AD787" i="10" a="1"/>
  <c r="AD256" i="10" a="1"/>
  <c r="AD151" i="10" a="1"/>
  <c r="AD57" i="10" a="1"/>
  <c r="AD571" i="10" a="1"/>
  <c r="AD314" i="10" a="1"/>
  <c r="AD131" i="10" a="1"/>
  <c r="AD235" i="10" a="1"/>
  <c r="AD296" i="10" a="1"/>
  <c r="AD120" i="10" a="1"/>
  <c r="AD504" i="10" a="1"/>
  <c r="AD39" i="10" a="1"/>
  <c r="AD680" i="10" a="1"/>
  <c r="AD147" i="10" a="1"/>
  <c r="AD557" i="10" a="1"/>
  <c r="AD771" i="10" a="1"/>
  <c r="AD820" i="10" a="1"/>
  <c r="AD360" i="10" a="1"/>
  <c r="AD464" i="10" a="1"/>
  <c r="AD730" i="10" a="1"/>
  <c r="AD160" i="10" a="1"/>
  <c r="AD61" i="10" a="1"/>
  <c r="AD109" i="10" a="1"/>
  <c r="AD148" i="10" a="1"/>
  <c r="AD446" i="10" a="1"/>
  <c r="AD600" i="10" a="1"/>
  <c r="AD393" i="10" a="1"/>
  <c r="AD84" i="10" a="1"/>
  <c r="AD38" i="10" a="1"/>
  <c r="AD370" i="10" a="1"/>
  <c r="AD499" i="10" a="1"/>
  <c r="AD826" i="10" a="1"/>
  <c r="AD783" i="10" a="1"/>
  <c r="AD834" i="10" a="1"/>
  <c r="AD144" i="10" a="1"/>
  <c r="AD74" i="10" a="1"/>
  <c r="AD346" i="10" a="1"/>
  <c r="AD777" i="10" a="1"/>
  <c r="AD390" i="10" a="1"/>
  <c r="AD779" i="10" a="1"/>
  <c r="AD280" i="10" a="1"/>
  <c r="AD338" i="10" a="1"/>
  <c r="AD158" i="10" a="1"/>
  <c r="AD435" i="10" a="1"/>
  <c r="AD332" i="10" a="1"/>
  <c r="AD677" i="10" a="1"/>
  <c r="AD558" i="10" a="1"/>
  <c r="AD227" i="10" a="1"/>
  <c r="AD598" i="10" a="1"/>
  <c r="AD687" i="10" a="1"/>
  <c r="AD765" i="10" a="1"/>
  <c r="AD275" i="10" a="1"/>
  <c r="AD110" i="10" a="1"/>
  <c r="AD630" i="10" a="1"/>
  <c r="AD739" i="10" a="1"/>
  <c r="AD607" i="10" a="1"/>
  <c r="AD64" i="10" a="1"/>
  <c r="AD466" i="10" a="1"/>
  <c r="AD438" i="10" a="1"/>
  <c r="AD169" i="10" a="1"/>
  <c r="AD66" i="10" a="1"/>
  <c r="AD544" i="10" a="1"/>
  <c r="AD821" i="10" a="1"/>
  <c r="AD217" i="10" a="1"/>
  <c r="AD222" i="10" a="1"/>
  <c r="AD808" i="10" a="1"/>
  <c r="AD520" i="10" a="1"/>
  <c r="AD550" i="10" a="1"/>
  <c r="AD226" i="10" a="1"/>
  <c r="AD295" i="10" a="1"/>
  <c r="AD182" i="10" a="1"/>
  <c r="AD343" i="10" a="1"/>
  <c r="AD425" i="10" a="1"/>
  <c r="AD496" i="10" a="1"/>
  <c r="AD778" i="10" a="1"/>
  <c r="AD81" i="10" a="1"/>
  <c r="AD447" i="10" a="1"/>
  <c r="AD329" i="10" a="1"/>
  <c r="AD483" i="10" a="1"/>
  <c r="AD85" i="10" a="1"/>
  <c r="AD298" i="10" a="1"/>
  <c r="AD597" i="10" a="1"/>
  <c r="AD574" i="10" a="1"/>
  <c r="AD126" i="10" a="1"/>
  <c r="AD274" i="10" a="1"/>
  <c r="AD328" i="10" a="1"/>
  <c r="AD825" i="10" a="1"/>
  <c r="AD549" i="10" a="1"/>
  <c r="AD423" i="10" a="1"/>
  <c r="AD661" i="10" a="1"/>
  <c r="AD417" i="10" a="1"/>
  <c r="AD107" i="10" a="1"/>
  <c r="AD337" i="10" a="1"/>
  <c r="AD342" i="10" a="1"/>
  <c r="AD596" i="10" a="1"/>
  <c r="AD512" i="10" a="1"/>
  <c r="AD259" i="10" a="1"/>
  <c r="AD53" i="10" a="1"/>
  <c r="AD153" i="10" a="1"/>
  <c r="AD626" i="10" a="1"/>
  <c r="AD815" i="10" a="1"/>
  <c r="AD309" i="10" a="1"/>
  <c r="AD121" i="10" a="1"/>
  <c r="AD527" i="10" a="1"/>
  <c r="AD763" i="10" a="1"/>
  <c r="AD554" i="10" a="1"/>
  <c r="AD650" i="10" a="1"/>
  <c r="AD513" i="10" a="1"/>
  <c r="AD359" i="10" a="1"/>
  <c r="AD521" i="10" a="1"/>
  <c r="AD461" i="10" a="1"/>
  <c r="AD386" i="10" a="1"/>
  <c r="AD344" i="10" a="1"/>
  <c r="AD355" i="10" a="1"/>
  <c r="AD30" i="10" a="1"/>
  <c r="AD502" i="10" a="1"/>
  <c r="AD491" i="10" a="1"/>
  <c r="AD434" i="10" a="1"/>
  <c r="AD119" i="10" a="1"/>
  <c r="AD251" i="10" a="1"/>
  <c r="AD234" i="10" a="1"/>
  <c r="AD391" i="10" a="1"/>
  <c r="AD247" i="10" a="1"/>
  <c r="AD238" i="10" a="1"/>
  <c r="AD678" i="10" a="1"/>
  <c r="AD369" i="10" a="1"/>
  <c r="AD410" i="10" a="1"/>
  <c r="AD547" i="10" a="1"/>
  <c r="AD430" i="10" a="1"/>
  <c r="AD586" i="10" a="1"/>
  <c r="AD327" i="10" a="1"/>
  <c r="AD52" i="10" a="1"/>
  <c r="AD697" i="10" a="1"/>
  <c r="AD622" i="10" a="1"/>
  <c r="AD281" i="10" a="1"/>
  <c r="AD453" i="10" a="1"/>
  <c r="AD612" i="10" a="1"/>
  <c r="AD113" i="10" a="1"/>
  <c r="AD673" i="10" a="1"/>
  <c r="AD837" i="10" a="1"/>
  <c r="AD644" i="10" a="1"/>
  <c r="AD349" i="10" a="1"/>
  <c r="AD225" i="10" a="1"/>
  <c r="L6" i="13" l="1"/>
  <c r="M6" i="13" s="1"/>
  <c r="L13" i="13"/>
  <c r="M13" i="13" s="1"/>
  <c r="L9" i="13"/>
  <c r="M9" i="13" s="1"/>
  <c r="L11" i="13"/>
  <c r="M11" i="13" s="1"/>
  <c r="L123" i="13"/>
  <c r="M123" i="13" s="1"/>
  <c r="L57" i="13"/>
  <c r="M57" i="13" s="1"/>
  <c r="L203" i="13"/>
  <c r="M203" i="13" s="1"/>
  <c r="L301" i="13"/>
  <c r="M301" i="13" s="1"/>
  <c r="L112" i="13"/>
  <c r="M112" i="13" s="1"/>
  <c r="L243" i="13"/>
  <c r="M243" i="13" s="1"/>
  <c r="L146" i="13"/>
  <c r="M146" i="13" s="1"/>
  <c r="L208" i="13"/>
  <c r="M208" i="13" s="1"/>
  <c r="L79" i="13"/>
  <c r="M79" i="13" s="1"/>
  <c r="L178" i="13"/>
  <c r="M178" i="13" s="1"/>
  <c r="L225" i="13"/>
  <c r="M225" i="13" s="1"/>
  <c r="L183" i="13"/>
  <c r="M183" i="13" s="1"/>
  <c r="L71" i="13"/>
  <c r="M71" i="13" s="1"/>
  <c r="L141" i="13"/>
  <c r="M141" i="13" s="1"/>
  <c r="L283" i="13"/>
  <c r="M283" i="13" s="1"/>
  <c r="L289" i="13"/>
  <c r="M289" i="13" s="1"/>
  <c r="L304" i="13"/>
  <c r="M304" i="13" s="1"/>
  <c r="L290" i="13"/>
  <c r="M290" i="13" s="1"/>
  <c r="L267" i="13"/>
  <c r="M267" i="13" s="1"/>
  <c r="M54" i="13"/>
  <c r="L198" i="13"/>
  <c r="M198" i="13" s="1"/>
  <c r="L244" i="13"/>
  <c r="M244" i="13" s="1"/>
  <c r="L137" i="13"/>
  <c r="M137" i="13" s="1"/>
  <c r="L81" i="13"/>
  <c r="M81" i="13" s="1"/>
  <c r="L8" i="13"/>
  <c r="M8" i="13" s="1"/>
  <c r="L56" i="13"/>
  <c r="M56" i="13" s="1"/>
  <c r="L114" i="13"/>
  <c r="M114" i="13" s="1"/>
  <c r="L130" i="13"/>
  <c r="M130" i="13" s="1"/>
  <c r="L111" i="13"/>
  <c r="M111" i="13" s="1"/>
  <c r="L95" i="13"/>
  <c r="M95" i="13" s="1"/>
  <c r="L286" i="13"/>
  <c r="M286" i="13" s="1"/>
  <c r="L256" i="13"/>
  <c r="M256" i="13" s="1"/>
  <c r="L228" i="13"/>
  <c r="M228" i="13" s="1"/>
  <c r="L239" i="13"/>
  <c r="M239" i="13" s="1"/>
  <c r="L158" i="13"/>
  <c r="M158" i="13" s="1"/>
  <c r="L145" i="13"/>
  <c r="M145" i="13" s="1"/>
  <c r="L250" i="13"/>
  <c r="M250" i="13" s="1"/>
  <c r="L302" i="13"/>
  <c r="M302" i="13" s="1"/>
  <c r="L161" i="13"/>
  <c r="M161" i="13" s="1"/>
  <c r="M53" i="13"/>
  <c r="L103" i="13"/>
  <c r="M103" i="13" s="1"/>
  <c r="L188" i="13"/>
  <c r="M188" i="13" s="1"/>
  <c r="L170" i="13"/>
  <c r="M170" i="13" s="1"/>
  <c r="L90" i="13"/>
  <c r="M90" i="13" s="1"/>
  <c r="L82" i="13"/>
  <c r="M82" i="13" s="1"/>
  <c r="L168" i="13"/>
  <c r="M168" i="13" s="1"/>
  <c r="L159" i="13"/>
  <c r="M159" i="13" s="1"/>
  <c r="L179" i="13"/>
  <c r="M179" i="13" s="1"/>
  <c r="L249" i="13"/>
  <c r="M249" i="13" s="1"/>
  <c r="L259" i="13"/>
  <c r="M259" i="13" s="1"/>
  <c r="L210" i="13"/>
  <c r="M210" i="13" s="1"/>
  <c r="L152" i="13"/>
  <c r="M152" i="13" s="1"/>
  <c r="L273" i="13"/>
  <c r="M273" i="13" s="1"/>
  <c r="L142" i="13"/>
  <c r="M142" i="13" s="1"/>
  <c r="L72" i="13"/>
  <c r="M72" i="13" s="1"/>
  <c r="L119" i="13"/>
  <c r="M119" i="13" s="1"/>
  <c r="L220" i="13"/>
  <c r="M220" i="13" s="1"/>
  <c r="L120" i="13"/>
  <c r="M120" i="13" s="1"/>
  <c r="L105" i="13"/>
  <c r="M105" i="13" s="1"/>
  <c r="L281" i="13"/>
  <c r="M281" i="13" s="1"/>
  <c r="L167" i="13"/>
  <c r="M167" i="13" s="1"/>
  <c r="L204" i="13"/>
  <c r="M204" i="13" s="1"/>
  <c r="L100" i="13"/>
  <c r="M100" i="13" s="1"/>
  <c r="L84" i="13"/>
  <c r="M84" i="13" s="1"/>
  <c r="L125" i="13"/>
  <c r="M125" i="13" s="1"/>
  <c r="L5" i="13"/>
  <c r="M5" i="13" s="1"/>
  <c r="L61" i="13"/>
  <c r="M61" i="13" s="1"/>
  <c r="L298" i="13"/>
  <c r="M298" i="13" s="1"/>
  <c r="L98" i="13"/>
  <c r="M98" i="13" s="1"/>
  <c r="L135" i="13"/>
  <c r="M135" i="13" s="1"/>
  <c r="L236" i="13"/>
  <c r="M236" i="13" s="1"/>
  <c r="L245" i="13"/>
  <c r="M245" i="13" s="1"/>
  <c r="L242" i="13"/>
  <c r="M242" i="13" s="1"/>
  <c r="L201" i="13"/>
  <c r="M201" i="13" s="1"/>
  <c r="L116" i="13"/>
  <c r="M116" i="13" s="1"/>
  <c r="L78" i="13"/>
  <c r="M78" i="13" s="1"/>
  <c r="L75" i="13"/>
  <c r="M75" i="13" s="1"/>
  <c r="L163" i="13"/>
  <c r="M163" i="13" s="1"/>
  <c r="L138" i="13"/>
  <c r="M138" i="13" s="1"/>
  <c r="L268" i="13"/>
  <c r="M268" i="13" s="1"/>
  <c r="L63" i="13"/>
  <c r="M63" i="13" s="1"/>
  <c r="L287" i="13"/>
  <c r="M287" i="13" s="1"/>
  <c r="L97" i="13"/>
  <c r="M97" i="13" s="1"/>
  <c r="L221" i="13"/>
  <c r="M221" i="13" s="1"/>
  <c r="L91" i="13"/>
  <c r="M91" i="13" s="1"/>
  <c r="L265" i="13"/>
  <c r="M265" i="13" s="1"/>
  <c r="L199" i="13"/>
  <c r="M199" i="13" s="1"/>
  <c r="L233" i="13"/>
  <c r="M233" i="13" s="1"/>
  <c r="L218" i="13"/>
  <c r="M218" i="13" s="1"/>
  <c r="L291" i="13"/>
  <c r="M291" i="13" s="1"/>
  <c r="L162" i="13"/>
  <c r="M162" i="13" s="1"/>
  <c r="L184" i="13"/>
  <c r="M184" i="13" s="1"/>
  <c r="L113" i="13"/>
  <c r="M113" i="13" s="1"/>
  <c r="L292" i="13"/>
  <c r="M292" i="13" s="1"/>
  <c r="L196" i="13"/>
  <c r="M196" i="13" s="1"/>
  <c r="L217" i="13"/>
  <c r="M217" i="13" s="1"/>
  <c r="L108" i="13"/>
  <c r="M108" i="13" s="1"/>
  <c r="L99" i="13"/>
  <c r="M99" i="13" s="1"/>
  <c r="L215" i="13"/>
  <c r="M215" i="13" s="1"/>
  <c r="L299" i="13"/>
  <c r="M299" i="13" s="1"/>
  <c r="L58" i="13"/>
  <c r="M58" i="13" s="1"/>
  <c r="L288" i="13"/>
  <c r="M288" i="13" s="1"/>
  <c r="L69" i="13"/>
  <c r="M69" i="13" s="1"/>
  <c r="L154" i="13"/>
  <c r="M154" i="13" s="1"/>
  <c r="L276" i="13"/>
  <c r="M276" i="13" s="1"/>
  <c r="L115" i="13"/>
  <c r="M115" i="13" s="1"/>
  <c r="L223" i="13"/>
  <c r="M223" i="13" s="1"/>
  <c r="L171" i="13"/>
  <c r="M171" i="13" s="1"/>
  <c r="L7" i="13"/>
  <c r="M7" i="13" s="1"/>
  <c r="L193" i="13"/>
  <c r="M193" i="13" s="1"/>
  <c r="L117" i="13"/>
  <c r="M117" i="13" s="1"/>
  <c r="L101" i="13"/>
  <c r="M101" i="13" s="1"/>
  <c r="L110" i="13"/>
  <c r="M110" i="13" s="1"/>
  <c r="L155" i="13"/>
  <c r="M155" i="13" s="1"/>
  <c r="L129" i="13"/>
  <c r="M129" i="13" s="1"/>
  <c r="L80" i="13"/>
  <c r="M80" i="13" s="1"/>
  <c r="L172" i="13"/>
  <c r="M172" i="13" s="1"/>
  <c r="L147" i="13"/>
  <c r="M147" i="13" s="1"/>
  <c r="L206" i="13"/>
  <c r="M206" i="13" s="1"/>
  <c r="L94" i="13"/>
  <c r="M94" i="13" s="1"/>
  <c r="L187" i="13"/>
  <c r="M187" i="13" s="1"/>
  <c r="L149" i="13"/>
  <c r="M149" i="13" s="1"/>
  <c r="L282" i="13"/>
  <c r="M282" i="13" s="1"/>
  <c r="L127" i="13"/>
  <c r="M127" i="13" s="1"/>
  <c r="L279" i="13"/>
  <c r="M279" i="13" s="1"/>
  <c r="L160" i="13"/>
  <c r="M160" i="13" s="1"/>
  <c r="L164" i="13"/>
  <c r="M164" i="13" s="1"/>
  <c r="L214" i="13"/>
  <c r="M214" i="13" s="1"/>
  <c r="L202" i="13"/>
  <c r="M202" i="13" s="1"/>
  <c r="L92" i="13"/>
  <c r="M92" i="13" s="1"/>
  <c r="L144" i="13"/>
  <c r="M144" i="13" s="1"/>
  <c r="L232" i="13"/>
  <c r="M232" i="13" s="1"/>
  <c r="L247" i="13"/>
  <c r="M247" i="13" s="1"/>
  <c r="L143" i="13"/>
  <c r="M143" i="13" s="1"/>
  <c r="L156" i="13"/>
  <c r="M156" i="13" s="1"/>
  <c r="L175" i="13"/>
  <c r="M175" i="13" s="1"/>
  <c r="L109" i="13"/>
  <c r="M109" i="13" s="1"/>
  <c r="L55" i="13"/>
  <c r="M55" i="13" s="1"/>
  <c r="L252" i="13"/>
  <c r="M252" i="13" s="1"/>
  <c r="L180" i="13"/>
  <c r="M180" i="13" s="1"/>
  <c r="L190" i="13"/>
  <c r="M190" i="13" s="1"/>
  <c r="L169" i="13"/>
  <c r="M169" i="13" s="1"/>
  <c r="L264" i="13"/>
  <c r="M264" i="13" s="1"/>
  <c r="L96" i="13"/>
  <c r="M96" i="13" s="1"/>
  <c r="L106" i="13"/>
  <c r="M106" i="13" s="1"/>
  <c r="L12" i="13"/>
  <c r="M12" i="13" s="1"/>
  <c r="L207" i="13"/>
  <c r="M207" i="13" s="1"/>
  <c r="L238" i="13"/>
  <c r="M238" i="13" s="1"/>
  <c r="L86" i="13"/>
  <c r="M86" i="13" s="1"/>
  <c r="L181" i="13"/>
  <c r="M181" i="13" s="1"/>
  <c r="L275" i="13"/>
  <c r="M275" i="13" s="1"/>
  <c r="L300" i="13"/>
  <c r="M300" i="13" s="1"/>
  <c r="L65" i="13"/>
  <c r="M65" i="13" s="1"/>
  <c r="L194" i="13"/>
  <c r="M194" i="13" s="1"/>
  <c r="L132" i="13"/>
  <c r="M132" i="13" s="1"/>
  <c r="L234" i="13"/>
  <c r="M234" i="13" s="1"/>
  <c r="L176" i="13"/>
  <c r="M176" i="13" s="1"/>
  <c r="L285" i="13"/>
  <c r="M285" i="13" s="1"/>
  <c r="L277" i="13"/>
  <c r="M277" i="13" s="1"/>
  <c r="L177" i="13"/>
  <c r="M177" i="13" s="1"/>
  <c r="L266" i="13"/>
  <c r="M266" i="13" s="1"/>
  <c r="L240" i="13"/>
  <c r="M240" i="13" s="1"/>
  <c r="L212" i="13"/>
  <c r="M212" i="13" s="1"/>
  <c r="L121" i="13"/>
  <c r="M121" i="13" s="1"/>
  <c r="L102" i="13"/>
  <c r="M102" i="13" s="1"/>
  <c r="L153" i="13"/>
  <c r="M153" i="13" s="1"/>
  <c r="L269" i="13"/>
  <c r="M269" i="13" s="1"/>
  <c r="L216" i="13"/>
  <c r="M216" i="13" s="1"/>
  <c r="L126" i="13"/>
  <c r="M126" i="13" s="1"/>
  <c r="L118" i="13"/>
  <c r="M118" i="13" s="1"/>
  <c r="L251" i="13"/>
  <c r="M251" i="13" s="1"/>
  <c r="M52" i="13"/>
  <c r="L62" i="13"/>
  <c r="M62" i="13" s="1"/>
  <c r="L66" i="13"/>
  <c r="M66" i="13" s="1"/>
  <c r="L296" i="13"/>
  <c r="M296" i="13" s="1"/>
  <c r="L76" i="13"/>
  <c r="M76" i="13" s="1"/>
  <c r="M50" i="13"/>
  <c r="L93" i="13"/>
  <c r="M93" i="13" s="1"/>
  <c r="L85" i="13"/>
  <c r="M85" i="13" s="1"/>
  <c r="L235" i="13"/>
  <c r="M235" i="13" s="1"/>
  <c r="L226" i="13"/>
  <c r="M226" i="13" s="1"/>
  <c r="L224" i="13"/>
  <c r="M224" i="13" s="1"/>
  <c r="L246" i="13"/>
  <c r="M246" i="13" s="1"/>
  <c r="L148" i="13"/>
  <c r="M148" i="13" s="1"/>
  <c r="L88" i="13"/>
  <c r="M88" i="13" s="1"/>
  <c r="L64" i="13"/>
  <c r="M64" i="13" s="1"/>
  <c r="L260" i="13"/>
  <c r="M260" i="13" s="1"/>
  <c r="L134" i="13"/>
  <c r="M134" i="13" s="1"/>
  <c r="L211" i="13"/>
  <c r="M211" i="13" s="1"/>
  <c r="L107" i="13"/>
  <c r="M107" i="13" s="1"/>
  <c r="L257" i="13"/>
  <c r="M257" i="13" s="1"/>
  <c r="L174" i="13"/>
  <c r="M174" i="13" s="1"/>
  <c r="L241" i="13"/>
  <c r="M241" i="13" s="1"/>
  <c r="L295" i="13"/>
  <c r="M295" i="13" s="1"/>
  <c r="L140" i="13"/>
  <c r="M140" i="13" s="1"/>
  <c r="L253" i="13"/>
  <c r="M253" i="13" s="1"/>
  <c r="L165" i="13"/>
  <c r="M165" i="13" s="1"/>
  <c r="L261" i="13"/>
  <c r="M261" i="13" s="1"/>
  <c r="L139" i="13"/>
  <c r="M139" i="13" s="1"/>
  <c r="L128" i="13"/>
  <c r="M128" i="13" s="1"/>
  <c r="L87" i="13"/>
  <c r="M87" i="13" s="1"/>
  <c r="L77" i="13"/>
  <c r="M77" i="13" s="1"/>
  <c r="M51" i="13"/>
  <c r="L182" i="13"/>
  <c r="M182" i="13" s="1"/>
  <c r="L230" i="13"/>
  <c r="M230" i="13" s="1"/>
  <c r="L124" i="13"/>
  <c r="M124" i="13" s="1"/>
  <c r="L255" i="13"/>
  <c r="M255" i="13" s="1"/>
  <c r="L191" i="13"/>
  <c r="M191" i="13" s="1"/>
  <c r="L213" i="13"/>
  <c r="M213" i="13" s="1"/>
  <c r="L83" i="13"/>
  <c r="M83" i="13" s="1"/>
  <c r="L131" i="13"/>
  <c r="M131" i="13" s="1"/>
  <c r="L297" i="13"/>
  <c r="M297" i="13" s="1"/>
  <c r="L227" i="13"/>
  <c r="M227" i="13" s="1"/>
  <c r="L294" i="13"/>
  <c r="M294" i="13" s="1"/>
  <c r="L136" i="13"/>
  <c r="M136" i="13" s="1"/>
  <c r="L157" i="13"/>
  <c r="M157" i="13" s="1"/>
  <c r="L192" i="13"/>
  <c r="M192" i="13" s="1"/>
  <c r="L189" i="13"/>
  <c r="M189" i="13" s="1"/>
  <c r="L222" i="13"/>
  <c r="M222" i="13" s="1"/>
  <c r="L209" i="13"/>
  <c r="M209" i="13" s="1"/>
  <c r="L219" i="13"/>
  <c r="M219" i="13" s="1"/>
  <c r="L150" i="13"/>
  <c r="M150" i="13" s="1"/>
  <c r="L270" i="13"/>
  <c r="M270" i="13" s="1"/>
  <c r="L122" i="13"/>
  <c r="M122" i="13" s="1"/>
  <c r="L237" i="13"/>
  <c r="M237" i="13" s="1"/>
  <c r="L205" i="13"/>
  <c r="M205" i="13" s="1"/>
  <c r="L89" i="13"/>
  <c r="M89" i="13" s="1"/>
  <c r="L195" i="13"/>
  <c r="M195" i="13" s="1"/>
  <c r="L272" i="13"/>
  <c r="M272" i="13" s="1"/>
  <c r="L186" i="13"/>
  <c r="M186" i="13" s="1"/>
  <c r="L303" i="13"/>
  <c r="M303" i="13" s="1"/>
  <c r="L59" i="13"/>
  <c r="M59" i="13" s="1"/>
  <c r="L278" i="13"/>
  <c r="M278" i="13" s="1"/>
  <c r="L73" i="13"/>
  <c r="M73" i="13" s="1"/>
  <c r="L74" i="13"/>
  <c r="M74" i="13" s="1"/>
  <c r="L271" i="13"/>
  <c r="M271" i="13" s="1"/>
  <c r="L133" i="13"/>
  <c r="M133" i="13" s="1"/>
  <c r="L60" i="13"/>
  <c r="M60" i="13" s="1"/>
  <c r="L151" i="13"/>
  <c r="M151" i="13" s="1"/>
  <c r="L166" i="13"/>
  <c r="M166" i="13" s="1"/>
  <c r="L200" i="13"/>
  <c r="M200" i="13" s="1"/>
  <c r="L231" i="13"/>
  <c r="M231" i="13" s="1"/>
  <c r="L173" i="13"/>
  <c r="M173" i="13" s="1"/>
  <c r="L10" i="13"/>
  <c r="M10" i="13" s="1"/>
  <c r="L293" i="13"/>
  <c r="M293" i="13" s="1"/>
  <c r="L248" i="13"/>
  <c r="M248" i="13" s="1"/>
  <c r="L263" i="13"/>
  <c r="M263" i="13" s="1"/>
  <c r="L262" i="13"/>
  <c r="M262" i="13" s="1"/>
  <c r="L284" i="13"/>
  <c r="M284" i="13" s="1"/>
  <c r="L254" i="13"/>
  <c r="M254" i="13" s="1"/>
  <c r="L70" i="13"/>
  <c r="M70" i="13" s="1"/>
  <c r="L67" i="13"/>
  <c r="M67" i="13" s="1"/>
  <c r="L274" i="13"/>
  <c r="M274" i="13" s="1"/>
  <c r="L258" i="13"/>
  <c r="M258" i="13" s="1"/>
  <c r="L68" i="13"/>
  <c r="M68" i="13" s="1"/>
  <c r="L185" i="13"/>
  <c r="M185" i="13" s="1"/>
  <c r="L104" i="13"/>
  <c r="M104" i="13" s="1"/>
  <c r="L280" i="13"/>
  <c r="M280" i="13" s="1"/>
  <c r="L197" i="13"/>
  <c r="M197" i="13" s="1"/>
  <c r="AD145" i="10"/>
  <c r="AD146" i="10"/>
  <c r="AD165" i="10"/>
  <c r="AD182" i="10"/>
  <c r="AD222" i="10"/>
  <c r="AD251" i="10"/>
  <c r="AD260" i="10"/>
  <c r="AD307" i="10"/>
  <c r="AD309" i="10"/>
  <c r="AD330" i="10"/>
  <c r="AD344" i="10"/>
  <c r="AD430" i="10"/>
  <c r="AD464" i="10"/>
  <c r="AD494" i="10"/>
  <c r="AD521" i="10"/>
  <c r="AD597" i="10"/>
  <c r="AD598" i="10"/>
  <c r="AD608" i="10"/>
  <c r="AD622" i="10"/>
  <c r="AD625" i="10"/>
  <c r="AD674" i="10"/>
  <c r="AD676" i="10"/>
  <c r="AD677" i="10"/>
  <c r="AD711" i="10"/>
  <c r="AD712" i="10"/>
  <c r="AD713" i="10"/>
  <c r="AD725" i="10"/>
  <c r="AD726" i="10"/>
  <c r="AD815" i="10"/>
  <c r="AD212" i="10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AD544" i="10"/>
  <c r="L96" i="11"/>
  <c r="M96" i="11" s="1"/>
  <c r="L76" i="11"/>
  <c r="M76" i="11" s="1"/>
  <c r="L92" i="11"/>
  <c r="M92" i="11" s="1"/>
  <c r="L138" i="11"/>
  <c r="M138" i="11" s="1"/>
  <c r="AD570" i="10"/>
  <c r="AD837" i="10"/>
  <c r="L109" i="11"/>
  <c r="M109" i="11" s="1"/>
  <c r="L73" i="11"/>
  <c r="M73" i="11" s="1"/>
  <c r="L58" i="11"/>
  <c r="M58" i="11" s="1"/>
  <c r="L91" i="11"/>
  <c r="M91" i="11" s="1"/>
  <c r="L108" i="11"/>
  <c r="M108" i="11" s="1"/>
  <c r="L75" i="11"/>
  <c r="M75" i="11" s="1"/>
  <c r="L95" i="11"/>
  <c r="M95" i="11" s="1"/>
  <c r="L137" i="11"/>
  <c r="M137" i="11" s="1"/>
  <c r="L51" i="11"/>
  <c r="M51" i="11" s="1"/>
  <c r="AD374" i="10"/>
  <c r="L57" i="11"/>
  <c r="M57" i="11" s="1"/>
  <c r="L94" i="11"/>
  <c r="M94" i="11" s="1"/>
  <c r="L15" i="11"/>
  <c r="M15" i="11" s="1"/>
  <c r="L10" i="11"/>
  <c r="M10" i="11" s="1"/>
  <c r="L9" i="11"/>
  <c r="M9" i="11" s="1"/>
  <c r="L90" i="11"/>
  <c r="M90" i="11" s="1"/>
  <c r="L136" i="11"/>
  <c r="M136" i="11" s="1"/>
  <c r="L5" i="11"/>
  <c r="M5" i="11" s="1"/>
  <c r="L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L14" i="11"/>
  <c r="M14" i="11" s="1"/>
  <c r="L6" i="11"/>
  <c r="M6" i="11" s="1"/>
  <c r="L12" i="11"/>
  <c r="M12" i="11" s="1"/>
  <c r="L7" i="11"/>
  <c r="M7" i="11" s="1"/>
  <c r="L13" i="11"/>
  <c r="M13" i="11" s="1"/>
  <c r="L8" i="11"/>
  <c r="M8" i="11" s="1"/>
  <c r="L107" i="11"/>
  <c r="M107" i="11" s="1"/>
  <c r="L11" i="11"/>
  <c r="M11" i="11" s="1"/>
  <c r="L74" i="11"/>
  <c r="M74" i="11" s="1"/>
  <c r="AD394" i="10" a="1"/>
  <c r="AD614" i="10" a="1"/>
  <c r="AD25" i="10" a="1"/>
  <c r="AD773" i="10" a="1"/>
  <c r="AD536" i="10" a="1"/>
  <c r="AD775" i="10" a="1"/>
  <c r="AD377" i="10" a="1"/>
  <c r="AD786" i="10" a="1"/>
  <c r="AD7" i="10" a="1"/>
  <c r="AD810" i="10" a="1"/>
  <c r="AD11" i="10" a="1"/>
  <c r="AD92" i="10" a="1"/>
  <c r="AD489" i="10" a="1"/>
  <c r="AD813" i="10" a="1"/>
  <c r="AD62" i="10" a="1"/>
  <c r="AD176" i="10" a="1"/>
  <c r="AD601" i="10" a="1"/>
  <c r="AD8" i="10" a="1"/>
  <c r="AD312" i="10" a="1"/>
  <c r="AD379" i="10" a="1"/>
  <c r="AD592" i="10" a="1"/>
  <c r="AD818" i="10" a="1"/>
  <c r="AD276" i="10" a="1"/>
  <c r="AD469" i="10" a="1"/>
  <c r="AD293" i="10" a="1"/>
  <c r="AD835" i="10" a="1"/>
  <c r="AD14" i="10" a="1"/>
  <c r="AD809" i="10" a="1"/>
  <c r="AD791" i="10" a="1"/>
  <c r="AD782" i="10" a="1"/>
  <c r="AD9" i="10" a="1"/>
  <c r="AD193" i="10" a="1"/>
  <c r="AD6" i="10" a="1"/>
  <c r="AD628" i="10" a="1"/>
  <c r="AD49" i="10" a="1"/>
  <c r="AD832" i="10" a="1"/>
  <c r="AD216" i="10" a="1"/>
  <c r="AD21" i="10" a="1"/>
  <c r="AD629" i="10" a="1"/>
  <c r="AD463" i="10" a="1"/>
  <c r="AD611" i="10" a="1"/>
  <c r="AD664" i="10" a="1"/>
  <c r="AD15" i="10" a="1"/>
  <c r="AD205" i="10" a="1"/>
  <c r="AD768" i="10" a="1"/>
  <c r="AD704" i="10" a="1"/>
  <c r="AD26" i="10" a="1"/>
  <c r="AD490" i="10" a="1"/>
  <c r="AD488" i="10" a="1"/>
  <c r="AD350" i="10" a="1"/>
  <c r="AD772" i="10" a="1"/>
  <c r="AD568" i="10" a="1"/>
  <c r="AD19" i="10" a="1"/>
  <c r="AD553" i="10" a="1"/>
  <c r="AD624" i="10" a="1"/>
  <c r="AD668" i="10" a="1"/>
  <c r="AD253" i="10" a="1"/>
  <c r="AD575" i="10" a="1"/>
  <c r="AD22" i="10" a="1"/>
  <c r="AD444" i="10" a="1"/>
  <c r="AD13" i="10" a="1"/>
  <c r="AD10" i="10" a="1"/>
  <c r="AD479" i="10" a="1"/>
  <c r="AD99" i="10" a="1"/>
  <c r="AD619" i="10" a="1"/>
  <c r="AD780" i="10" a="1"/>
  <c r="AD545" i="10" a="1"/>
  <c r="AD17" i="10" a="1"/>
  <c r="AD27" i="10" a="1"/>
  <c r="AD23" i="10" a="1"/>
  <c r="AD790" i="10" a="1"/>
  <c r="AD590" i="10" a="1"/>
  <c r="AD16" i="10" a="1"/>
  <c r="AD18" i="10" a="1"/>
  <c r="AD326" i="10" a="1"/>
  <c r="AD80" i="10" a="1"/>
  <c r="AD791" i="10" l="1"/>
  <c r="AD216" i="10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L5" i="14" s="1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AD5" i="10" a="1"/>
  <c r="AD5" i="10" l="1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N5" i="14" s="1"/>
  <c r="K9" i="14"/>
  <c r="K21" i="14"/>
  <c r="N21" i="14" s="1"/>
  <c r="K298" i="14"/>
  <c r="N298" i="14" s="1"/>
  <c r="K118" i="14"/>
  <c r="K312" i="14"/>
  <c r="K120" i="14"/>
  <c r="K471" i="14"/>
  <c r="K289" i="14"/>
  <c r="K48" i="14"/>
  <c r="N48" i="14" s="1"/>
  <c r="K130" i="14"/>
  <c r="K429" i="14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N488" i="14" s="1"/>
  <c r="K199" i="14"/>
  <c r="N199" i="14" s="1"/>
  <c r="K406" i="14"/>
  <c r="K408" i="14"/>
  <c r="N408" i="14" s="1"/>
  <c r="K104" i="14"/>
  <c r="N104" i="14" s="1"/>
  <c r="K374" i="14"/>
  <c r="N374" i="14" s="1"/>
  <c r="K455" i="14"/>
  <c r="N455" i="14" s="1"/>
  <c r="K152" i="14"/>
  <c r="N152" i="14" s="1"/>
  <c r="K319" i="14"/>
  <c r="N319" i="14" s="1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N378" i="14" s="1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N414" i="14" s="1"/>
  <c r="K237" i="14"/>
  <c r="N237" i="14" s="1"/>
  <c r="K342" i="14"/>
  <c r="N342" i="14" s="1"/>
  <c r="K219" i="14"/>
  <c r="N219" i="14" s="1"/>
  <c r="K490" i="14"/>
  <c r="N490" i="14" s="1"/>
  <c r="K451" i="14"/>
  <c r="N451" i="14" s="1"/>
  <c r="K410" i="14"/>
  <c r="N410" i="14" s="1"/>
  <c r="K51" i="14"/>
  <c r="N51" i="14" s="1"/>
  <c r="K10" i="14"/>
  <c r="N10" i="14" s="1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N114" i="14" s="1"/>
  <c r="K420" i="14"/>
  <c r="N420" i="14" s="1"/>
  <c r="K42" i="14"/>
  <c r="N42" i="14" s="1"/>
  <c r="K251" i="14"/>
  <c r="K350" i="14"/>
  <c r="N350" i="14" s="1"/>
  <c r="K302" i="14"/>
  <c r="K193" i="14"/>
  <c r="K377" i="14"/>
  <c r="K146" i="14"/>
  <c r="K28" i="14"/>
  <c r="K16" i="14"/>
  <c r="K283" i="14"/>
  <c r="K351" i="14"/>
  <c r="K79" i="14"/>
  <c r="K92" i="14"/>
  <c r="K106" i="14"/>
  <c r="K61" i="14"/>
  <c r="K57" i="14"/>
  <c r="N57" i="14" s="1"/>
  <c r="K271" i="14"/>
  <c r="K248" i="14"/>
  <c r="K310" i="14"/>
  <c r="K257" i="14"/>
  <c r="N257" i="14" s="1"/>
  <c r="K203" i="14"/>
  <c r="K64" i="14"/>
  <c r="K499" i="14"/>
  <c r="K90" i="14"/>
  <c r="K27" i="14"/>
  <c r="K320" i="14"/>
  <c r="K267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N469" i="14" s="1"/>
  <c r="K336" i="14"/>
  <c r="N336" i="14" s="1"/>
  <c r="K503" i="14"/>
  <c r="N503" i="14" s="1"/>
  <c r="K246" i="14"/>
  <c r="N246" i="14" s="1"/>
  <c r="K343" i="14"/>
  <c r="N343" i="14" s="1"/>
  <c r="K215" i="14"/>
  <c r="N215" i="14" s="1"/>
  <c r="K242" i="14"/>
  <c r="N242" i="14" s="1"/>
  <c r="K405" i="14"/>
  <c r="N405" i="14" s="1"/>
  <c r="K363" i="14"/>
  <c r="N363" i="14" s="1"/>
  <c r="K6" i="14"/>
  <c r="N6" i="14" s="1"/>
  <c r="K210" i="14"/>
  <c r="K84" i="14"/>
  <c r="K396" i="14"/>
  <c r="K266" i="14"/>
  <c r="K285" i="14"/>
  <c r="K348" i="14"/>
  <c r="K7" i="14"/>
  <c r="K467" i="14"/>
  <c r="N467" i="14" s="1"/>
  <c r="K198" i="14"/>
  <c r="K195" i="14"/>
  <c r="N195" i="14" s="1"/>
  <c r="K472" i="14"/>
  <c r="K183" i="14"/>
  <c r="K358" i="14"/>
  <c r="K31" i="14"/>
  <c r="N31" i="14" s="1"/>
  <c r="K369" i="14"/>
  <c r="K297" i="14"/>
  <c r="K110" i="14"/>
  <c r="K280" i="14"/>
  <c r="N280" i="14" s="1"/>
  <c r="K226" i="14"/>
  <c r="K70" i="14"/>
  <c r="K153" i="14"/>
  <c r="K217" i="14"/>
  <c r="K17" i="14"/>
  <c r="K167" i="14"/>
  <c r="K188" i="14"/>
  <c r="K393" i="14"/>
  <c r="K486" i="14"/>
  <c r="K52" i="14"/>
  <c r="K47" i="14"/>
  <c r="K315" i="14"/>
  <c r="K159" i="14"/>
  <c r="K228" i="14"/>
  <c r="K330" i="14"/>
  <c r="K424" i="14"/>
  <c r="K465" i="14"/>
  <c r="K466" i="14"/>
  <c r="N466" i="14" s="1"/>
  <c r="K38" i="14"/>
  <c r="K29" i="14"/>
  <c r="K25" i="14"/>
  <c r="K492" i="14"/>
  <c r="N492" i="14" s="1"/>
  <c r="K162" i="14"/>
  <c r="K439" i="14"/>
  <c r="N439" i="14" s="1"/>
  <c r="K379" i="14"/>
  <c r="K413" i="14"/>
  <c r="K136" i="14"/>
  <c r="K423" i="14"/>
  <c r="K54" i="14"/>
  <c r="K103" i="14"/>
  <c r="K133" i="14"/>
  <c r="K74" i="14"/>
  <c r="K398" i="14"/>
  <c r="K116" i="14"/>
  <c r="K89" i="14"/>
  <c r="N89" i="14" s="1"/>
  <c r="K381" i="14"/>
  <c r="N381" i="14" s="1"/>
  <c r="K288" i="14"/>
  <c r="N288" i="14" s="1"/>
  <c r="K176" i="14"/>
  <c r="N176" i="14" s="1"/>
  <c r="K197" i="14"/>
  <c r="N197" i="14" s="1"/>
  <c r="K475" i="14"/>
  <c r="N475" i="14" s="1"/>
  <c r="K339" i="14"/>
  <c r="N339" i="14" s="1"/>
  <c r="K303" i="14"/>
  <c r="N303" i="14" s="1"/>
  <c r="K238" i="14"/>
  <c r="N238" i="14" s="1"/>
  <c r="K14" i="14"/>
  <c r="N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N476" i="14" s="1"/>
  <c r="K485" i="14"/>
  <c r="K416" i="14"/>
  <c r="K417" i="14"/>
  <c r="N417" i="14" s="1"/>
  <c r="K415" i="14"/>
  <c r="N415" i="14" s="1"/>
  <c r="K41" i="14"/>
  <c r="K402" i="14"/>
  <c r="K160" i="14"/>
  <c r="K76" i="14"/>
  <c r="K282" i="14"/>
  <c r="K294" i="14"/>
  <c r="K178" i="14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N111" i="14" s="1"/>
  <c r="K489" i="14"/>
  <c r="K447" i="14"/>
  <c r="N447" i="14" s="1"/>
  <c r="K208" i="14"/>
  <c r="N208" i="14" s="1"/>
  <c r="K390" i="14"/>
  <c r="N390" i="14" s="1"/>
  <c r="K422" i="14"/>
  <c r="K73" i="14"/>
  <c r="N73" i="14" s="1"/>
  <c r="K49" i="14"/>
  <c r="N49" i="14" s="1"/>
  <c r="K359" i="14"/>
  <c r="N359" i="14" s="1"/>
  <c r="K207" i="14"/>
  <c r="K68" i="14"/>
  <c r="K277" i="14"/>
  <c r="K175" i="14"/>
  <c r="K127" i="14"/>
  <c r="K403" i="14"/>
  <c r="K273" i="14"/>
  <c r="K143" i="14"/>
  <c r="N143" i="14" s="1"/>
  <c r="K335" i="14"/>
  <c r="N335" i="14" s="1"/>
  <c r="K168" i="14"/>
  <c r="N168" i="14" s="1"/>
  <c r="K158" i="14"/>
  <c r="N158" i="14" s="1"/>
  <c r="K181" i="14"/>
  <c r="N181" i="14" s="1"/>
  <c r="K388" i="14"/>
  <c r="N388" i="14" s="1"/>
  <c r="K123" i="14"/>
  <c r="N123" i="14" s="1"/>
  <c r="K354" i="14"/>
  <c r="N354" i="14" s="1"/>
  <c r="K12" i="14"/>
  <c r="N12" i="14" s="1"/>
  <c r="K129" i="14"/>
  <c r="K258" i="14"/>
  <c r="K222" i="14"/>
  <c r="K135" i="14"/>
  <c r="K126" i="14"/>
  <c r="K437" i="14"/>
  <c r="K18" i="14"/>
  <c r="N18" i="14" s="1"/>
  <c r="K290" i="14"/>
  <c r="K151" i="14"/>
  <c r="K458" i="14"/>
  <c r="K260" i="14"/>
  <c r="K304" i="14"/>
  <c r="K380" i="14"/>
  <c r="K367" i="14"/>
  <c r="N367" i="14" s="1"/>
  <c r="K157" i="14"/>
  <c r="K400" i="14"/>
  <c r="K156" i="14"/>
  <c r="K250" i="14"/>
  <c r="K78" i="14"/>
  <c r="N78" i="14" s="1"/>
  <c r="K115" i="14"/>
  <c r="K383" i="14"/>
  <c r="K395" i="14"/>
  <c r="K85" i="14"/>
  <c r="K392" i="14"/>
  <c r="K462" i="14"/>
  <c r="K147" i="14"/>
  <c r="K37" i="14"/>
  <c r="K428" i="14"/>
  <c r="K154" i="14"/>
  <c r="K65" i="14"/>
  <c r="K194" i="14"/>
  <c r="K44" i="14"/>
  <c r="N44" i="14" s="1"/>
  <c r="K189" i="14"/>
  <c r="K473" i="14"/>
  <c r="K323" i="14"/>
  <c r="K314" i="14"/>
  <c r="K272" i="14"/>
  <c r="K313" i="14"/>
  <c r="K421" i="14"/>
  <c r="K478" i="14"/>
  <c r="K376" i="14"/>
  <c r="K296" i="14"/>
  <c r="K356" i="14"/>
  <c r="K170" i="14"/>
  <c r="K407" i="14"/>
  <c r="K443" i="14"/>
  <c r="K141" i="14"/>
  <c r="N141" i="14" s="1"/>
  <c r="K87" i="14"/>
  <c r="N87" i="14" s="1"/>
  <c r="K487" i="14"/>
  <c r="K86" i="14"/>
  <c r="K202" i="14"/>
  <c r="K15" i="14"/>
  <c r="K500" i="14"/>
  <c r="N500" i="14" s="1"/>
  <c r="K262" i="14"/>
  <c r="N262" i="14" s="1"/>
  <c r="K346" i="14"/>
  <c r="N346" i="14" s="1"/>
  <c r="K149" i="14"/>
  <c r="N149" i="14" s="1"/>
  <c r="K142" i="14"/>
  <c r="N142" i="14" s="1"/>
  <c r="K411" i="14"/>
  <c r="N411" i="14" s="1"/>
  <c r="K91" i="14"/>
  <c r="N91" i="14" s="1"/>
  <c r="K433" i="14"/>
  <c r="N433" i="14" s="1"/>
  <c r="K187" i="14"/>
  <c r="N187" i="14" s="1"/>
  <c r="K307" i="14"/>
  <c r="K190" i="14"/>
  <c r="K32" i="14"/>
  <c r="N32" i="14" s="1"/>
  <c r="K279" i="14"/>
  <c r="K53" i="14"/>
  <c r="K119" i="14"/>
  <c r="K239" i="14"/>
  <c r="K362" i="14"/>
  <c r="K235" i="14"/>
  <c r="N235" i="14" s="1"/>
  <c r="K164" i="14"/>
  <c r="K36" i="14"/>
  <c r="K409" i="14"/>
  <c r="K327" i="14"/>
  <c r="K268" i="14"/>
  <c r="K24" i="14"/>
  <c r="K96" i="14"/>
  <c r="K179" i="14"/>
  <c r="K63" i="14"/>
  <c r="K204" i="14"/>
  <c r="N204" i="14" s="1"/>
  <c r="K496" i="14"/>
  <c r="K209" i="14"/>
  <c r="K145" i="14"/>
  <c r="N145" i="14" s="1"/>
  <c r="K391" i="14"/>
  <c r="K436" i="14"/>
  <c r="N436" i="14" s="1"/>
  <c r="K253" i="14"/>
  <c r="N253" i="14" s="1"/>
  <c r="K329" i="14"/>
  <c r="N329" i="14" s="1"/>
  <c r="K427" i="14"/>
  <c r="K169" i="14"/>
  <c r="K399" i="14"/>
  <c r="K474" i="14"/>
  <c r="K345" i="14"/>
  <c r="K108" i="14"/>
  <c r="K243" i="14"/>
  <c r="K426" i="14"/>
  <c r="K259" i="14"/>
  <c r="N259" i="14" s="1"/>
  <c r="K460" i="14"/>
  <c r="K218" i="14"/>
  <c r="K232" i="14"/>
  <c r="K72" i="14"/>
  <c r="K138" i="14"/>
  <c r="K493" i="14"/>
  <c r="N493" i="14" s="1"/>
  <c r="K353" i="14"/>
  <c r="K230" i="14"/>
  <c r="K62" i="14"/>
  <c r="K71" i="14"/>
  <c r="K50" i="14"/>
  <c r="K352" i="14"/>
  <c r="K252" i="14"/>
  <c r="K233" i="14"/>
  <c r="K144" i="14"/>
  <c r="K224" i="14"/>
  <c r="N224" i="14" s="1"/>
  <c r="K454" i="14"/>
  <c r="K155" i="14"/>
  <c r="K122" i="14"/>
  <c r="N122" i="14" s="1"/>
  <c r="K173" i="14"/>
  <c r="N173" i="14" s="1"/>
  <c r="K434" i="14"/>
  <c r="N434" i="14" s="1"/>
  <c r="K502" i="14"/>
  <c r="N502" i="14" s="1"/>
  <c r="K311" i="14"/>
  <c r="N311" i="14" s="1"/>
  <c r="K431" i="14"/>
  <c r="N431" i="14" s="1"/>
  <c r="K182" i="14"/>
  <c r="N182" i="14" s="1"/>
  <c r="K269" i="14"/>
  <c r="N269" i="14" s="1"/>
  <c r="K292" i="14"/>
  <c r="N292" i="14" s="1"/>
  <c r="K56" i="14"/>
  <c r="N56" i="14" s="1"/>
  <c r="K497" i="14"/>
  <c r="K375" i="14"/>
  <c r="K148" i="14"/>
  <c r="K372" i="14"/>
  <c r="K442" i="14"/>
  <c r="K347" i="14"/>
  <c r="K124" i="14"/>
  <c r="N124" i="14" s="1"/>
  <c r="K316" i="14"/>
  <c r="K453" i="14"/>
  <c r="K401" i="14"/>
  <c r="N401" i="14" s="1"/>
  <c r="K470" i="14"/>
  <c r="K385" i="14"/>
  <c r="K137" i="14"/>
  <c r="K23" i="14"/>
  <c r="K284" i="14"/>
  <c r="K386" i="14"/>
  <c r="N386" i="14" s="1"/>
  <c r="K308" i="14"/>
  <c r="K212" i="14"/>
  <c r="K43" i="14"/>
  <c r="K477" i="14"/>
  <c r="K450" i="14"/>
  <c r="K444" i="14"/>
  <c r="K418" i="14"/>
  <c r="K99" i="14"/>
  <c r="K139" i="14"/>
  <c r="K255" i="14"/>
  <c r="N255" i="14" s="1"/>
  <c r="K281" i="14"/>
  <c r="N281" i="14" s="1"/>
  <c r="K412" i="14"/>
  <c r="K364" i="14"/>
  <c r="K318" i="14"/>
  <c r="K227" i="14"/>
  <c r="K150" i="14"/>
  <c r="K132" i="14"/>
  <c r="K504" i="14"/>
  <c r="K452" i="14"/>
  <c r="K300" i="14"/>
  <c r="K337" i="14"/>
  <c r="K357" i="14"/>
  <c r="N357" i="14" s="1"/>
  <c r="K186" i="14"/>
  <c r="K441" i="14"/>
  <c r="K321" i="14"/>
  <c r="K95" i="14"/>
  <c r="K495" i="14"/>
  <c r="K80" i="14"/>
  <c r="K483" i="14"/>
  <c r="K438" i="14"/>
  <c r="N438" i="14" s="1"/>
  <c r="K249" i="14"/>
  <c r="N249" i="14" s="1"/>
  <c r="K241" i="14"/>
  <c r="K121" i="14"/>
  <c r="N121" i="14" s="1"/>
  <c r="K223" i="14"/>
  <c r="K213" i="14"/>
  <c r="N213" i="14" s="1"/>
  <c r="K214" i="14"/>
  <c r="K191" i="14"/>
  <c r="K94" i="14"/>
  <c r="K140" i="14"/>
  <c r="K384" i="14"/>
  <c r="K355" i="14"/>
  <c r="K59" i="14"/>
  <c r="K174" i="14"/>
  <c r="K97" i="14"/>
  <c r="K340" i="14"/>
  <c r="N340" i="14" s="1"/>
  <c r="K107" i="14"/>
  <c r="K394" i="14"/>
  <c r="K247" i="14"/>
  <c r="K371" i="14"/>
  <c r="K35" i="14"/>
  <c r="K265" i="14"/>
  <c r="N265" i="14" s="1"/>
  <c r="K165" i="14"/>
  <c r="K301" i="14"/>
  <c r="K101" i="14"/>
  <c r="K166" i="14"/>
  <c r="K205" i="14"/>
  <c r="K291" i="14"/>
  <c r="K332" i="14"/>
  <c r="K299" i="14"/>
  <c r="K192" i="14"/>
  <c r="K26" i="14"/>
  <c r="K425" i="14"/>
  <c r="K457" i="14"/>
  <c r="K480" i="14"/>
  <c r="K113" i="14"/>
  <c r="K479" i="14"/>
  <c r="N479" i="14" s="1"/>
  <c r="K19" i="14"/>
  <c r="N19" i="14" s="1"/>
  <c r="K66" i="14"/>
  <c r="K184" i="14"/>
  <c r="K211" i="14"/>
  <c r="K60" i="14"/>
  <c r="N60" i="14" s="1"/>
  <c r="K88" i="14"/>
  <c r="N88" i="14" s="1"/>
  <c r="K171" i="14"/>
  <c r="K39" i="14"/>
  <c r="N39" i="14" s="1"/>
  <c r="K196" i="14"/>
  <c r="AD197" i="10" a="1"/>
  <c r="AD133" i="10" a="1"/>
  <c r="AD94" i="10" a="1"/>
  <c r="AD192" i="10" a="1"/>
  <c r="AD95" i="10" a="1"/>
  <c r="AD82" i="10" a="1"/>
  <c r="AD604" i="10" a="1"/>
  <c r="AD243" i="10" a="1"/>
  <c r="AD28" i="10" a="1"/>
  <c r="AD750" i="10" a="1"/>
  <c r="AD411" i="10" a="1"/>
  <c r="AD710" i="10" a="1"/>
  <c r="AD348" i="10" a="1"/>
  <c r="AD691" i="10" a="1"/>
  <c r="AD747" i="10" a="1"/>
  <c r="AD180" i="10" a="1"/>
  <c r="AD651" i="10" a="1"/>
  <c r="AD159" i="10" a="1"/>
  <c r="AD706" i="10" a="1"/>
  <c r="AD798" i="10" a="1"/>
  <c r="N392" i="14" l="1"/>
  <c r="N52" i="14"/>
  <c r="N79" i="14"/>
  <c r="N170" i="14"/>
  <c r="N97" i="14"/>
  <c r="N385" i="14"/>
  <c r="N230" i="14"/>
  <c r="N36" i="14"/>
  <c r="N478" i="14"/>
  <c r="N413" i="14"/>
  <c r="N400" i="14"/>
  <c r="N290" i="14"/>
  <c r="N416" i="14"/>
  <c r="N183" i="14"/>
  <c r="N278" i="14"/>
  <c r="N80" i="14"/>
  <c r="N412" i="14"/>
  <c r="N427" i="14"/>
  <c r="N331" i="14"/>
  <c r="N266" i="14"/>
  <c r="N365" i="14"/>
  <c r="N284" i="14"/>
  <c r="N300" i="14"/>
  <c r="N214" i="14"/>
  <c r="N334" i="14"/>
  <c r="N299" i="14"/>
  <c r="N470" i="14"/>
  <c r="N353" i="14"/>
  <c r="N421" i="14"/>
  <c r="N205" i="14"/>
  <c r="N406" i="14"/>
  <c r="AD159" i="10"/>
  <c r="AD28" i="10"/>
  <c r="AD348" i="10"/>
  <c r="AD411" i="10"/>
  <c r="AD95" i="10"/>
  <c r="AD133" i="10"/>
  <c r="AD651" i="10"/>
  <c r="AD798" i="10"/>
  <c r="N50" i="14"/>
  <c r="N418" i="14"/>
  <c r="N337" i="14"/>
  <c r="N442" i="14"/>
  <c r="N485" i="14"/>
  <c r="N379" i="14"/>
  <c r="N279" i="14"/>
  <c r="N472" i="14"/>
  <c r="N501" i="14"/>
  <c r="N355" i="14"/>
  <c r="N441" i="14"/>
  <c r="N391" i="14"/>
  <c r="N115" i="14"/>
  <c r="N202" i="14"/>
  <c r="N277" i="14"/>
  <c r="N425" i="14"/>
  <c r="N399" i="14"/>
  <c r="N156" i="14"/>
  <c r="N203" i="14"/>
  <c r="N85" i="14"/>
  <c r="N16" i="14"/>
  <c r="N164" i="14"/>
  <c r="N200" i="14"/>
  <c r="N498" i="14"/>
  <c r="N8" i="14"/>
  <c r="N312" i="14"/>
  <c r="N157" i="14"/>
  <c r="N245" i="14"/>
  <c r="N192" i="14"/>
  <c r="N43" i="14"/>
  <c r="N63" i="14"/>
  <c r="N307" i="14"/>
  <c r="N443" i="14"/>
  <c r="N403" i="14"/>
  <c r="N113" i="14"/>
  <c r="N139" i="14"/>
  <c r="N110" i="14"/>
  <c r="N9" i="14"/>
  <c r="N289" i="14"/>
  <c r="N302" i="14"/>
  <c r="N239" i="14"/>
  <c r="N75" i="14"/>
  <c r="N267" i="14"/>
  <c r="N165" i="14"/>
  <c r="N372" i="14"/>
  <c r="N100" i="14"/>
  <c r="N185" i="14"/>
  <c r="N326" i="14"/>
  <c r="N244" i="14"/>
  <c r="N131" i="14"/>
  <c r="N396" i="14"/>
  <c r="N256" i="14"/>
  <c r="N93" i="14"/>
  <c r="N316" i="14"/>
  <c r="N24" i="14"/>
  <c r="N304" i="14"/>
  <c r="N236" i="14"/>
  <c r="N344" i="14"/>
  <c r="N293" i="14"/>
  <c r="N150" i="14"/>
  <c r="N99" i="14"/>
  <c r="N402" i="14"/>
  <c r="N103" i="14"/>
  <c r="N297" i="14"/>
  <c r="N77" i="14"/>
  <c r="N28" i="14"/>
  <c r="N394" i="14"/>
  <c r="N227" i="14"/>
  <c r="N61" i="14"/>
  <c r="N295" i="14"/>
  <c r="N382" i="14"/>
  <c r="N166" i="14"/>
  <c r="N119" i="14"/>
  <c r="N37" i="14"/>
  <c r="N105" i="14"/>
  <c r="N54" i="14"/>
  <c r="N101" i="14"/>
  <c r="N155" i="14"/>
  <c r="N86" i="14"/>
  <c r="N147" i="14"/>
  <c r="N258" i="14"/>
  <c r="N68" i="14"/>
  <c r="N491" i="14"/>
  <c r="N348" i="14"/>
  <c r="N106" i="14"/>
  <c r="N69" i="14"/>
  <c r="N324" i="14"/>
  <c r="N160" i="14"/>
  <c r="N364" i="14"/>
  <c r="N460" i="14"/>
  <c r="N169" i="14"/>
  <c r="N189" i="14"/>
  <c r="N129" i="14"/>
  <c r="N125" i="14"/>
  <c r="N22" i="14"/>
  <c r="N38" i="14"/>
  <c r="N285" i="14"/>
  <c r="N254" i="14"/>
  <c r="N172" i="14"/>
  <c r="N360" i="14"/>
  <c r="N480" i="14"/>
  <c r="N241" i="14"/>
  <c r="N352" i="14"/>
  <c r="N15" i="14"/>
  <c r="N175" i="14"/>
  <c r="N474" i="14"/>
  <c r="N457" i="14"/>
  <c r="N41" i="14"/>
  <c r="N384" i="14"/>
  <c r="N135" i="14"/>
  <c r="N468" i="14"/>
  <c r="N220" i="14"/>
  <c r="N301" i="14"/>
  <c r="N477" i="14"/>
  <c r="N116" i="14"/>
  <c r="N463" i="14"/>
  <c r="N481" i="14"/>
  <c r="N231" i="14"/>
  <c r="N118" i="14"/>
  <c r="N66" i="14"/>
  <c r="N144" i="14"/>
  <c r="N437" i="14"/>
  <c r="N464" i="14"/>
  <c r="N84" i="14"/>
  <c r="N286" i="14"/>
  <c r="N495" i="14"/>
  <c r="N273" i="14"/>
  <c r="N484" i="14"/>
  <c r="N486" i="14"/>
  <c r="N351" i="14"/>
  <c r="N59" i="14"/>
  <c r="N308" i="14"/>
  <c r="N497" i="14"/>
  <c r="N108" i="14"/>
  <c r="N96" i="14"/>
  <c r="N272" i="14"/>
  <c r="N432" i="14"/>
  <c r="N330" i="14"/>
  <c r="N27" i="14"/>
  <c r="N271" i="14"/>
  <c r="N112" i="14"/>
  <c r="N448" i="14"/>
  <c r="N459" i="14"/>
  <c r="N186" i="14"/>
  <c r="N268" i="14"/>
  <c r="N356" i="14"/>
  <c r="N260" i="14"/>
  <c r="N274" i="14"/>
  <c r="N134" i="14"/>
  <c r="N153" i="14"/>
  <c r="N193" i="14"/>
  <c r="N161" i="14"/>
  <c r="N294" i="14"/>
  <c r="N70" i="14"/>
  <c r="N452" i="14"/>
  <c r="N223" i="14"/>
  <c r="N233" i="14"/>
  <c r="N275" i="14"/>
  <c r="N393" i="14"/>
  <c r="N283" i="14"/>
  <c r="N251" i="14"/>
  <c r="N109" i="14"/>
  <c r="N128" i="14"/>
  <c r="N126" i="14"/>
  <c r="N322" i="14"/>
  <c r="N210" i="14"/>
  <c r="N264" i="14"/>
  <c r="N247" i="14"/>
  <c r="N72" i="14"/>
  <c r="N345" i="14"/>
  <c r="N314" i="14"/>
  <c r="N201" i="14"/>
  <c r="N228" i="14"/>
  <c r="N167" i="14"/>
  <c r="N90" i="14"/>
  <c r="N370" i="14"/>
  <c r="N34" i="14"/>
  <c r="N45" i="14"/>
  <c r="N366" i="14"/>
  <c r="N83" i="14"/>
  <c r="N461" i="14"/>
  <c r="N216" i="14"/>
  <c r="N398" i="14"/>
  <c r="N240" i="14"/>
  <c r="N222" i="14"/>
  <c r="N440" i="14"/>
  <c r="N369" i="14"/>
  <c r="N7" i="14"/>
  <c r="N23" i="14"/>
  <c r="N71" i="14"/>
  <c r="N327" i="14"/>
  <c r="N296" i="14"/>
  <c r="N458" i="14"/>
  <c r="N361" i="14"/>
  <c r="N140" i="14"/>
  <c r="N232" i="14"/>
  <c r="N426" i="14"/>
  <c r="N282" i="14"/>
  <c r="N159" i="14"/>
  <c r="N174" i="14"/>
  <c r="N190" i="14"/>
  <c r="N194" i="14"/>
  <c r="N404" i="14"/>
  <c r="N499" i="14"/>
  <c r="N270" i="14"/>
  <c r="N13" i="14"/>
  <c r="N429" i="14"/>
  <c r="N471" i="14"/>
  <c r="N211" i="14"/>
  <c r="N332" i="14"/>
  <c r="N35" i="14"/>
  <c r="N107" i="14"/>
  <c r="N94" i="14"/>
  <c r="N95" i="14"/>
  <c r="N504" i="14"/>
  <c r="N318" i="14"/>
  <c r="N444" i="14"/>
  <c r="N212" i="14"/>
  <c r="N347" i="14"/>
  <c r="N375" i="14"/>
  <c r="N243" i="14"/>
  <c r="N209" i="14"/>
  <c r="N179" i="14"/>
  <c r="N53" i="14"/>
  <c r="N313" i="14"/>
  <c r="N65" i="14"/>
  <c r="N395" i="14"/>
  <c r="N250" i="14"/>
  <c r="N397" i="14"/>
  <c r="N446" i="14"/>
  <c r="N74" i="14"/>
  <c r="N423" i="14"/>
  <c r="N29" i="14"/>
  <c r="N424" i="14"/>
  <c r="N315" i="14"/>
  <c r="N217" i="14"/>
  <c r="N33" i="14"/>
  <c r="N373" i="14"/>
  <c r="N320" i="14"/>
  <c r="N64" i="14"/>
  <c r="N248" i="14"/>
  <c r="N377" i="14"/>
  <c r="N494" i="14"/>
  <c r="N81" i="14"/>
  <c r="N368" i="14"/>
  <c r="N328" i="14"/>
  <c r="N46" i="14"/>
  <c r="N287" i="14"/>
  <c r="N82" i="14"/>
  <c r="N30" i="14"/>
  <c r="N449" i="14"/>
  <c r="N309" i="14"/>
  <c r="N130" i="14"/>
  <c r="N120" i="14"/>
  <c r="N196" i="14"/>
  <c r="N148" i="14"/>
  <c r="N323" i="14"/>
  <c r="N306" i="14"/>
  <c r="N25" i="14"/>
  <c r="N465" i="14"/>
  <c r="N17" i="14"/>
  <c r="N226" i="14"/>
  <c r="N310" i="14"/>
  <c r="N146" i="14"/>
  <c r="N11" i="14"/>
  <c r="N229" i="14"/>
  <c r="N261" i="14"/>
  <c r="N171" i="14"/>
  <c r="N184" i="14"/>
  <c r="N26" i="14"/>
  <c r="N291" i="14"/>
  <c r="N371" i="14"/>
  <c r="N191" i="14"/>
  <c r="N483" i="14"/>
  <c r="N321" i="14"/>
  <c r="N132" i="14"/>
  <c r="N450" i="14"/>
  <c r="N137" i="14"/>
  <c r="N453" i="14"/>
  <c r="N454" i="14"/>
  <c r="N252" i="14"/>
  <c r="N62" i="14"/>
  <c r="N138" i="14"/>
  <c r="N496" i="14"/>
  <c r="N409" i="14"/>
  <c r="N362" i="14"/>
  <c r="N487" i="14"/>
  <c r="N407" i="14"/>
  <c r="N376" i="14"/>
  <c r="N154" i="14"/>
  <c r="N462" i="14"/>
  <c r="N383" i="14"/>
  <c r="N380" i="14"/>
  <c r="N151" i="14"/>
  <c r="N127" i="14"/>
  <c r="N207" i="14"/>
  <c r="N422" i="14"/>
  <c r="N489" i="14"/>
  <c r="N67" i="14"/>
  <c r="N178" i="14"/>
  <c r="N234" i="14"/>
  <c r="N136" i="14"/>
  <c r="N162" i="14"/>
  <c r="N47" i="14"/>
  <c r="N188" i="14"/>
  <c r="N358" i="14"/>
  <c r="N198" i="14"/>
  <c r="N482" i="14"/>
  <c r="N92" i="14"/>
  <c r="N387" i="14"/>
  <c r="N55" i="14"/>
  <c r="N325" i="14"/>
  <c r="N20" i="14"/>
  <c r="N305" i="14"/>
  <c r="N317" i="14"/>
  <c r="N349" i="14"/>
  <c r="N389" i="14"/>
  <c r="N58" i="14"/>
  <c r="N40" i="14"/>
  <c r="N225" i="14"/>
  <c r="N338" i="14"/>
  <c r="N341" i="14"/>
  <c r="N333" i="14"/>
  <c r="N76" i="14"/>
  <c r="N133" i="14"/>
  <c r="N206" i="14"/>
  <c r="N428" i="14"/>
  <c r="N102" i="14"/>
  <c r="N163" i="14"/>
  <c r="N445" i="14"/>
  <c r="N276" i="14"/>
  <c r="N98" i="14"/>
  <c r="N180" i="14"/>
  <c r="N218" i="14"/>
  <c r="N473" i="14"/>
  <c r="N456" i="14"/>
  <c r="N419" i="14"/>
  <c r="N117" i="14"/>
  <c r="N430" i="14"/>
  <c r="N177" i="14"/>
  <c r="N263" i="14"/>
  <c r="N221" i="14"/>
  <c r="N435" i="14"/>
  <c r="AD750" i="10"/>
  <c r="AD243" i="10"/>
  <c r="AD691" i="10"/>
  <c r="AD747" i="10"/>
  <c r="AD192" i="10"/>
  <c r="AD706" i="10"/>
  <c r="AD710" i="10"/>
  <c r="AD82" i="10"/>
  <c r="AD197" i="10"/>
  <c r="AD180" i="10"/>
  <c r="AD94" i="10"/>
  <c r="AD604" i="10"/>
  <c r="AD675" i="10" a="1"/>
  <c r="AD456" i="10" a="1"/>
  <c r="AD437" i="10" a="1"/>
  <c r="AD132" i="10" a="1"/>
  <c r="AD758" i="10" a="1"/>
  <c r="AD441" i="10" a="1"/>
  <c r="AD698" i="10" a="1"/>
  <c r="AD177" i="10" a="1"/>
  <c r="AD498" i="10" a="1"/>
  <c r="AD420" i="10" a="1"/>
  <c r="AD166" i="10" a="1"/>
  <c r="AD500" i="10" a="1"/>
  <c r="AD689" i="10" a="1"/>
  <c r="AD766" i="10" a="1"/>
  <c r="AD764" i="10" a="1"/>
  <c r="AD318" i="10" a="1"/>
  <c r="AD78" i="10" a="1"/>
  <c r="AD43" i="10" a="1"/>
  <c r="AD487" i="10" a="1"/>
  <c r="AD266" i="10" a="1"/>
  <c r="AD116" i="10" a="1"/>
  <c r="AD244" i="10" a="1"/>
  <c r="AD254" i="10" a="1"/>
  <c r="AD569" i="10" a="1"/>
  <c r="AD431" i="10" a="1"/>
  <c r="AD178" i="10" a="1"/>
  <c r="AD690" i="10" a="1"/>
  <c r="AD743" i="10" a="1"/>
  <c r="AD652" i="10" a="1"/>
  <c r="AD577" i="10" a="1"/>
  <c r="AD171" i="10" a="1"/>
  <c r="AD606" i="10" a="1"/>
  <c r="AD395" i="10" a="1"/>
  <c r="AD643" i="10" a="1"/>
  <c r="AD292" i="10" a="1"/>
  <c r="AD270" i="10" a="1"/>
  <c r="AD524" i="10" a="1"/>
  <c r="AD460" i="10" a="1"/>
  <c r="AD231" i="10" a="1"/>
  <c r="AD694" i="10" a="1"/>
  <c r="AD213" i="10" a="1"/>
  <c r="AD190" i="10" a="1"/>
  <c r="AD459" i="10" a="1"/>
  <c r="AD201" i="10" a="1"/>
  <c r="AD658" i="10" a="1"/>
  <c r="AD831" i="10" a="1"/>
  <c r="AD718" i="10" a="1"/>
  <c r="AD409" i="10" a="1"/>
  <c r="AD357" i="10" a="1"/>
  <c r="AD89" i="10" a="1"/>
  <c r="AD47" i="10" a="1"/>
  <c r="AD508" i="10" a="1"/>
  <c r="AD692" i="10" a="1"/>
  <c r="AD585" i="10" a="1"/>
  <c r="AD50" i="10" a="1"/>
  <c r="AD384" i="10" a="1"/>
  <c r="AD48" i="10" a="1"/>
  <c r="AD196" i="10" a="1"/>
  <c r="AD279" i="10" a="1"/>
  <c r="AD523" i="10" a="1"/>
  <c r="AD532" i="10" a="1"/>
  <c r="AD486" i="10" a="1"/>
  <c r="AD173" i="10" a="1"/>
  <c r="AD195" i="10" a="1"/>
  <c r="AD688" i="10" a="1"/>
  <c r="AD429" i="10" a="1"/>
  <c r="AD605" i="10" a="1"/>
  <c r="AD389" i="10" a="1"/>
  <c r="AD304" i="10" a="1"/>
  <c r="AD591" i="10" a="1"/>
  <c r="AD272" i="10" a="1"/>
  <c r="AD829" i="10" a="1"/>
  <c r="AD683" i="10" a="1"/>
  <c r="AD93" i="10" a="1"/>
  <c r="AD288" i="10" a="1"/>
  <c r="AD526" i="10" a="1"/>
  <c r="AD214" i="10" a="1"/>
  <c r="AD381" i="10" a="1"/>
  <c r="AD497" i="10" a="1"/>
  <c r="AD321" i="10" a="1"/>
  <c r="AD432" i="10" a="1"/>
  <c r="AD398" i="10" a="1"/>
  <c r="AD419" i="10" a="1"/>
  <c r="AD543" i="10" a="1"/>
  <c r="AD162" i="10" a="1"/>
  <c r="AD705" i="10" a="1"/>
  <c r="AD715" i="10" a="1"/>
  <c r="AD493" i="10" a="1"/>
  <c r="AD51" i="10" a="1"/>
  <c r="AD353" i="10" a="1"/>
  <c r="AD188" i="10" a="1"/>
  <c r="AD738" i="10" a="1"/>
  <c r="AD551" i="10" a="1"/>
  <c r="AD339" i="10" a="1"/>
  <c r="AD525" i="10" a="1"/>
  <c r="AD707" i="10" a="1"/>
  <c r="AD69" i="10" a="1"/>
  <c r="AD580" i="10" a="1"/>
  <c r="AD31" i="10" a="1"/>
  <c r="AD440" i="10" a="1"/>
  <c r="AD756" i="10" a="1"/>
  <c r="AD149" i="10" a="1"/>
  <c r="AD72" i="10" a="1"/>
  <c r="AD323" i="10" a="1"/>
  <c r="AD310" i="10" a="1"/>
  <c r="AD150" i="10" a="1"/>
  <c r="AD322" i="10" a="1"/>
  <c r="AD404" i="10" a="1"/>
  <c r="AD802" i="10" a="1"/>
  <c r="AD335" i="10" a="1"/>
  <c r="AD356" i="10" a="1"/>
  <c r="AD91" i="10" a="1"/>
  <c r="AD785" i="10" a="1"/>
  <c r="AD531" i="10" a="1"/>
  <c r="AD748" i="10" a="1"/>
  <c r="AD427" i="10" a="1"/>
  <c r="AD283" i="10" a="1"/>
  <c r="AD794" i="10" a="1"/>
  <c r="AD207" i="10" a="1"/>
  <c r="AD183" i="10" a="1"/>
  <c r="AD770" i="10" a="1"/>
  <c r="AD653" i="10" a="1"/>
  <c r="AD631" i="10" a="1"/>
  <c r="AD610" i="10" a="1"/>
  <c r="AD364" i="10" a="1"/>
  <c r="AD102" i="10" a="1"/>
  <c r="AD480" i="10" a="1"/>
  <c r="AD753" i="10" a="1"/>
  <c r="AD315" i="10" a="1"/>
  <c r="AD141" i="10" a="1"/>
  <c r="AD268" i="10" a="1"/>
  <c r="AD336" i="10" a="1"/>
  <c r="AD522" i="10" a="1"/>
  <c r="AD302" i="10" a="1"/>
  <c r="AD219" i="10" a="1"/>
  <c r="AD174" i="10" a="1"/>
  <c r="AD436" i="10" a="1"/>
  <c r="AD269" i="10" a="1"/>
  <c r="AD60" i="10" a="1"/>
  <c r="AD127" i="10" a="1"/>
  <c r="AD79" i="10" a="1"/>
  <c r="AD375" i="10" a="1"/>
  <c r="AD383" i="10" a="1"/>
  <c r="AD111" i="10" a="1"/>
  <c r="AD206" i="10" a="1"/>
  <c r="AD403" i="10" a="1"/>
  <c r="AD528" i="10" a="1"/>
  <c r="AD103" i="10" a="1"/>
  <c r="AD134" i="10" a="1"/>
  <c r="AD184" i="10" a="1"/>
  <c r="AD172" i="10" a="1"/>
  <c r="AD540" i="10" a="1"/>
  <c r="AD759" i="10" a="1"/>
  <c r="AD582" i="10" a="1"/>
  <c r="AD258" i="10" a="1"/>
  <c r="AD579" i="10" a="1"/>
  <c r="AD290" i="10" a="1"/>
  <c r="AD208" i="10" a="1"/>
  <c r="AD408" i="10" a="1"/>
  <c r="AD552" i="10" a="1"/>
  <c r="AD181" i="10" a="1"/>
  <c r="AD667" i="10" a="1"/>
  <c r="AD737" i="10" a="1"/>
  <c r="AD140" i="10" a="1"/>
  <c r="AD559" i="10" a="1"/>
  <c r="AD801" i="10" a="1"/>
  <c r="AD727" i="10" a="1"/>
  <c r="AD793" i="10" a="1"/>
  <c r="AD340" i="10" a="1"/>
  <c r="AD538" i="10" a="1"/>
  <c r="AD767" i="10" a="1"/>
  <c r="AD804" i="10" a="1"/>
  <c r="AD316" i="10" a="1"/>
  <c r="AD362" i="10" a="1"/>
  <c r="AD539" i="10" a="1"/>
  <c r="AD303" i="10" a="1"/>
  <c r="AD59" i="10" a="1"/>
  <c r="AD317" i="10" a="1"/>
  <c r="AD757" i="10" a="1"/>
  <c r="AD421" i="10" a="1"/>
  <c r="AD373" i="10" a="1"/>
  <c r="AD800" i="10" a="1"/>
  <c r="AD720" i="10" a="1"/>
  <c r="AD115" i="10" a="1"/>
  <c r="AD660" i="10" a="1"/>
  <c r="AD735" i="10" a="1"/>
  <c r="AD68" i="10" a="1"/>
  <c r="AD529" i="10" a="1"/>
  <c r="AD542" i="10" a="1"/>
  <c r="AD433" i="10" a="1"/>
  <c r="AD445" i="10" a="1"/>
  <c r="AD105" i="10" a="1"/>
  <c r="AD415" i="10" a="1"/>
  <c r="AD637" i="10" a="1"/>
  <c r="AD729" i="10" a="1"/>
  <c r="AD736" i="10" a="1"/>
  <c r="AD88" i="10" a="1"/>
  <c r="AD609" i="10" a="1"/>
  <c r="AD754" i="10" a="1"/>
  <c r="AD257" i="10" a="1"/>
  <c r="AD239" i="10" a="1"/>
  <c r="AD492" i="10" a="1"/>
  <c r="AD573" i="10" a="1"/>
  <c r="AD139" i="10" a="1"/>
  <c r="AD41" i="10" a="1"/>
  <c r="AD792" i="10" a="1"/>
  <c r="AD465" i="10" a="1"/>
  <c r="AD20" i="10" a="1"/>
  <c r="AD400" i="10" a="1"/>
  <c r="AD265" i="10" a="1"/>
  <c r="AD509" i="10" a="1"/>
  <c r="AD784" i="10" a="1"/>
  <c r="AD470" i="10" a="1"/>
  <c r="AD135" i="10" a="1"/>
  <c r="AD751" i="10" a="1"/>
  <c r="AD396" i="10" a="1"/>
  <c r="AD137" i="10" a="1"/>
  <c r="AD636" i="10" a="1"/>
  <c r="AD426" i="10" a="1"/>
  <c r="AD128" i="10" a="1"/>
  <c r="AD723" i="10" a="1"/>
  <c r="AD249" i="10" a="1"/>
  <c r="AD246" i="10" a="1"/>
  <c r="AD642" i="10" a="1"/>
  <c r="AD261" i="10" a="1"/>
  <c r="AD42" i="10" a="1"/>
  <c r="AD164" i="10" a="1"/>
  <c r="AD167" i="10" a="1"/>
  <c r="AD376" i="10" a="1"/>
  <c r="AD189" i="10" a="1"/>
  <c r="AD755" i="10" a="1"/>
  <c r="AD587" i="10" a="1"/>
  <c r="AD229" i="10" a="1"/>
  <c r="AD670" i="10" a="1"/>
  <c r="AD518" i="10" a="1"/>
  <c r="AD709" i="10" a="1"/>
  <c r="AD378" i="10" a="1"/>
  <c r="AD762" i="10" a="1"/>
  <c r="AD616" i="10" a="1"/>
  <c r="AD468" i="10" a="1"/>
  <c r="AD472" i="10" a="1"/>
  <c r="AD118" i="10" a="1"/>
  <c r="AD646" i="10" a="1"/>
  <c r="AD749" i="10" a="1"/>
  <c r="AD209" i="10" a="1"/>
  <c r="AD365" i="10" a="1"/>
  <c r="AD210" i="10" a="1"/>
  <c r="AD451" i="10" a="1"/>
  <c r="AD63" i="10" a="1"/>
  <c r="AD289" i="10" a="1"/>
  <c r="AD686" i="10" a="1"/>
  <c r="AD136" i="10" a="1"/>
  <c r="AD363" i="10" a="1"/>
  <c r="AD218" i="10" a="1"/>
  <c r="AD284" i="10" a="1"/>
  <c r="AD71" i="10" a="1"/>
  <c r="AD449" i="10" a="1"/>
  <c r="AD693" i="10" a="1"/>
  <c r="AD248" i="10" a="1"/>
  <c r="AD458" i="10" a="1"/>
  <c r="AD130" i="10" a="1"/>
  <c r="AD200" i="10" a="1"/>
  <c r="AD320" i="10" a="1"/>
  <c r="AD273" i="10" a="1"/>
  <c r="AD647" i="10" a="1"/>
  <c r="AD828" i="10" a="1"/>
  <c r="AD695" i="10" a="1"/>
  <c r="AD325" i="10" a="1"/>
  <c r="AD632" i="10" a="1"/>
  <c r="AD117" i="10" a="1"/>
  <c r="AD769" i="10" a="1"/>
  <c r="AD634" i="10" a="1"/>
  <c r="AD450" i="10" a="1"/>
  <c r="AD666" i="10" a="1"/>
  <c r="AD462" i="10" a="1"/>
  <c r="AD560" i="10" a="1"/>
  <c r="AD457" i="10" a="1"/>
  <c r="AD685" i="10" a="1"/>
  <c r="AD324" i="10" a="1"/>
  <c r="AD163" i="10" a="1"/>
  <c r="AD397" i="10" a="1"/>
  <c r="AD240" i="10" a="1"/>
  <c r="AD635" i="10" a="1"/>
  <c r="AD615" i="10" a="1"/>
  <c r="AD506" i="10" a="1"/>
  <c r="AD112" i="10" a="1"/>
  <c r="AD443" i="10" a="1"/>
  <c r="AD655" i="10" a="1"/>
  <c r="AD354" i="10" a="1"/>
  <c r="AD203" i="10" a="1"/>
  <c r="AD418" i="10" a="1"/>
  <c r="AD657" i="10" a="1"/>
  <c r="AD830" i="10" a="1"/>
  <c r="AD537" i="10" a="1"/>
  <c r="AD659" i="10" a="1"/>
  <c r="AD416" i="10" a="1"/>
  <c r="AD633" i="10" a="1"/>
  <c r="AD179" i="10" a="1"/>
  <c r="AD291" i="10" a="1"/>
  <c r="AD562" i="10" a="1"/>
  <c r="AD474" i="10" a="1"/>
  <c r="AD583" i="10" a="1"/>
  <c r="AD795" i="10" a="1"/>
  <c r="AD752" i="10" a="1"/>
  <c r="AD578" i="10" a="1"/>
  <c r="AD471" i="10" a="1"/>
  <c r="AD242" i="10" a="1"/>
  <c r="AD665" i="10" a="1"/>
  <c r="AD639" i="10" a="1"/>
  <c r="AD264" i="10" a="1"/>
  <c r="AD405" i="10" a="1"/>
  <c r="AD719" i="10" a="1"/>
  <c r="AD788" i="10" a="1"/>
  <c r="AD380" i="10" a="1"/>
  <c r="AD194" i="10" a="1"/>
  <c r="AD566" i="10" a="1"/>
  <c r="AD684" i="10" a="1"/>
  <c r="AD581" i="10" a="1"/>
  <c r="AD799" i="10" a="1"/>
  <c r="AD87" i="10" a="1"/>
  <c r="AD561" i="10" a="1"/>
  <c r="AD263" i="10" a="1"/>
  <c r="AD714" i="10" a="1"/>
  <c r="AD740" i="10" a="1"/>
  <c r="AD282" i="10" a="1"/>
  <c r="AD129" i="10" a="1"/>
  <c r="AD138" i="10" a="1"/>
  <c r="AD716" i="10" a="1"/>
  <c r="AD814" i="10" a="1"/>
  <c r="AD83" i="10" a="1"/>
  <c r="AD473" i="10" a="1"/>
  <c r="AD334" i="10" a="1"/>
  <c r="AD669" i="10" a="1"/>
  <c r="AD572" i="10" a="1"/>
  <c r="AD86" i="10" a="1"/>
  <c r="AD717" i="10" a="1"/>
  <c r="AD241" i="10" a="1"/>
  <c r="AD724" i="10" a="1"/>
  <c r="AD467" i="10" a="1"/>
  <c r="AD319" i="10" a="1"/>
  <c r="AD271" i="10" a="1"/>
  <c r="AD305" i="10" a="1"/>
  <c r="AD306" i="10" a="1"/>
  <c r="AD708" i="10" a="1"/>
  <c r="AD311" i="10" a="1"/>
  <c r="AD372" i="10" a="1"/>
  <c r="AD774" i="10" a="1"/>
  <c r="AD721" i="10" a="1"/>
  <c r="AD649" i="10" a="1"/>
  <c r="AD170" i="10" a="1"/>
  <c r="AD519" i="10" a="1"/>
  <c r="AD361" i="10" a="1"/>
  <c r="AD199" i="10" a="1"/>
  <c r="AD789" i="10" a="1"/>
  <c r="AD481" i="10" a="1"/>
  <c r="AD760" i="10" a="1"/>
  <c r="AD505" i="10" a="1"/>
  <c r="AD588" i="10" a="1"/>
  <c r="AD399" i="10" a="1"/>
  <c r="AD125" i="10" a="1"/>
  <c r="AD645" i="10" a="1"/>
  <c r="AD285" i="10" a="1"/>
  <c r="AD90" i="10" a="1"/>
  <c r="AD761" i="10" a="1"/>
  <c r="AD388" i="10" a="1"/>
  <c r="AD122" i="10" a="1"/>
  <c r="AD576" i="10" a="1"/>
  <c r="AD161" i="10" a="1"/>
  <c r="AD198" i="10" a="1"/>
  <c r="AD700" i="10" a="1"/>
  <c r="AD640" i="10" a="1"/>
  <c r="AD138" i="10" l="1"/>
  <c r="AD324" i="10"/>
  <c r="AD675" i="10"/>
  <c r="AD149" i="10"/>
  <c r="AD384" i="10"/>
  <c r="AD177" i="10"/>
  <c r="AD572" i="10"/>
  <c r="AD112" i="10"/>
  <c r="AD616" i="10"/>
  <c r="AD105" i="10"/>
  <c r="AD206" i="10"/>
  <c r="AD756" i="10"/>
  <c r="AD50" i="10"/>
  <c r="AD698" i="10"/>
  <c r="AD669" i="10"/>
  <c r="AD506" i="10"/>
  <c r="AD762" i="10"/>
  <c r="AD445" i="10"/>
  <c r="AD111" i="10"/>
  <c r="AD440" i="10"/>
  <c r="AD585" i="10"/>
  <c r="AD441" i="10"/>
  <c r="AD334" i="10"/>
  <c r="AD615" i="10"/>
  <c r="AD378" i="10"/>
  <c r="AD433" i="10"/>
  <c r="AD383" i="10"/>
  <c r="AD31" i="10"/>
  <c r="AD692" i="10"/>
  <c r="AD758" i="10"/>
  <c r="AD473" i="10"/>
  <c r="AD635" i="10"/>
  <c r="AD709" i="10"/>
  <c r="AD542" i="10"/>
  <c r="AD375" i="10"/>
  <c r="AD580" i="10"/>
  <c r="AD508" i="10"/>
  <c r="AD132" i="10"/>
  <c r="AD83" i="10"/>
  <c r="AD240" i="10"/>
  <c r="AD518" i="10"/>
  <c r="AD529" i="10"/>
  <c r="AD79" i="10"/>
  <c r="AD69" i="10"/>
  <c r="AD47" i="10"/>
  <c r="AD437" i="10"/>
  <c r="AD814" i="10"/>
  <c r="AD397" i="10"/>
  <c r="AD670" i="10"/>
  <c r="AD68" i="10"/>
  <c r="AD127" i="10"/>
  <c r="AD707" i="10"/>
  <c r="AD89" i="10"/>
  <c r="AD456" i="10"/>
  <c r="AD716" i="10"/>
  <c r="AD163" i="10"/>
  <c r="AD229" i="10"/>
  <c r="AD735" i="10"/>
  <c r="AD60" i="10"/>
  <c r="AD525" i="10"/>
  <c r="AD357" i="10"/>
  <c r="AD498" i="10"/>
  <c r="AD86" i="10"/>
  <c r="AD443" i="10"/>
  <c r="AD468" i="10"/>
  <c r="AD415" i="10"/>
  <c r="AD403" i="10"/>
  <c r="AD268" i="10"/>
  <c r="AD364" i="10"/>
  <c r="AD579" i="10"/>
  <c r="AD751" i="10"/>
  <c r="AD606" i="10"/>
  <c r="AD528" i="10"/>
  <c r="AD640" i="10"/>
  <c r="AD562" i="10"/>
  <c r="AD166" i="10"/>
  <c r="AD505" i="10"/>
  <c r="AD117" i="10"/>
  <c r="AD639" i="10"/>
  <c r="AD292" i="10"/>
  <c r="AD242" i="10"/>
  <c r="AD493" i="10"/>
  <c r="AD289" i="10"/>
  <c r="AD795" i="10"/>
  <c r="AD261" i="10"/>
  <c r="AD200" i="10"/>
  <c r="AD665" i="10"/>
  <c r="AD752" i="10"/>
  <c r="AD480" i="10"/>
  <c r="AD770" i="10"/>
  <c r="AD339" i="10"/>
  <c r="AD150" i="10"/>
  <c r="AD743" i="10"/>
  <c r="AD322" i="10"/>
  <c r="AD421" i="10"/>
  <c r="AD667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323" i="10"/>
  <c r="AD103" i="10"/>
  <c r="AD264" i="10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00000000-0006-0000-0A00-000001000000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<sst xmlns="http://schemas.openxmlformats.org/spreadsheetml/2006/main" count="22303" uniqueCount="5598">
  <si>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</si>
  <si>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</si>
  <si>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</si>
  <si>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</si>
  <si>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</si>
  <si>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</si>
  <si>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</si>
  <si>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</si>
  <si>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</si>
  <si>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</si>
  <si>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</si>
  <si>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</si>
  <si>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</si>
  <si>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</si>
  <si>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</si>
  <si>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</si>
  <si>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</si>
  <si>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</si>
  <si>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</si>
  <si>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</si>
  <si>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</si>
  <si>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</si>
  <si>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</si>
  <si>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</si>
  <si>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</si>
  <si>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</si>
  <si>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</si>
  <si>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</si>
  <si>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</si>
  <si>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</si>
  <si>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</si>
  <si>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</si>
  <si>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</si>
  <si>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</si>
  <si>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</si>
  <si>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</si>
  <si>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</si>
  <si>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</si>
  <si>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</si>
  <si>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</si>
  <si>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</si>
  <si>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</si>
  <si>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</si>
  <si>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</si>
  <si>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</si>
  <si>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</si>
  <si>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</si>
  <si>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</si>
  <si>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</si>
  <si>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</si>
  <si>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</si>
  <si>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</si>
  <si>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</si>
  <si>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</si>
  <si>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</si>
  <si>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</si>
  <si>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</si>
  <si>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</si>
  <si>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</si>
  <si>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</si>
  <si>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</si>
  <si>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</si>
  <si>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</si>
  <si>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</si>
  <si>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</si>
  <si>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</si>
  <si>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</si>
  <si>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</si>
  <si>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</si>
  <si>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</si>
  <si>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</si>
  <si>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</si>
  <si>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</si>
  <si>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</si>
  <si>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</si>
  <si>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</si>
  <si>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</si>
  <si>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</si>
  <si>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</si>
  <si>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</si>
  <si>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</si>
  <si>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</si>
  <si>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</si>
  <si>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</si>
  <si>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</si>
  <si>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</si>
  <si>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</si>
  <si>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</si>
  <si>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</si>
  <si>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</si>
  <si>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</si>
  <si>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</si>
  <si>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</si>
  <si>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</si>
  <si>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</si>
  <si>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</si>
  <si>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</si>
  <si>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</si>
  <si>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</si>
  <si>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</si>
  <si>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</si>
  <si>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</si>
  <si>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</si>
  <si>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</si>
  <si>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</si>
  <si>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</si>
  <si>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</si>
  <si>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</si>
  <si>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</si>
  <si>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</si>
  <si>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</si>
  <si>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</si>
  <si>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</si>
  <si>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</si>
  <si>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</si>
  <si>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</si>
  <si>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</si>
  <si>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</si>
  <si>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</si>
  <si>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</si>
  <si>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</si>
  <si>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</si>
  <si>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</si>
  <si>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</si>
  <si>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</si>
  <si>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</si>
  <si>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</si>
  <si>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</si>
  <si>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</si>
  <si>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</si>
  <si>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</si>
  <si>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</si>
  <si>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</si>
  <si>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</si>
  <si>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</si>
  <si>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</si>
  <si>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</si>
  <si>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</si>
  <si>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</si>
  <si>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</si>
  <si>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</si>
  <si>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</si>
  <si>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</si>
  <si>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</si>
  <si>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</si>
  <si>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</si>
  <si>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</si>
  <si>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</si>
  <si>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</si>
  <si>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</si>
  <si>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</si>
  <si>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</si>
  <si>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</si>
  <si>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</si>
  <si>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</si>
  <si>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</si>
  <si>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</si>
  <si>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</si>
  <si>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</si>
  <si>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</si>
  <si>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</si>
  <si>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</si>
  <si>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</si>
  <si>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</si>
  <si>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</si>
  <si>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</si>
  <si>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</si>
  <si>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</si>
  <si>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</si>
  <si>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</si>
  <si>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</si>
  <si>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</si>
  <si>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</si>
  <si>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</si>
  <si>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</si>
  <si>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</si>
  <si>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</si>
  <si>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</si>
  <si>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</si>
  <si>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</si>
  <si>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</si>
  <si>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</si>
  <si>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</si>
  <si>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</si>
  <si>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</si>
  <si>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</si>
  <si>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</si>
  <si>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</si>
  <si>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</si>
  <si>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</si>
  <si>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</si>
  <si>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</si>
  <si>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</si>
  <si>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</si>
  <si>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</si>
  <si>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</si>
  <si>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</si>
  <si>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</si>
  <si>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</si>
  <si>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</si>
  <si>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</si>
  <si>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</si>
  <si>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</si>
  <si>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</si>
  <si>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</si>
  <si>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</si>
  <si>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</si>
  <si>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</si>
  <si>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</si>
  <si>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</si>
  <si>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</si>
  <si>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</si>
  <si>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</si>
  <si>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</si>
  <si>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</si>
  <si>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</si>
  <si>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</si>
  <si>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</si>
  <si>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</si>
  <si>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</si>
  <si>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</si>
  <si>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</si>
  <si>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</si>
  <si>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</si>
  <si>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</si>
  <si>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</si>
  <si>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</si>
  <si>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</si>
  <si>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</si>
  <si>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</si>
  <si>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</si>
  <si>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</si>
  <si>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</si>
  <si>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</si>
  <si>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</si>
  <si>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</si>
  <si>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</si>
  <si>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</si>
  <si>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</si>
  <si>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</si>
  <si>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</si>
  <si>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</si>
  <si>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</si>
  <si>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</si>
  <si>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</si>
  <si>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</si>
  <si>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</si>
  <si>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</si>
  <si>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</si>
  <si>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</si>
  <si>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</si>
  <si>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</si>
  <si>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</si>
  <si>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</si>
  <si>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</si>
  <si>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</si>
  <si>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</si>
  <si>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</si>
  <si>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</si>
  <si>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</si>
  <si>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</si>
  <si>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</si>
  <si>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</si>
  <si>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</si>
  <si>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</si>
  <si>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</si>
  <si>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</si>
  <si>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</si>
  <si>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</si>
  <si>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</si>
  <si>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</si>
  <si>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</si>
  <si>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</si>
  <si>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</si>
  <si>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</si>
  <si>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</si>
  <si>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</si>
  <si>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</si>
  <si>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</si>
  <si>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</si>
  <si>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</si>
  <si>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</si>
  <si>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</si>
  <si>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</si>
  <si>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</si>
  <si>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</si>
  <si>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</si>
  <si>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</si>
  <si>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</si>
  <si>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</si>
  <si>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</si>
  <si>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</si>
  <si>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</si>
  <si>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</si>
  <si>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</si>
  <si>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</si>
  <si>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</si>
  <si>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</si>
  <si>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</si>
  <si>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</si>
  <si>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</si>
  <si>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</si>
  <si>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</si>
  <si>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</si>
  <si>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</si>
  <si>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</si>
  <si>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</si>
  <si>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</si>
  <si>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</si>
  <si>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</si>
  <si>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</si>
  <si>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</si>
  <si>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</si>
  <si>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</si>
  <si>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</si>
  <si>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</si>
  <si>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</si>
  <si>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</si>
  <si>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</si>
  <si>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</si>
  <si>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</si>
  <si>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</si>
  <si>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</si>
  <si>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</si>
  <si>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</si>
  <si>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</si>
  <si>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</si>
  <si>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</si>
  <si>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</si>
  <si>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</si>
  <si>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</si>
  <si>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</si>
  <si>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</si>
  <si>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</si>
  <si>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</si>
  <si>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</si>
  <si>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</si>
  <si>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</si>
  <si>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</si>
  <si>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</si>
  <si>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</si>
  <si>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</si>
  <si>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</si>
  <si>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</si>
  <si>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</si>
  <si>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</si>
  <si>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</si>
  <si>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</si>
  <si>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</si>
  <si>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</si>
  <si>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</si>
  <si>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</si>
  <si>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</si>
  <si>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</si>
  <si>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</si>
  <si>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</si>
  <si>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</si>
  <si>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</si>
  <si>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</si>
  <si>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</si>
  <si>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</si>
  <si>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</si>
  <si>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</si>
  <si>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</si>
  <si>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</si>
  <si>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</si>
  <si>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</si>
  <si>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</si>
  <si>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</si>
  <si>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</si>
  <si>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</si>
  <si>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</si>
  <si>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</si>
  <si>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</si>
  <si>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</si>
  <si>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</si>
  <si>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</si>
  <si>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</si>
  <si>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</si>
  <si>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</si>
  <si>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</si>
  <si>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</si>
  <si>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</si>
  <si>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</si>
  <si>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</si>
  <si>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</si>
  <si>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</si>
  <si>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</si>
  <si>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</si>
  <si>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</si>
  <si>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</si>
  <si>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</si>
  <si>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</si>
  <si>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</si>
  <si>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</si>
  <si>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</si>
  <si>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</si>
  <si>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</si>
  <si>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</si>
  <si>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</si>
  <si>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</si>
  <si>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</si>
  <si>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</si>
  <si>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</si>
  <si>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</si>
  <si>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</si>
  <si>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</si>
  <si>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</si>
  <si>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</si>
  <si>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</si>
  <si>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</si>
  <si>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</si>
  <si>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</si>
  <si>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</si>
  <si>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</si>
  <si>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</si>
  <si>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</si>
  <si>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</si>
  <si>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</si>
  <si>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</si>
  <si>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</si>
  <si>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</si>
  <si>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</si>
  <si>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</si>
  <si>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</si>
  <si>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</si>
  <si>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</si>
  <si>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</si>
  <si>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</si>
  <si>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</si>
  <si>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</si>
  <si>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</si>
  <si>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</si>
  <si>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</si>
  <si>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</si>
  <si>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</si>
  <si>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</si>
  <si>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</si>
  <si>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</si>
  <si>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</si>
  <si>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</si>
  <si>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</si>
  <si>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</si>
  <si>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</si>
  <si>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</si>
  <si>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</si>
  <si>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</si>
  <si>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</si>
  <si>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</si>
  <si>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</si>
  <si>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</si>
  <si>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</si>
  <si>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</si>
  <si>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</si>
  <si>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</si>
  <si>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</si>
  <si>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</si>
  <si>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</si>
  <si>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</si>
  <si>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</si>
  <si>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</si>
  <si>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</si>
  <si>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</si>
  <si>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</si>
  <si>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</si>
  <si>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</si>
  <si>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</si>
  <si>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</si>
  <si>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</si>
  <si>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</si>
  <si>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</si>
  <si>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</si>
  <si>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</si>
  <si>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</si>
  <si>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</si>
  <si>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</si>
  <si>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</si>
  <si>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</si>
  <si>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</si>
  <si>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</si>
  <si>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</si>
  <si>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</si>
  <si>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</si>
  <si>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</si>
  <si>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</si>
  <si>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</si>
  <si>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</si>
  <si>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</si>
  <si>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</si>
  <si>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</si>
  <si>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</si>
  <si>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</si>
  <si>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</si>
  <si>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</si>
  <si>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</si>
  <si>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</si>
  <si>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</si>
  <si>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</si>
  <si>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</si>
  <si>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</si>
  <si>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</si>
  <si>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</si>
  <si>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</si>
  <si>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</si>
  <si>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</si>
  <si>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</si>
  <si>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</si>
  <si>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</si>
  <si>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</si>
  <si>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</si>
  <si>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</si>
  <si>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</si>
  <si>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</si>
  <si>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</si>
  <si>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</si>
  <si>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</si>
  <si>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</si>
  <si>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</si>
  <si>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</si>
  <si>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</si>
  <si>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</si>
  <si>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</si>
  <si>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</si>
  <si>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</si>
  <si>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</si>
  <si>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</si>
  <si>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</si>
  <si>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</si>
  <si>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</si>
  <si>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</si>
  <si>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</si>
  <si>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</si>
  <si>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</si>
  <si>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</si>
  <si>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</si>
  <si>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</si>
  <si>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</si>
  <si>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</si>
  <si>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</si>
  <si>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</si>
  <si>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</si>
  <si>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</si>
  <si>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</si>
  <si>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</si>
  <si>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</si>
  <si>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</si>
  <si>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</si>
  <si>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</si>
  <si>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</si>
  <si>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</si>
  <si>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</si>
  <si>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</si>
  <si>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</si>
  <si>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</si>
  <si>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</si>
  <si>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</si>
  <si>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</si>
  <si>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</si>
  <si>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</si>
  <si>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</si>
  <si>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</si>
  <si>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</si>
  <si>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</si>
  <si>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</si>
  <si>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</si>
  <si>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</si>
  <si>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</si>
  <si>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</si>
  <si>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</si>
  <si>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</si>
  <si>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</si>
  <si>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</si>
  <si>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</si>
  <si>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</si>
  <si>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</si>
  <si>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</si>
  <si>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</si>
  <si>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</si>
  <si>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</si>
  <si>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</si>
  <si>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</si>
  <si>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</si>
  <si>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</si>
  <si>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</si>
  <si>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</si>
  <si>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</si>
  <si>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</si>
  <si>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</si>
  <si>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</si>
  <si>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</si>
  <si>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</si>
  <si>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</si>
  <si>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</si>
  <si>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</si>
  <si>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</si>
  <si>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</si>
  <si>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</si>
  <si>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</si>
  <si>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</si>
  <si>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</si>
  <si>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</si>
  <si>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</si>
  <si>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</si>
  <si>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</si>
  <si>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</si>
  <si>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</si>
  <si>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</si>
  <si>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</si>
  <si>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</si>
  <si>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</si>
  <si>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</si>
  <si>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</si>
  <si>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</si>
  <si>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</si>
  <si>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</si>
  <si>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</si>
  <si>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</si>
  <si>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</si>
  <si>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</si>
  <si>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</si>
  <si>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</si>
  <si>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</si>
  <si>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</si>
  <si>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</si>
  <si>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</si>
  <si>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</si>
  <si>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</si>
  <si>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</si>
  <si>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</si>
  <si>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</si>
  <si>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</si>
  <si>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</si>
  <si>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</si>
  <si>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</si>
  <si>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</si>
  <si>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</si>
  <si>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</si>
  <si>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</si>
  <si>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</si>
  <si>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</si>
  <si>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</si>
  <si>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</si>
  <si>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</si>
  <si>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</si>
  <si>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</si>
  <si>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</si>
  <si>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</si>
  <si>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</si>
  <si>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</si>
  <si>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</si>
  <si>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</si>
  <si>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</si>
  <si>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</si>
  <si>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</si>
  <si>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</si>
  <si>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</si>
  <si>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</si>
  <si>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</si>
  <si>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</si>
  <si>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</si>
  <si>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</si>
  <si>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</si>
  <si>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</si>
  <si>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</si>
  <si>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</si>
  <si>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</si>
  <si>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</si>
  <si>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</si>
  <si>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</si>
  <si>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</si>
  <si>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</si>
  <si>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</si>
  <si>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</si>
  <si>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</si>
  <si>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</si>
  <si>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</si>
  <si>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</si>
  <si>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</si>
  <si>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</si>
  <si>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</si>
  <si>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</si>
  <si>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</si>
  <si>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</si>
  <si>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</si>
  <si>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</si>
  <si>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</si>
  <si>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</si>
  <si>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</si>
  <si>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</si>
  <si>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</si>
  <si>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</si>
  <si>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</si>
  <si>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</si>
  <si>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</si>
  <si>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</si>
  <si>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</si>
  <si>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</si>
  <si>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</si>
  <si>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</si>
  <si>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</si>
  <si>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</si>
  <si>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</si>
  <si>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</si>
  <si>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</si>
  <si>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</si>
  <si>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</si>
  <si>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</si>
  <si>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</si>
  <si>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</si>
  <si>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</si>
  <si>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</si>
  <si>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</si>
  <si>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</si>
  <si>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</si>
  <si>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</si>
  <si>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</si>
  <si>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</si>
  <si>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</si>
  <si>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</si>
  <si>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</si>
  <si>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</si>
  <si>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</si>
  <si>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</si>
  <si>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</si>
  <si>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</si>
  <si>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</si>
  <si>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</si>
  <si>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</si>
  <si>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</si>
  <si>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</si>
  <si>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</si>
  <si>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</si>
  <si>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</si>
  <si>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</si>
  <si>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</si>
  <si>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</si>
  <si>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</si>
  <si>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</si>
  <si>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</si>
  <si>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</si>
  <si>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</si>
  <si>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</si>
  <si>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</si>
  <si>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</si>
  <si>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</si>
  <si>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</si>
  <si>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</si>
  <si>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</si>
  <si>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</si>
  <si>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</si>
  <si>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</si>
  <si>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</si>
  <si>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</si>
  <si>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</si>
  <si>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</si>
  <si>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</si>
  <si>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</si>
  <si>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</si>
  <si>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</si>
  <si>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</si>
  <si>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</si>
  <si>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</si>
  <si>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</si>
  <si>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</si>
  <si>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</si>
  <si>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</si>
  <si>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</si>
  <si>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</si>
  <si>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</si>
  <si>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</si>
  <si>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</si>
  <si>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</si>
  <si>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</si>
  <si>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</si>
  <si>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</si>
  <si>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</si>
  <si>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</si>
  <si>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</si>
  <si>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</si>
  <si>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</si>
  <si>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</si>
  <si>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</si>
  <si>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</si>
  <si>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</si>
  <si>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</si>
  <si>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</si>
  <si>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</si>
  <si>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</si>
  <si>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</si>
  <si>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</si>
  <si>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</si>
  <si>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</si>
  <si>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</si>
  <si>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</si>
  <si>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</si>
  <si>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</si>
  <si>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</si>
  <si>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</si>
  <si>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</si>
  <si>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</si>
  <si>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</si>
  <si>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</si>
  <si>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</si>
  <si>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</si>
  <si>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</si>
  <si>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</si>
  <si>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</si>
  <si>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</si>
  <si>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</si>
  <si>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</si>
  <si>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</si>
  <si>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</si>
  <si>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</si>
  <si>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</si>
  <si>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</si>
  <si>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</si>
  <si>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</si>
  <si>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</si>
  <si>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</si>
  <si>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</si>
  <si>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</si>
  <si>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</si>
  <si>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</si>
  <si>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</si>
  <si>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</si>
  <si>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</si>
  <si>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</si>
  <si>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</si>
  <si>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</si>
  <si>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</si>
  <si>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</si>
  <si>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</si>
  <si>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</si>
  <si>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</si>
  <si>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</si>
  <si>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</si>
  <si>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</si>
  <si>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</si>
  <si>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</si>
  <si>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</si>
  <si>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</si>
  <si>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</si>
  <si>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</si>
  <si>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</si>
  <si>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</si>
  <si>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</si>
  <si>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</si>
  <si>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</si>
  <si>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</si>
  <si>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</si>
  <si>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</si>
  <si>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</si>
  <si>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</si>
  <si>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</si>
  <si>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</si>
  <si>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</si>
  <si>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</si>
  <si>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</si>
  <si>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</si>
  <si>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</si>
  <si>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</si>
  <si>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</si>
  <si>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</si>
  <si>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</si>
  <si>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</si>
  <si>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</si>
  <si>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</si>
  <si>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</si>
  <si>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</si>
  <si>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</si>
  <si>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</si>
  <si>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</si>
  <si>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</si>
  <si>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</si>
  <si>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</si>
  <si>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</si>
  <si>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</si>
  <si>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</si>
  <si>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</si>
  <si>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</si>
  <si>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</si>
  <si>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</si>
  <si>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</si>
  <si>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</si>
  <si>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</si>
  <si>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</si>
  <si>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</si>
  <si>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</si>
  <si>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</si>
  <si>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</si>
  <si>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</si>
  <si>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</si>
  <si>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</si>
  <si>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</si>
  <si>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</si>
  <si>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</si>
  <si>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</si>
  <si>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</si>
  <si>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</si>
  <si>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</si>
  <si>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</si>
  <si>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</si>
  <si>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</si>
  <si>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</si>
  <si>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</si>
  <si>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</si>
  <si>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</si>
  <si>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</si>
  <si>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</si>
  <si>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</si>
  <si>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</si>
  <si>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</si>
  <si>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</si>
  <si>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</si>
  <si>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</si>
  <si>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</si>
  <si>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</si>
  <si>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</si>
  <si>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</si>
  <si>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</si>
  <si>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</si>
  <si>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</si>
  <si>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</si>
  <si>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</si>
  <si>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</si>
  <si>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</si>
  <si>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</si>
  <si>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</si>
  <si>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</si>
  <si>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</si>
  <si>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</si>
  <si>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</si>
  <si>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</si>
  <si>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</si>
  <si>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</si>
  <si>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</si>
  <si>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</si>
  <si>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</si>
  <si>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</si>
  <si>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</si>
  <si>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</si>
  <si>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</si>
  <si>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</si>
  <si>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</si>
  <si>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</si>
  <si>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</si>
  <si>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</si>
  <si>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</si>
  <si>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</si>
  <si>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</si>
  <si>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</si>
  <si>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</si>
  <si>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</si>
  <si>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</si>
  <si>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</si>
  <si>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</si>
  <si>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</si>
  <si>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</si>
  <si>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</si>
  <si>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</si>
  <si>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</si>
  <si>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</si>
  <si>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</si>
  <si>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</si>
  <si>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</si>
  <si>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</si>
  <si>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</si>
  <si>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</si>
  <si>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</si>
  <si>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</si>
  <si>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</si>
  <si>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</si>
  <si>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</si>
  <si>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</si>
  <si>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</si>
  <si>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</si>
  <si>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</si>
  <si>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</si>
  <si>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</si>
  <si>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</si>
  <si>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</si>
  <si>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</si>
  <si>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</si>
  <si>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</si>
  <si>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</si>
  <si>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</si>
  <si>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</si>
  <si>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</si>
  <si>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</si>
  <si>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</si>
  <si>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</si>
  <si>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</si>
  <si>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</si>
  <si>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</si>
  <si>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</si>
  <si>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</si>
  <si>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</si>
  <si>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</si>
  <si>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</si>
  <si>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</si>
  <si>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</si>
  <si>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</si>
  <si>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</si>
  <si>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</si>
  <si>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</si>
  <si>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</si>
  <si>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</si>
  <si>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</si>
  <si>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</si>
  <si>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</si>
  <si>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</si>
  <si>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</si>
  <si>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</si>
  <si>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</si>
  <si>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</si>
  <si>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</si>
  <si>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</si>
  <si>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</si>
  <si>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</si>
  <si>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</si>
  <si>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</si>
  <si>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</si>
  <si>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</si>
  <si>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</si>
  <si>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</si>
  <si>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</si>
  <si>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</si>
  <si>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</si>
  <si>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</si>
  <si>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</si>
  <si>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</si>
  <si>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</si>
  <si>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</si>
  <si>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</si>
  <si>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</si>
  <si>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</si>
  <si>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</si>
  <si>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</si>
  <si>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</si>
  <si>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</si>
  <si>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</si>
  <si>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</si>
  <si>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</si>
  <si>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</si>
  <si>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</si>
  <si>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</si>
  <si>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</si>
  <si>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</si>
  <si>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</si>
  <si>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</si>
  <si>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</si>
  <si>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</si>
  <si>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</si>
  <si>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</si>
  <si>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</si>
  <si>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</si>
  <si>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</si>
  <si>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</si>
  <si>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</si>
  <si>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</si>
  <si>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</si>
  <si>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</si>
  <si>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</si>
  <si>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</si>
  <si>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</si>
  <si>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</si>
  <si>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</si>
  <si>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</si>
  <si>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</si>
  <si>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</si>
  <si>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</si>
  <si>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</si>
  <si>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</si>
  <si>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</si>
  <si>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</si>
  <si>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</si>
  <si>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</si>
  <si>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</si>
  <si>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</si>
  <si>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</si>
  <si>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</si>
  <si>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</si>
  <si>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</si>
  <si>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</si>
  <si>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</si>
  <si>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</si>
  <si>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</si>
  <si>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</si>
  <si>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</si>
  <si>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</si>
  <si>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</si>
  <si>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</si>
  <si>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</si>
  <si>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</si>
  <si>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</si>
  <si>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</si>
  <si>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</si>
  <si>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</si>
  <si>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</si>
  <si>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</si>
  <si>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</si>
  <si>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</si>
  <si>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</si>
  <si>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</si>
  <si>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</si>
  <si>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</si>
  <si>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</si>
  <si>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</si>
  <si>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</si>
  <si>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</si>
  <si>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</si>
  <si>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</si>
  <si>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</si>
  <si>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</si>
  <si>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</si>
  <si>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</si>
  <si>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</si>
  <si>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</si>
  <si>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</si>
  <si>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</si>
  <si>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</si>
  <si>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</si>
  <si>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</si>
  <si>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</si>
  <si>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</si>
  <si>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</si>
  <si>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</si>
  <si>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</si>
  <si>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</si>
  <si>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</si>
  <si>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</si>
  <si>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</si>
  <si>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</si>
  <si>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</si>
  <si>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</si>
  <si>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</si>
  <si>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</si>
  <si>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</si>
  <si>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</si>
  <si>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</si>
  <si>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</si>
  <si>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</si>
  <si>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</si>
  <si>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</si>
  <si>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</si>
  <si>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</si>
  <si>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</si>
  <si>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</si>
  <si>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</si>
  <si>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</si>
  <si>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</si>
  <si>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</si>
  <si>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</si>
  <si>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</si>
  <si>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</si>
  <si>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</si>
  <si>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</si>
  <si>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</si>
  <si>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</si>
  <si>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</si>
  <si>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</si>
  <si>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</si>
  <si>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</si>
  <si>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</si>
  <si>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</si>
  <si>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</si>
  <si>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</si>
  <si>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</si>
  <si>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</si>
  <si>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</si>
  <si>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</si>
  <si>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</si>
  <si>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</si>
  <si>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</si>
  <si>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</si>
  <si>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</si>
  <si>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</si>
  <si>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</si>
  <si>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</si>
  <si>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</si>
  <si>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</si>
  <si>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</si>
  <si>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</si>
  <si>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</si>
  <si>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</si>
  <si>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</si>
  <si>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</si>
  <si>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</si>
  <si>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</si>
  <si>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</si>
  <si>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</si>
  <si>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</si>
  <si>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</si>
  <si>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</si>
  <si>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</si>
  <si>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</si>
  <si>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</si>
  <si>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</si>
  <si>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</si>
  <si>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</si>
  <si>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</si>
  <si>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</si>
  <si>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</si>
  <si>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</si>
  <si>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</si>
  <si>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</si>
  <si>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</si>
  <si>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</si>
  <si>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</si>
  <si>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</si>
  <si>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</si>
  <si>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</si>
  <si>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</si>
  <si>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</si>
  <si>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</si>
  <si>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</si>
  <si>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</si>
  <si>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</si>
  <si>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</si>
  <si>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</si>
  <si>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</si>
  <si>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</si>
  <si>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</si>
  <si>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</si>
  <si>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</si>
  <si>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</si>
  <si>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</si>
  <si>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</si>
  <si>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</si>
  <si>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</si>
  <si>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</si>
  <si>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</si>
  <si>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</si>
  <si>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</si>
  <si>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</si>
  <si>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</si>
  <si>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</si>
  <si>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</si>
  <si>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</si>
  <si>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</si>
  <si>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</si>
  <si>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</si>
  <si>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</si>
  <si>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</si>
  <si>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</si>
  <si>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</si>
  <si>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</si>
  <si>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</si>
  <si>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</si>
  <si>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</si>
  <si>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</si>
  <si>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</si>
  <si>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</si>
  <si>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</si>
  <si>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</si>
  <si>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</si>
  <si>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</si>
  <si>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</si>
  <si>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</si>
  <si>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</si>
  <si>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</si>
  <si>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</si>
  <si>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</si>
  <si>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</si>
  <si>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</si>
  <si>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</si>
  <si>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</si>
  <si>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</si>
  <si>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</si>
  <si>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</si>
  <si>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</si>
  <si>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</si>
  <si>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</si>
  <si>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</si>
  <si>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</si>
  <si>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</si>
  <si>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</si>
  <si>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</si>
  <si>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</si>
  <si>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</si>
  <si>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</si>
  <si>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</si>
  <si>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</si>
  <si>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</si>
  <si>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</si>
  <si>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</si>
  <si>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</si>
  <si>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</si>
  <si>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</si>
  <si>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</si>
  <si>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</si>
  <si>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</si>
  <si>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</si>
  <si>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</si>
  <si>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</si>
  <si>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</si>
  <si>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</si>
  <si>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</si>
  <si>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</si>
  <si>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</si>
  <si>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</si>
  <si>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</si>
  <si>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</si>
  <si>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</si>
  <si>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</si>
  <si>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</si>
  <si>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</si>
  <si>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</si>
  <si>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</si>
  <si>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</si>
  <si>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</si>
  <si>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</si>
  <si>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</si>
  <si>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</si>
  <si>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</si>
  <si>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</si>
  <si>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</si>
  <si>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</si>
  <si>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</si>
  <si>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</si>
  <si>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</si>
  <si>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</si>
  <si>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</si>
  <si>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</si>
  <si>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</si>
  <si>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</si>
  <si>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</si>
  <si>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</si>
  <si>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</si>
  <si>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</si>
  <si>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</si>
  <si>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</si>
  <si>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</si>
  <si>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</si>
  <si>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</si>
  <si>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</si>
  <si>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</si>
  <si>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</si>
  <si>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</si>
  <si>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</si>
  <si>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</si>
  <si>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</si>
  <si>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</si>
  <si>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</si>
  <si>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</si>
  <si>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</si>
  <si>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</si>
  <si>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</si>
  <si>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</si>
  <si>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</si>
  <si>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</si>
  <si>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</si>
  <si>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</si>
  <si>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</si>
  <si>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</si>
  <si>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</si>
  <si>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</si>
  <si>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</si>
  <si>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</si>
  <si>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</si>
  <si>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</si>
  <si>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</si>
  <si>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</si>
  <si>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</si>
  <si>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</si>
  <si>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</si>
  <si>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</si>
  <si>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</si>
  <si>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</si>
  <si>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</si>
  <si>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</si>
  <si>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</si>
  <si>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</si>
  <si>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</si>
  <si>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</si>
  <si>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</si>
  <si>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</si>
  <si>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</si>
  <si>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</si>
  <si>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</si>
  <si>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</si>
  <si>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</si>
  <si>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</si>
  <si>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</si>
  <si>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</si>
  <si>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</si>
  <si>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</si>
  <si>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</si>
  <si>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</si>
  <si>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</si>
  <si>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</si>
  <si>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</si>
  <si>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</si>
  <si>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</si>
  <si>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</si>
  <si>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</si>
  <si>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</si>
  <si>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</si>
  <si>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</si>
  <si>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</si>
  <si>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</si>
  <si>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</si>
  <si>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</si>
  <si>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</si>
  <si>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</si>
  <si>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</si>
  <si>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</si>
  <si>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</si>
  <si>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</si>
  <si>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</si>
  <si>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</si>
  <si>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</si>
  <si>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</si>
  <si>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</si>
  <si>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</si>
  <si>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</si>
  <si>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</si>
  <si>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</si>
  <si>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</si>
  <si>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</si>
  <si>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</si>
  <si>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</si>
  <si>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</si>
  <si>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</si>
  <si>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</si>
  <si>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</si>
  <si>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</si>
  <si>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</si>
  <si>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</si>
  <si>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</si>
  <si>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</si>
  <si>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</si>
  <si>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</si>
  <si>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</si>
  <si>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</si>
  <si>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</si>
  <si>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</si>
  <si>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</si>
  <si>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</si>
  <si>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</si>
  <si>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</si>
  <si>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</si>
  <si>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</si>
  <si>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</si>
  <si>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</si>
  <si>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</si>
  <si>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</si>
  <si>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</si>
  <si>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</si>
  <si>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</si>
  <si>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</si>
  <si>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</si>
  <si>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</si>
  <si>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</si>
  <si>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</si>
  <si>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</si>
  <si>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</si>
  <si>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</si>
  <si>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</si>
  <si>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</si>
  <si>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</si>
  <si>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</si>
  <si>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</si>
  <si>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</si>
  <si>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</si>
  <si>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</si>
  <si>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</si>
  <si>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</si>
  <si>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</si>
  <si>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</si>
  <si>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</si>
  <si>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</si>
  <si>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</si>
  <si>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</si>
  <si>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</si>
  <si>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</si>
  <si>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</si>
  <si>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</si>
  <si>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</si>
  <si>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</si>
  <si>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</si>
  <si>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</si>
  <si>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</si>
  <si>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</si>
  <si>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</si>
  <si>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</si>
  <si>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</si>
  <si>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</si>
  <si>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</si>
  <si>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</si>
  <si>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</si>
  <si>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</si>
  <si>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</si>
  <si>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</si>
  <si>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</si>
  <si>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</si>
  <si>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</si>
  <si>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</si>
  <si>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</si>
  <si>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</si>
  <si>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</si>
  <si>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</si>
  <si>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</si>
  <si>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</si>
  <si>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</si>
  <si>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</si>
  <si>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</si>
  <si>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</si>
  <si>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</si>
  <si>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</si>
  <si>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</si>
  <si>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</si>
  <si>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</si>
  <si>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</si>
  <si>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</si>
  <si>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</si>
  <si>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</si>
  <si>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</si>
  <si>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</si>
  <si>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</si>
  <si>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</si>
  <si>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</si>
  <si>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</si>
  <si>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</si>
  <si>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</si>
  <si>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</si>
  <si>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</si>
  <si>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</si>
  <si>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</si>
  <si>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</si>
  <si>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</si>
  <si>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</si>
  <si>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</si>
  <si>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</si>
  <si>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</si>
  <si>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</si>
  <si>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</si>
  <si>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</si>
  <si>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</si>
  <si>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</si>
  <si>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</si>
  <si>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</si>
  <si>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</si>
  <si>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</si>
  <si>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</si>
  <si>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</si>
  <si>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</si>
  <si>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</si>
  <si>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</si>
  <si>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</si>
  <si>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</si>
  <si>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</si>
  <si>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</si>
  <si>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</si>
  <si>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</si>
  <si>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</si>
  <si>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</si>
  <si>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</si>
  <si>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</si>
  <si>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</si>
  <si>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</si>
  <si>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</si>
  <si>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</si>
  <si>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</si>
  <si>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</si>
  <si>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</si>
  <si>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</si>
  <si>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</si>
  <si>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</si>
  <si>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</si>
  <si>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</si>
  <si>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</si>
  <si>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</si>
  <si>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</si>
  <si>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</si>
  <si>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</si>
  <si>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</si>
  <si>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</si>
  <si>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</si>
  <si>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</si>
  <si>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</si>
  <si>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</si>
  <si>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</si>
  <si>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</si>
  <si>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</si>
  <si>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</si>
  <si>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</si>
  <si>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</si>
  <si>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</si>
  <si>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</si>
  <si>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</si>
  <si>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</si>
  <si>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</si>
  <si>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</si>
  <si>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</si>
  <si>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</si>
  <si>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</si>
  <si>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</si>
  <si>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</si>
  <si>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</si>
  <si>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</si>
  <si>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</si>
  <si>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</si>
  <si>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</si>
  <si>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</si>
  <si>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</si>
  <si>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</si>
  <si>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</si>
  <si>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</si>
  <si>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</si>
  <si>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</si>
  <si>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</si>
  <si>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</si>
  <si>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</si>
  <si>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</si>
  <si>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</si>
  <si>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</si>
  <si>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</si>
  <si>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</si>
  <si>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</si>
  <si>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</si>
  <si>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</si>
  <si>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</si>
  <si>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</si>
  <si>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</si>
  <si>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</si>
  <si>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</si>
  <si>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</si>
  <si>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</si>
  <si>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</si>
  <si>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</si>
  <si>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</si>
  <si>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</si>
  <si>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</si>
  <si>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</si>
  <si>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</si>
  <si>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</si>
  <si>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</si>
  <si>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</si>
  <si>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</si>
  <si>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</si>
  <si>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</si>
  <si>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</si>
  <si>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</si>
  <si>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</si>
  <si>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</si>
  <si>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</si>
  <si>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</si>
  <si>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</si>
  <si>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</si>
  <si>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</si>
  <si>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</si>
  <si>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</si>
  <si>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</si>
  <si>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</si>
  <si>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</si>
  <si>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</si>
  <si>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</si>
  <si>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</si>
  <si>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</si>
  <si>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</si>
  <si>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</si>
  <si>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</si>
  <si>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</si>
  <si>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</si>
  <si>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</si>
  <si>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</si>
  <si>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</si>
  <si>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</si>
  <si>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</si>
  <si>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</si>
  <si>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</si>
  <si>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</si>
  <si>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</si>
  <si>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</si>
  <si>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</si>
  <si>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</si>
  <si>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</si>
  <si>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</si>
  <si>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</si>
  <si>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</si>
  <si>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</si>
  <si>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</si>
  <si>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</si>
  <si>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</si>
  <si>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</si>
  <si>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</si>
  <si>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</si>
  <si>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</si>
  <si>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</si>
  <si>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</si>
  <si>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</si>
  <si>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</si>
  <si>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</si>
  <si>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</si>
  <si>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</si>
  <si>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</si>
  <si>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</si>
  <si>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</si>
  <si>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</si>
  <si>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</si>
  <si>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</si>
  <si>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</si>
  <si>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</si>
  <si>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</si>
  <si>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</si>
  <si>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</si>
  <si>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</si>
  <si>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</si>
  <si>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</si>
  <si>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</si>
  <si>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</si>
  <si>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</si>
  <si>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</si>
  <si>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</si>
  <si>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</si>
  <si>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</si>
  <si>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</si>
  <si>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</si>
  <si>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</si>
  <si>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</si>
  <si>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</si>
  <si>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</si>
  <si>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</si>
  <si>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</si>
  <si>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</si>
  <si>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</si>
  <si>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</si>
  <si>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</si>
  <si>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</si>
  <si>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</si>
  <si>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</si>
  <si>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</si>
  <si>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</si>
  <si>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</si>
  <si>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</si>
  <si>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</si>
  <si>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</si>
  <si>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</si>
  <si>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</si>
  <si>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</si>
  <si>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</si>
  <si>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</si>
  <si>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</si>
  <si>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</si>
  <si>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</si>
  <si>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</si>
  <si>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</si>
  <si>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</si>
  <si>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</si>
  <si>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</si>
  <si>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</si>
  <si>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</si>
  <si>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</si>
  <si>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</si>
  <si>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</si>
  <si>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</si>
  <si>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</si>
  <si>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</si>
  <si>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</si>
  <si>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</si>
  <si>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</si>
  <si>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</si>
  <si>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</si>
  <si>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</si>
  <si>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</si>
  <si>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</si>
  <si>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</si>
  <si>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</si>
  <si>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</si>
  <si>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</si>
  <si>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</si>
  <si>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</si>
  <si>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</si>
  <si>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</si>
  <si>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</si>
  <si>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</si>
  <si>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</si>
  <si>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</si>
  <si>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</si>
  <si>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</si>
  <si>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</si>
  <si>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</si>
  <si>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</si>
  <si>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</si>
  <si>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</si>
  <si>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</si>
  <si>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</si>
  <si>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</si>
  <si>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</si>
  <si>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</si>
  <si>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</si>
  <si>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</si>
  <si>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</si>
  <si>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</si>
  <si>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</si>
  <si>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</si>
  <si>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</si>
  <si>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</si>
  <si>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</si>
  <si>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</si>
  <si>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</si>
  <si>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</si>
  <si>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</si>
  <si>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</si>
  <si>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</si>
  <si>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</si>
  <si>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</si>
  <si>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</si>
  <si>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</si>
  <si>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</si>
  <si>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</si>
  <si>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</si>
  <si>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</si>
  <si>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</si>
  <si>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</si>
  <si>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</si>
  <si>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</si>
  <si>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</si>
  <si>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</si>
  <si>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</si>
  <si>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</si>
  <si>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</si>
  <si>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</si>
  <si>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</si>
  <si>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</si>
  <si>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</si>
  <si>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</si>
  <si>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</si>
  <si>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</si>
  <si>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</si>
  <si>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</si>
  <si>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</si>
  <si>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</si>
  <si>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</si>
  <si>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</si>
  <si>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</si>
  <si>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</si>
  <si>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</si>
  <si>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</si>
  <si>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</si>
  <si>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</si>
  <si>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</si>
  <si>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</si>
  <si>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</si>
  <si>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</si>
  <si>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</si>
  <si>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</si>
  <si>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</si>
  <si>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</si>
  <si>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</si>
  <si>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</si>
  <si>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</si>
  <si>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</si>
  <si>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</si>
  <si>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</si>
  <si>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</si>
  <si>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</si>
  <si>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</si>
  <si>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</si>
  <si>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</si>
  <si>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</si>
  <si>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</si>
  <si>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</si>
  <si>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</si>
  <si>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</si>
  <si>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</si>
  <si>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</si>
  <si>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</si>
  <si>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</si>
  <si>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</si>
  <si>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</si>
  <si>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</si>
  <si>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</si>
  <si>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</si>
  <si>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</si>
  <si>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</si>
  <si>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</si>
  <si>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</si>
  <si>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</si>
  <si>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</si>
  <si>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</si>
  <si>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</si>
  <si>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</si>
  <si>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</si>
  <si>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</si>
  <si>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</si>
  <si>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</si>
  <si>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</si>
  <si>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</si>
  <si>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</si>
  <si>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</si>
  <si>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</si>
  <si>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</si>
  <si>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</si>
  <si>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</si>
  <si>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</si>
  <si>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</si>
  <si>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</si>
  <si>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</si>
  <si>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</si>
  <si>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</si>
  <si>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</si>
  <si>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</si>
  <si>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</si>
  <si>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</si>
  <si>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</si>
  <si>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</si>
  <si>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</si>
  <si>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</si>
  <si>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</si>
  <si>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</si>
  <si>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</si>
  <si>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</si>
  <si>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</si>
  <si>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</si>
  <si>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</si>
  <si>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</si>
  <si>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</si>
  <si>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</si>
  <si>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</si>
  <si>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</si>
  <si>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</si>
  <si>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</si>
  <si>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</si>
  <si>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</si>
  <si>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</si>
  <si>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</si>
  <si>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</si>
  <si>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</si>
  <si>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</si>
  <si>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</si>
  <si>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</si>
  <si>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</si>
  <si>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</si>
  <si>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</si>
  <si>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</si>
  <si>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</si>
  <si>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</si>
  <si>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</si>
  <si>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</si>
  <si>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</si>
  <si>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</si>
  <si>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</si>
  <si>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</si>
  <si>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</si>
  <si>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</si>
  <si>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</si>
  <si>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</si>
  <si>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</si>
  <si>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</si>
  <si>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</si>
  <si>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</si>
  <si>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</si>
  <si>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</si>
  <si>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</si>
  <si>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</si>
  <si>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</si>
  <si>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</si>
  <si>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</si>
  <si>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</si>
  <si>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</si>
  <si>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</si>
  <si>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</si>
  <si>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</si>
  <si>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</si>
  <si>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</si>
  <si>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</si>
  <si>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</si>
  <si>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</si>
  <si>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</si>
  <si>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</si>
  <si>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</si>
  <si>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</si>
  <si>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</si>
  <si>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</si>
  <si>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</si>
  <si>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</si>
  <si>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</si>
  <si>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</si>
  <si>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</si>
  <si>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</si>
  <si>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</si>
  <si>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</si>
  <si>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</si>
  <si>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</si>
  <si>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</si>
  <si>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</si>
  <si>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</si>
  <si>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</si>
  <si>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</si>
  <si>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</si>
  <si>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</si>
  <si>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</si>
  <si>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</si>
  <si>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</si>
  <si>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</si>
  <si>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</si>
  <si>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</si>
  <si>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</si>
  <si>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</si>
  <si>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</si>
  <si>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</si>
  <si>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</si>
  <si>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</si>
  <si>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</si>
  <si>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</si>
  <si>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</si>
  <si>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</si>
  <si>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</si>
  <si>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</si>
  <si>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</si>
  <si>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</si>
  <si>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</si>
  <si>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</si>
  <si>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</si>
  <si>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</si>
  <si>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</si>
  <si>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</si>
  <si>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</si>
  <si>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</si>
  <si>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</si>
  <si>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</si>
  <si>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</si>
  <si>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</si>
  <si>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</si>
  <si>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</si>
  <si>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</si>
  <si>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</si>
  <si>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</si>
  <si>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</si>
  <si>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</si>
  <si>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</si>
  <si>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</si>
  <si>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</si>
  <si>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</si>
  <si>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</si>
  <si>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</si>
  <si>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</si>
  <si>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</si>
  <si>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</si>
  <si>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</si>
  <si>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</si>
  <si>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</si>
  <si>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</si>
  <si>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</si>
  <si>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</si>
  <si>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</si>
  <si>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</si>
  <si>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</si>
  <si>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</si>
  <si>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</si>
  <si>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</si>
  <si>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</si>
  <si>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</si>
  <si>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</si>
  <si>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</si>
  <si>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</si>
  <si>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</si>
  <si>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</si>
  <si>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</si>
  <si>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</si>
  <si>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</si>
  <si>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</si>
  <si>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</si>
  <si>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</si>
  <si>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</si>
  <si>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</si>
  <si>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</si>
  <si>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</si>
  <si>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</si>
  <si>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</si>
  <si>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</si>
  <si>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</si>
  <si>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</si>
  <si>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</si>
  <si>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</si>
  <si>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</si>
  <si>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</si>
  <si>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</si>
  <si>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</si>
  <si>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</si>
  <si>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</si>
  <si>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</si>
  <si>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</si>
  <si>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</si>
  <si>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</si>
  <si>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</si>
  <si>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</si>
  <si>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</si>
  <si>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</si>
  <si>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</si>
  <si>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</si>
  <si>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</si>
  <si>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</si>
  <si>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</si>
  <si>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</si>
  <si>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</si>
  <si>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</si>
  <si>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</si>
  <si>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</si>
  <si>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</si>
  <si>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</si>
  <si>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</si>
  <si>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</si>
  <si>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</si>
  <si>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</si>
  <si>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</si>
  <si>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</si>
  <si>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</si>
  <si>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</si>
  <si>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</si>
  <si>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</si>
  <si>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</si>
  <si>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</si>
  <si>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</si>
  <si>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</si>
  <si>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</si>
  <si>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</si>
  <si>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</si>
  <si>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</si>
  <si>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</si>
  <si>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</si>
  <si>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</si>
  <si>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</si>
  <si>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</si>
  <si>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</si>
  <si>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</si>
  <si>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</si>
  <si>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</si>
  <si>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</si>
  <si>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</si>
  <si>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</si>
  <si>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</si>
  <si>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</si>
  <si>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</si>
  <si>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</si>
  <si>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</si>
  <si>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</si>
  <si>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</si>
  <si>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</si>
  <si>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</si>
  <si>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</si>
  <si>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</si>
  <si>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</si>
  <si>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</si>
  <si>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</si>
  <si>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</si>
  <si>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</si>
  <si>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</si>
  <si>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</si>
  <si>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</si>
  <si>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</si>
  <si>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</si>
  <si>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</si>
  <si>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</si>
  <si>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</si>
  <si>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</si>
  <si>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</si>
  <si>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</si>
  <si>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</si>
  <si>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</si>
  <si>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</si>
  <si>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</si>
  <si>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</si>
  <si>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</si>
  <si>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</si>
  <si>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</si>
  <si>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</si>
  <si>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</si>
  <si>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</si>
  <si>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</si>
  <si>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</si>
  <si>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</si>
  <si>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</si>
  <si>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</si>
  <si>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</si>
  <si>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</si>
  <si>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</si>
  <si>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</si>
  <si>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</si>
  <si>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</si>
  <si>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</si>
  <si>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</si>
  <si>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</si>
  <si>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</si>
  <si>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</si>
  <si>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</si>
  <si>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</si>
  <si>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</si>
  <si>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</si>
  <si>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</si>
  <si>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</si>
  <si>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</si>
  <si>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</si>
  <si>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</si>
  <si>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</si>
  <si>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</si>
  <si>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</si>
  <si>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</si>
  <si>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</si>
  <si>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</si>
  <si>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</si>
  <si>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</si>
  <si>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</si>
  <si>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</si>
  <si>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</si>
  <si>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</si>
  <si>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</si>
  <si>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</si>
  <si>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</si>
  <si>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</si>
  <si>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</si>
  <si>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</si>
  <si>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</si>
  <si>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</si>
  <si>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</si>
  <si>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</si>
  <si>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</si>
  <si>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</si>
  <si>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</si>
  <si>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</si>
  <si>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</si>
  <si>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</si>
  <si>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</si>
  <si>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</si>
  <si>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</si>
  <si>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</si>
  <si>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</si>
  <si>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</si>
  <si>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</si>
  <si>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</si>
  <si>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</si>
  <si>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</si>
  <si>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</si>
  <si>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</si>
  <si>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</si>
  <si>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</si>
  <si>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</si>
  <si>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</si>
  <si>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</si>
  <si>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</si>
  <si>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</si>
  <si>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</si>
  <si>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</si>
  <si>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</si>
  <si>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</si>
  <si>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</si>
  <si>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</si>
  <si>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</si>
  <si>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</si>
  <si>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</si>
  <si>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</si>
  <si>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</si>
  <si>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</si>
  <si>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</si>
  <si>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</si>
  <si>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</si>
  <si>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</si>
  <si>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</si>
  <si>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</si>
  <si>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</si>
  <si>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</si>
  <si>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</si>
  <si>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</si>
  <si>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</si>
  <si>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</si>
  <si>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</si>
  <si>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</si>
  <si>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</si>
  <si>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</si>
  <si>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</si>
  <si>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</si>
  <si>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</si>
  <si>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</si>
  <si>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</si>
  <si>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</si>
  <si>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</si>
  <si>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</si>
  <si>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</si>
  <si>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</si>
  <si>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</si>
  <si>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</si>
  <si>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</si>
  <si>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</si>
  <si>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</si>
  <si>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</si>
  <si>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</si>
  <si>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</si>
  <si>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</si>
  <si>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</si>
  <si>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</si>
  <si>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</si>
  <si>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</si>
  <si>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</si>
  <si>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</si>
  <si>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</si>
  <si>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</si>
  <si>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</si>
  <si>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</si>
  <si>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</si>
  <si>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</si>
  <si>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</si>
  <si>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</si>
  <si>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</si>
  <si>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</si>
  <si>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</si>
  <si>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</si>
  <si>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</si>
  <si>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</si>
  <si>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</si>
  <si>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</si>
  <si>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</si>
  <si>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</si>
  <si>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</si>
  <si>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</si>
  <si>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</si>
  <si>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</si>
  <si>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</si>
  <si>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</si>
  <si>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</si>
  <si>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</si>
  <si>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</si>
  <si>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</si>
  <si>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</si>
  <si>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</si>
  <si>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</si>
  <si>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</si>
  <si>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</si>
  <si>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</si>
  <si>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</si>
  <si>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</si>
  <si>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</si>
  <si>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</si>
  <si>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</si>
  <si>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</si>
  <si>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</si>
  <si>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</si>
  <si>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</si>
  <si>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</si>
  <si>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</si>
  <si>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</si>
  <si>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</si>
  <si>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</si>
  <si>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</si>
  <si>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</si>
  <si>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</si>
  <si>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</si>
  <si>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</si>
  <si>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</si>
  <si>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</si>
  <si>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</si>
  <si>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</si>
  <si>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</si>
  <si>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</si>
  <si>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</si>
  <si>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</si>
  <si>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</si>
  <si>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</si>
  <si>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</si>
  <si>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</si>
  <si>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</si>
  <si>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</si>
  <si>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</si>
  <si>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</si>
  <si>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</si>
  <si>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</si>
  <si>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</si>
  <si>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</si>
  <si>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</si>
  <si>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</si>
  <si>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</si>
  <si>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</si>
  <si>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</si>
  <si>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</si>
  <si>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</si>
  <si>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</si>
  <si>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</si>
  <si>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</si>
  <si>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</si>
  <si>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</si>
  <si>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</si>
  <si>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</si>
  <si>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</si>
  <si>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</si>
  <si>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</si>
  <si>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</si>
  <si>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</si>
  <si>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</si>
  <si>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</si>
  <si>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</si>
  <si>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</si>
  <si>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</si>
  <si>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</si>
  <si>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</si>
  <si>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</si>
  <si>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</si>
  <si>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</si>
  <si>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</si>
  <si>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</si>
  <si>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</si>
  <si>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</si>
  <si>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</si>
  <si>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</si>
  <si>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</si>
  <si>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</si>
  <si>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</si>
  <si>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</si>
  <si>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</si>
  <si>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</si>
  <si>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</si>
  <si>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</si>
  <si>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</si>
  <si>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</si>
  <si>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</si>
  <si>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</si>
  <si>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</si>
  <si>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</si>
  <si>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</si>
  <si>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</si>
  <si>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</si>
  <si>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</si>
  <si>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</si>
  <si>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</si>
  <si>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</si>
  <si>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</si>
  <si>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</si>
  <si>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</si>
  <si>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</si>
  <si>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</si>
  <si>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</si>
  <si>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</si>
  <si>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</si>
  <si>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</si>
  <si>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</si>
  <si>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</si>
  <si>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</si>
  <si>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</si>
  <si>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</si>
  <si>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</si>
  <si>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</si>
  <si>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</si>
  <si>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</si>
  <si>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</si>
  <si>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</si>
  <si>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</si>
  <si>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</si>
  <si>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</si>
  <si>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</si>
  <si>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</si>
  <si>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</si>
  <si>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</si>
  <si>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</si>
  <si>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</si>
  <si>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</si>
  <si>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</si>
  <si>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</si>
  <si>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</si>
  <si>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</si>
  <si>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</si>
  <si>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</si>
  <si>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</si>
  <si>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</si>
  <si>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</si>
  <si>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</si>
  <si>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</si>
  <si>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</si>
  <si>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</si>
  <si>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</si>
  <si>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</si>
  <si>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</si>
  <si>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</si>
  <si>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</si>
  <si>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</si>
  <si>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</si>
  <si>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</si>
  <si>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</si>
  <si>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</si>
  <si>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</si>
  <si>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</si>
  <si>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</si>
  <si>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</si>
  <si>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</si>
  <si>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</si>
  <si>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</si>
  <si>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</si>
  <si>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</si>
  <si>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</si>
  <si>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</si>
  <si>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</si>
  <si>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</si>
  <si>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</si>
  <si>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</si>
  <si>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</si>
  <si>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</si>
  <si>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</si>
  <si>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</si>
  <si>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</si>
  <si>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</si>
  <si>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</si>
  <si>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</si>
  <si>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</si>
  <si>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</si>
  <si>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</si>
  <si>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</si>
  <si>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</si>
  <si>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</si>
  <si>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</si>
  <si>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</si>
  <si>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</si>
  <si>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</si>
  <si>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</si>
  <si>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</si>
  <si>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</si>
  <si>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</si>
  <si>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</si>
  <si>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</si>
  <si>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</si>
  <si>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</si>
  <si>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</si>
  <si>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</si>
  <si>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</si>
  <si>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</si>
  <si>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</si>
  <si>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</si>
  <si>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</si>
  <si>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</si>
  <si>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</si>
  <si>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</si>
  <si>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</si>
  <si>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</si>
  <si>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</si>
  <si>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</si>
  <si>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</si>
  <si>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</si>
  <si>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</si>
  <si>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</si>
  <si>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</si>
  <si>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</si>
  <si>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</si>
  <si>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</si>
  <si>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</si>
  <si>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</si>
  <si>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</si>
  <si>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</si>
  <si>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</si>
  <si>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</si>
  <si>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</si>
  <si>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</si>
  <si>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</si>
  <si>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</si>
  <si>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</si>
  <si>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</si>
  <si>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</si>
  <si>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</si>
  <si>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</si>
  <si>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</si>
  <si>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</si>
  <si>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</si>
  <si>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</si>
  <si>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</si>
  <si>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</si>
  <si>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</si>
  <si>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</si>
  <si>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</si>
  <si>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</si>
  <si>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</si>
  <si>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</si>
  <si>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</si>
  <si>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</si>
  <si>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</si>
  <si>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</si>
  <si>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</si>
  <si>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</si>
  <si>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</si>
  <si>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</si>
  <si>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</si>
  <si>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</si>
  <si>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</si>
  <si>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</si>
  <si>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</si>
  <si>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</si>
  <si>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</si>
  <si>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</si>
  <si>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</si>
  <si>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</si>
  <si>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</si>
  <si>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</si>
  <si>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</si>
  <si>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</si>
  <si>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</si>
  <si>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</si>
  <si>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</si>
  <si>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</si>
  <si>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</si>
  <si>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</si>
  <si>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</si>
  <si>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</si>
  <si>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</si>
  <si>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</si>
  <si>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</si>
  <si>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</si>
  <si>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</si>
  <si>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</si>
  <si>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</si>
  <si>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</si>
  <si>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</si>
  <si>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</si>
  <si>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</si>
  <si>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</si>
  <si>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</si>
  <si>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</si>
  <si>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</si>
  <si>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</si>
  <si>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</si>
  <si>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</si>
  <si>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</si>
  <si>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</si>
  <si>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</si>
  <si>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</si>
  <si>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</si>
  <si>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</si>
  <si>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</si>
  <si>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</si>
  <si>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</si>
  <si>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</si>
  <si>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</si>
  <si>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</si>
  <si>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</si>
  <si>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</si>
  <si>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</si>
  <si>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</si>
  <si>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</si>
  <si>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</si>
  <si>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</si>
  <si>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</si>
  <si>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</si>
  <si>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</si>
  <si>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</si>
  <si>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</si>
  <si>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</si>
  <si>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</si>
  <si>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</si>
  <si>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</si>
  <si>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</si>
  <si>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</si>
  <si>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</si>
  <si>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</si>
  <si>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</si>
  <si>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</si>
  <si>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</si>
  <si>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</si>
  <si>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</si>
  <si>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</si>
  <si>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</si>
  <si>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</si>
  <si>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</si>
  <si>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</si>
  <si>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</si>
  <si>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</si>
  <si>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</si>
  <si>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</si>
  <si>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</si>
  <si>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</si>
  <si>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</si>
  <si>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</si>
  <si>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</si>
  <si>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</si>
  <si>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</si>
  <si>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</si>
  <si>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</si>
  <si>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</si>
  <si>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</si>
  <si>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</si>
  <si>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</si>
  <si>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</si>
  <si>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</si>
  <si>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</si>
  <si>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</si>
  <si>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</si>
  <si>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</si>
  <si>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</si>
  <si>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</si>
  <si>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</si>
  <si>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</si>
  <si>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</si>
  <si>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</si>
  <si>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</si>
  <si>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</si>
  <si>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</si>
  <si>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</si>
  <si>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</si>
  <si>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</si>
  <si>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</si>
  <si>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</si>
  <si>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</si>
  <si>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</si>
  <si>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</si>
  <si>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</si>
  <si>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</si>
  <si>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</si>
  <si>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</si>
  <si>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</si>
  <si>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</si>
  <si>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</si>
  <si>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</si>
  <si>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</si>
  <si>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</si>
  <si>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</si>
  <si>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</si>
  <si>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</si>
  <si>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</si>
  <si>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</si>
  <si>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</si>
  <si>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</si>
  <si>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</si>
  <si>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</si>
  <si>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</si>
  <si>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</si>
  <si>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</si>
  <si>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</si>
  <si>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</si>
  <si>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</si>
  <si>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</si>
  <si>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</si>
  <si>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</si>
  <si>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</si>
  <si>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</si>
  <si>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</si>
  <si>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</si>
  <si>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</si>
  <si>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</si>
  <si>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</si>
  <si>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</si>
  <si>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</si>
  <si>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</si>
  <si>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</si>
  <si>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</si>
  <si>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</si>
  <si>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</si>
  <si>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</si>
  <si>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</si>
  <si>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</si>
  <si>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</si>
  <si>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</si>
  <si>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</si>
  <si>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</si>
  <si>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</si>
  <si>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</si>
  <si>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</si>
  <si>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</si>
  <si>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</si>
  <si>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</si>
  <si>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</si>
  <si>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</si>
  <si>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</si>
  <si>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</si>
  <si>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</si>
  <si>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</si>
  <si>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</si>
  <si>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</si>
  <si>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</si>
  <si>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</si>
  <si>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</si>
  <si>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</si>
  <si>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</si>
  <si>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</si>
  <si>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</si>
  <si>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</si>
  <si>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</si>
  <si>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</si>
  <si>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</si>
  <si>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</si>
  <si>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</si>
  <si>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</si>
  <si>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</si>
  <si>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</si>
  <si>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</si>
  <si>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</si>
  <si>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</si>
  <si>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</si>
  <si>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</si>
  <si>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</si>
  <si>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</si>
  <si>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</si>
  <si>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</si>
  <si>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</si>
  <si>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</si>
  <si>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</si>
  <si>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</si>
  <si>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</si>
  <si>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</si>
  <si>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</si>
  <si>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</si>
  <si>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</si>
  <si>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</si>
  <si>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</si>
  <si>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</si>
  <si>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</si>
  <si>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</si>
  <si>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</si>
  <si>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</si>
  <si>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</si>
  <si>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</si>
  <si>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</si>
  <si>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</si>
  <si>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</si>
  <si>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</si>
  <si>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</si>
  <si>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</si>
  <si>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</si>
  <si>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</si>
  <si>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</si>
  <si>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</si>
  <si>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</si>
  <si>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</si>
  <si>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</si>
  <si>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</si>
  <si>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</si>
  <si>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</si>
  <si>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</si>
  <si>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</si>
  <si>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</si>
  <si>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</si>
  <si>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</si>
  <si>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</si>
  <si>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</si>
  <si>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</si>
  <si>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</si>
  <si>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</si>
  <si>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</si>
  <si>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</si>
  <si>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</si>
  <si>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</si>
  <si>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</si>
  <si>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</si>
  <si>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</si>
  <si>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</si>
  <si>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</si>
  <si>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</si>
  <si>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</si>
  <si>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</si>
  <si>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</si>
  <si>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</si>
  <si>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</si>
  <si>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</si>
  <si>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</si>
  <si>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</si>
  <si>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</si>
  <si>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</si>
  <si>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</si>
  <si>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</si>
  <si>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</si>
  <si>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</si>
  <si>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</si>
  <si>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</si>
  <si>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</si>
  <si>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</si>
  <si>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</si>
  <si>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</si>
  <si>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</si>
  <si>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</si>
  <si>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</si>
  <si>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</si>
  <si>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</si>
  <si>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</si>
  <si>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</si>
  <si>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</si>
  <si>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</si>
  <si>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</si>
  <si>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</si>
  <si>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</si>
  <si>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</si>
  <si>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</si>
  <si>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</si>
  <si>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</si>
  <si>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</si>
  <si>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</si>
  <si>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</si>
  <si>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</si>
  <si>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</si>
  <si>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</si>
  <si>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</si>
  <si>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</si>
  <si>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</si>
  <si>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</si>
  <si>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</si>
  <si>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</si>
  <si>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</si>
  <si>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</si>
  <si>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</si>
  <si>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</si>
  <si>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</si>
  <si>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</si>
  <si>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</si>
  <si>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</si>
  <si>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</si>
  <si>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</si>
  <si>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</si>
  <si>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</si>
  <si>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</si>
  <si>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</si>
  <si>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</si>
  <si>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</si>
  <si>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</si>
  <si>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</si>
  <si>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</si>
  <si>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</si>
  <si>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</si>
  <si>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</si>
  <si>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</si>
  <si>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</si>
  <si>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</si>
  <si>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</si>
  <si>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</si>
  <si>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</si>
  <si>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</si>
  <si>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</si>
  <si>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</si>
  <si>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</si>
  <si>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</si>
  <si>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</si>
  <si>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</si>
  <si>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</si>
  <si>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</si>
  <si>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</si>
  <si>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</si>
  <si>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</si>
  <si>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</si>
  <si>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</si>
  <si>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</si>
  <si>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</si>
  <si>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</si>
  <si>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</si>
  <si>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</si>
  <si>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</si>
  <si>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</si>
  <si>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</si>
  <si>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</si>
  <si>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</si>
  <si>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</si>
  <si>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</si>
  <si>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</si>
  <si>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</si>
  <si>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</si>
  <si>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</si>
  <si>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</si>
  <si>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</si>
  <si>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</si>
  <si>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</si>
  <si>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</si>
  <si>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</si>
  <si>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</si>
  <si>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</si>
  <si>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</si>
  <si>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</si>
  <si>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</si>
  <si>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</si>
  <si>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</si>
  <si>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</si>
  <si>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</si>
  <si>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</si>
  <si>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</si>
  <si>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</si>
  <si>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</si>
  <si>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</si>
  <si>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</si>
  <si>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</si>
  <si>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</si>
  <si>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</si>
  <si>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</si>
  <si>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</si>
  <si>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</si>
  <si>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</si>
  <si>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</si>
  <si>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</si>
  <si>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</si>
  <si>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</si>
  <si>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</si>
  <si>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</si>
  <si>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</si>
  <si>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</si>
  <si>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</si>
  <si>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</si>
  <si>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</si>
  <si>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</si>
  <si>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</si>
  <si>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</si>
  <si>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</si>
  <si>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</si>
  <si>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</si>
  <si>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</si>
  <si>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</si>
  <si>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</si>
  <si>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</si>
  <si>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</si>
  <si>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</si>
  <si>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</si>
  <si>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</si>
  <si>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</si>
  <si>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</si>
  <si>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</si>
  <si>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</si>
  <si>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</si>
  <si>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</si>
  <si>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</si>
  <si>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</si>
  <si>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</si>
  <si>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</si>
  <si>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</si>
  <si>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</si>
  <si>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</si>
  <si>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</si>
  <si>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</si>
  <si>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</si>
  <si>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</si>
  <si>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</si>
  <si>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</si>
  <si>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</si>
  <si>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</si>
  <si>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</si>
  <si>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</si>
  <si>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</si>
  <si>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</si>
  <si>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</si>
  <si>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</si>
  <si>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</si>
  <si>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</si>
  <si>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</si>
  <si>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</si>
  <si>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</si>
  <si>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</si>
  <si>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</si>
  <si>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</si>
  <si>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</si>
  <si>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</si>
  <si>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</si>
  <si>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</si>
  <si>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</si>
  <si>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</si>
  <si>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</si>
  <si>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</si>
  <si>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</si>
  <si>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</si>
  <si>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</si>
  <si>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</si>
  <si>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</si>
  <si>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</si>
  <si>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</si>
  <si>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</si>
  <si>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</si>
  <si>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</si>
  <si>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</si>
  <si>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</si>
  <si>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</si>
  <si>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</si>
  <si>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</si>
  <si>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</si>
  <si>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</si>
  <si>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</si>
  <si>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</si>
  <si>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</si>
  <si>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</si>
  <si>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</si>
  <si>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</si>
  <si>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</si>
  <si>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</si>
  <si>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</si>
  <si>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</si>
  <si>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</si>
  <si>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</si>
  <si>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</si>
  <si>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</si>
  <si>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</si>
  <si>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</si>
  <si>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</si>
  <si>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</si>
  <si>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</si>
  <si>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</si>
  <si>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</si>
  <si>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</si>
  <si>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</si>
  <si>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</si>
  <si>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</si>
  <si>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</si>
  <si>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</si>
  <si>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</si>
  <si>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</si>
  <si>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</si>
  <si>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</si>
  <si>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</si>
  <si>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</si>
  <si>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</si>
  <si>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</si>
  <si>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</si>
  <si>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</si>
  <si>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</si>
  <si>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</si>
  <si>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</si>
  <si>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</si>
  <si>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</si>
  <si>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</si>
  <si>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</si>
  <si>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</si>
  <si>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</si>
  <si>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</si>
  <si>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</si>
  <si>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</si>
  <si>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</si>
  <si>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</si>
  <si>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</si>
  <si>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</si>
  <si>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</si>
  <si>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</si>
  <si>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</si>
  <si>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</si>
  <si>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</si>
  <si>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</si>
  <si>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</si>
  <si>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</si>
  <si>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</si>
  <si>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</si>
  <si>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</si>
  <si>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</si>
  <si>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</si>
  <si>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</si>
  <si>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</si>
  <si>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</si>
  <si>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</si>
  <si>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</si>
  <si>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</si>
  <si>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</si>
  <si>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</si>
  <si>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</si>
  <si>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</si>
  <si>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</si>
  <si>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</si>
  <si>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</si>
  <si>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</si>
  <si>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</si>
  <si>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</si>
  <si>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</si>
  <si>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</si>
  <si>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</si>
  <si>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</si>
  <si>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</si>
  <si>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</si>
  <si>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</si>
  <si>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</si>
  <si>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</si>
  <si>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</si>
  <si>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</si>
  <si>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</si>
  <si>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</si>
  <si>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</si>
  <si>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</si>
  <si>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</si>
  <si>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</si>
  <si>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</si>
  <si>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</si>
  <si>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</si>
  <si>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</si>
  <si>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</si>
  <si>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</si>
  <si>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</si>
  <si>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</si>
  <si>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</si>
  <si>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</si>
  <si>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</si>
  <si>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</si>
  <si>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</si>
  <si>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</si>
  <si>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</si>
  <si>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</si>
  <si>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</si>
  <si>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</si>
  <si>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</si>
  <si>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</si>
  <si>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</si>
  <si>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</si>
  <si>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</si>
  <si>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</si>
  <si>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</si>
  <si>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</si>
  <si>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</si>
  <si>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</si>
  <si>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</si>
  <si>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</si>
  <si>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</si>
  <si>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</si>
  <si>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</si>
  <si>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</si>
  <si>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</si>
  <si>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</si>
  <si>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</si>
  <si>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</si>
  <si>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</si>
  <si>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</si>
  <si>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</si>
  <si>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</si>
  <si>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</si>
  <si>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</si>
  <si>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</si>
  <si>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</si>
  <si>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</si>
  <si>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</si>
  <si>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</si>
  <si>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</si>
  <si>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</si>
  <si>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</si>
  <si>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</si>
  <si>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</si>
  <si>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</si>
  <si>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</si>
  <si>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</si>
  <si>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</si>
  <si>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</si>
  <si>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</si>
  <si>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</si>
  <si>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</si>
  <si>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</si>
  <si>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</si>
  <si>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</si>
  <si>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</si>
  <si>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</si>
  <si>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</si>
  <si>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</si>
  <si>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</si>
  <si>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</si>
  <si>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</si>
  <si>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</si>
  <si>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</si>
  <si>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</si>
  <si>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</si>
  <si>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</si>
  <si>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</si>
  <si>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</si>
  <si>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</si>
  <si>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</si>
  <si>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</si>
  <si>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</si>
  <si>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</si>
  <si>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</si>
  <si>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</si>
  <si>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</si>
  <si>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</si>
  <si>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</si>
  <si>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</si>
  <si>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</si>
  <si>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</si>
  <si>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</si>
  <si>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</si>
  <si>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</si>
  <si>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</si>
  <si>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</si>
  <si>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</si>
  <si>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</si>
  <si>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</si>
  <si>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</si>
  <si>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</si>
  <si>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</si>
  <si>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</si>
  <si>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</si>
  <si>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</si>
  <si>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</si>
  <si>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</si>
  <si>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</si>
  <si>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</si>
  <si>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</si>
  <si>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</si>
  <si>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</si>
  <si>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</si>
  <si>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</si>
  <si>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</si>
  <si>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</si>
  <si>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</si>
  <si>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</si>
  <si>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</si>
  <si>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</si>
  <si>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</si>
  <si>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</si>
  <si>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</si>
  <si>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</si>
  <si>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</si>
  <si>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</si>
  <si>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</si>
  <si>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</si>
  <si>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</si>
  <si>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</si>
  <si>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</si>
  <si>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</si>
  <si>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</si>
  <si>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</si>
  <si>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</si>
  <si>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</si>
  <si>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</si>
  <si>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</si>
  <si>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</si>
  <si>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</si>
  <si>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</si>
  <si>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</si>
  <si>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</si>
  <si>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</si>
  <si>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</si>
  <si>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</si>
  <si>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</si>
  <si>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</si>
  <si>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</si>
  <si>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</si>
  <si>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</si>
  <si>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</si>
  <si>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</si>
  <si>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</si>
  <si>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</si>
  <si>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</si>
  <si>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</si>
  <si>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</si>
  <si>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</si>
  <si>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</si>
  <si>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</si>
  <si>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</si>
  <si>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</si>
  <si>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</si>
  <si>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</si>
  <si>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</si>
  <si>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</si>
  <si>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</si>
  <si>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</si>
  <si>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</si>
  <si>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</si>
  <si>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</si>
  <si>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</si>
  <si>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</si>
  <si>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</si>
  <si>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</si>
  <si>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</si>
  <si>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</si>
  <si>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</si>
  <si>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</si>
  <si>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</si>
  <si>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</si>
  <si>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</si>
  <si>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</si>
  <si>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</si>
  <si>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</si>
  <si>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</si>
  <si>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</si>
  <si>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</si>
  <si>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</si>
  <si>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</si>
  <si>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</si>
  <si>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</si>
  <si>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</si>
  <si>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</si>
  <si>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</si>
  <si>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</si>
  <si>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</si>
  <si>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</si>
  <si>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</si>
  <si>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</si>
  <si>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</si>
  <si>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</si>
  <si>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</si>
  <si>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</si>
  <si>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</si>
  <si>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</si>
  <si>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</si>
  <si>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</si>
  <si>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</si>
  <si>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</si>
  <si>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</si>
  <si>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</si>
  <si>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</si>
  <si>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</si>
  <si>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</si>
  <si>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</si>
  <si>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</si>
  <si>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</si>
  <si>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</si>
  <si>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</si>
  <si>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</si>
  <si>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</si>
  <si>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</si>
  <si>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</si>
  <si>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</si>
  <si>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</si>
  <si>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</si>
  <si>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</si>
  <si>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</si>
  <si>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</si>
  <si>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</si>
  <si>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</si>
  <si>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</si>
  <si>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</si>
  <si>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</si>
  <si>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</si>
  <si>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</si>
  <si>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</si>
  <si>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</si>
  <si>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</si>
  <si>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</si>
  <si>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</si>
  <si>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</si>
  <si>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</si>
  <si>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</si>
  <si>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</si>
  <si>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</si>
  <si>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</si>
  <si>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</si>
  <si>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</si>
  <si>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</si>
  <si>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</si>
  <si>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</si>
  <si>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</si>
  <si>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</si>
  <si>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</si>
  <si>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</si>
  <si>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</si>
  <si>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</si>
  <si>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</si>
  <si>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</si>
  <si>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</si>
  <si>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</si>
  <si>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</si>
  <si>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</si>
  <si>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</si>
  <si>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</si>
  <si>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</si>
  <si>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</si>
  <si>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</si>
  <si>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</si>
  <si>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</si>
  <si>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</si>
  <si>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</si>
  <si>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</si>
  <si>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</si>
  <si>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</si>
  <si>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</si>
  <si>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</si>
  <si>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</si>
  <si>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</si>
  <si>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</si>
  <si>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</si>
  <si>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</si>
  <si>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</si>
  <si>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</si>
  <si>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</si>
  <si>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</si>
  <si>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</si>
  <si>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</si>
  <si>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</si>
  <si>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</si>
  <si>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</si>
  <si>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</si>
  <si>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</si>
  <si>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</si>
  <si>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</si>
  <si>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</si>
  <si>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</si>
  <si>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</si>
  <si>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</si>
  <si>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</si>
  <si>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</si>
  <si>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</si>
  <si>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</si>
  <si>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</si>
  <si>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</si>
  <si>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</si>
  <si>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</si>
  <si>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</si>
  <si>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</si>
  <si>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</si>
  <si>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</si>
  <si>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</si>
  <si>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</si>
  <si>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</si>
  <si>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</si>
  <si>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</si>
  <si>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</si>
  <si>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</si>
  <si>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</si>
  <si>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</si>
  <si>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</si>
  <si>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</si>
  <si>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</si>
  <si>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</si>
  <si>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</si>
  <si>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</si>
  <si>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</si>
  <si>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</si>
  <si>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</si>
  <si>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</si>
  <si>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</si>
  <si>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</si>
  <si>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</si>
  <si>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</si>
  <si>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</si>
  <si>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</si>
  <si>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</si>
  <si>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</si>
  <si>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</si>
  <si>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</si>
  <si>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</si>
  <si>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</si>
  <si>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</si>
  <si>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</si>
  <si>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</si>
  <si>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</si>
  <si>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</si>
  <si>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</si>
  <si>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</si>
  <si>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</si>
  <si>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</si>
  <si>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</si>
  <si>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</si>
  <si>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</si>
  <si>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</si>
  <si>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</si>
  <si>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</si>
  <si>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</si>
  <si>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</si>
  <si>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</si>
  <si>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</si>
  <si>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</si>
  <si>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</si>
  <si>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</si>
  <si>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</si>
  <si>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</si>
  <si>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</si>
  <si>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</si>
  <si>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</si>
  <si>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</si>
  <si>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</si>
  <si>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</si>
  <si>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</si>
  <si>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</si>
  <si>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</si>
  <si>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</si>
  <si>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</si>
  <si>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</si>
  <si>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</si>
  <si>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</si>
  <si>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</si>
  <si>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</si>
  <si>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</si>
  <si>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</si>
  <si>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</si>
  <si>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</si>
  <si>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</si>
  <si>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</si>
  <si>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</si>
  <si>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</si>
  <si>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</si>
  <si>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</si>
  <si>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</si>
  <si>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</si>
  <si>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</si>
  <si>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</si>
  <si>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</si>
  <si>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</si>
  <si>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</si>
  <si>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</si>
  <si>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</si>
  <si>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</si>
  <si>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</si>
  <si>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</si>
  <si>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</si>
  <si>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</si>
  <si>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</si>
  <si>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</si>
  <si>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</si>
  <si>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</si>
  <si>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</si>
  <si>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</si>
  <si>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</si>
  <si>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</si>
  <si>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</si>
  <si>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</si>
  <si>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</si>
  <si>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</si>
  <si>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</si>
  <si>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</si>
  <si>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</si>
  <si>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</si>
  <si>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</si>
  <si>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</si>
  <si>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</si>
  <si>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</si>
  <si>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</si>
  <si>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</si>
  <si>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</si>
  <si>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</si>
  <si>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</si>
  <si>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</si>
  <si>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</si>
  <si>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</si>
  <si>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</si>
  <si>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</si>
  <si>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</si>
  <si>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</si>
  <si>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</si>
  <si>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</si>
  <si>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</si>
  <si>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</si>
  <si>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</si>
  <si>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</si>
  <si>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</si>
  <si>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</si>
  <si>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</si>
  <si>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</si>
  <si>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</si>
  <si>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</si>
  <si>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</si>
  <si>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</si>
  <si>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</si>
  <si>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</si>
  <si>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</si>
  <si>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</si>
  <si>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</si>
  <si>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</si>
  <si>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</si>
  <si>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</si>
  <si>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</si>
  <si>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</si>
  <si>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</si>
  <si>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</si>
  <si>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</si>
  <si>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</si>
  <si>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</si>
  <si>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</si>
  <si>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</si>
  <si>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</si>
  <si>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</si>
  <si>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</si>
  <si>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</si>
  <si>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</si>
  <si>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</si>
  <si>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</si>
  <si>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</si>
  <si>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</si>
  <si>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</si>
  <si>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</si>
  <si>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</si>
  <si>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</si>
  <si>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</si>
  <si>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</si>
  <si>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</si>
  <si>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</si>
  <si>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</si>
  <si>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</si>
  <si>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</si>
  <si>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</si>
  <si>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</si>
  <si>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</si>
  <si>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</si>
  <si>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</si>
  <si>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</si>
  <si>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</si>
  <si>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</si>
  <si>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</si>
  <si>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</si>
  <si>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</si>
  <si>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</si>
  <si>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</si>
  <si>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</si>
  <si>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</si>
  <si>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</si>
  <si>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</si>
  <si>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</si>
  <si>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</si>
  <si>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</si>
  <si>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</si>
  <si>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</si>
  <si>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</si>
  <si>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</si>
  <si>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</si>
  <si>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</si>
  <si>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</si>
  <si>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</si>
  <si>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</si>
  <si>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</si>
  <si>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</si>
  <si>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</si>
  <si>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</si>
  <si>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</si>
  <si>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</si>
  <si>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</si>
  <si>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</si>
  <si>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</si>
  <si>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</si>
  <si>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</si>
  <si>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</si>
  <si>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</si>
  <si>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</si>
  <si>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</si>
  <si>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</si>
  <si>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</si>
  <si>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</si>
  <si>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</si>
  <si>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</si>
  <si>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</si>
  <si>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</si>
  <si>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</si>
  <si>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</si>
  <si>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</si>
  <si>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</si>
  <si>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</si>
  <si>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</si>
  <si>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</si>
  <si>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</si>
  <si>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</si>
  <si>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</si>
  <si>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</si>
  <si>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</si>
  <si>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</si>
  <si>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</si>
  <si>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</si>
  <si>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</si>
  <si>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</si>
  <si>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</si>
  <si>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</si>
  <si>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</si>
  <si>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</si>
  <si>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</si>
  <si>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</si>
  <si>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</si>
  <si>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</si>
  <si>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</si>
  <si>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</si>
  <si>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</si>
  <si>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</si>
  <si>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</si>
  <si>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</si>
  <si>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</si>
  <si>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</si>
  <si>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</si>
  <si>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</si>
  <si>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</si>
  <si>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</si>
  <si>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</si>
  <si>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</si>
  <si>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</si>
  <si>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</si>
  <si>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</si>
  <si>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</si>
  <si>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</si>
  <si>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</si>
  <si>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</si>
  <si>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</si>
  <si>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</si>
  <si>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</si>
  <si>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</si>
  <si>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</si>
  <si>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</si>
  <si>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</si>
  <si>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</si>
  <si>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</si>
  <si>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</si>
  <si>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</si>
  <si>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</si>
  <si>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</si>
  <si>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</si>
  <si>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</si>
  <si>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</si>
  <si>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</si>
  <si>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</si>
  <si>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</si>
  <si>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</si>
  <si>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</si>
  <si>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</si>
  <si>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</si>
  <si>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</si>
  <si>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</si>
  <si>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</si>
  <si>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</si>
  <si>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</si>
  <si>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</si>
  <si>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</si>
  <si>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</si>
  <si>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</si>
  <si>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</si>
  <si>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</si>
  <si>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</si>
  <si>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</si>
  <si>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</si>
  <si>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</si>
  <si>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</si>
  <si>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</si>
  <si>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</si>
  <si>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</si>
  <si>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</si>
  <si>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</si>
  <si>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</si>
  <si>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</si>
  <si>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</si>
  <si>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</si>
  <si>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</si>
  <si>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</si>
  <si>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</si>
  <si>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</si>
  <si>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</si>
  <si>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</si>
  <si>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</si>
  <si>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</si>
  <si>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</si>
  <si>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</si>
  <si>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</si>
  <si>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</si>
  <si>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</si>
  <si>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</si>
  <si>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</si>
  <si>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</si>
  <si>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</si>
  <si>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</si>
  <si>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</si>
  <si>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</si>
  <si>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</si>
  <si>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</si>
  <si>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</si>
  <si>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</si>
  <si>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</si>
  <si>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</si>
  <si>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</si>
  <si>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</si>
  <si>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</si>
  <si>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</si>
  <si>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</si>
  <si>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</si>
  <si>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</si>
  <si>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</si>
  <si>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</si>
  <si>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</si>
  <si>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</si>
  <si>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</si>
  <si>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</si>
  <si>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</si>
  <si>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</si>
  <si>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</si>
  <si>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</si>
  <si>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</si>
  <si>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</si>
  <si>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</si>
  <si>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</si>
  <si>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</si>
  <si>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</si>
  <si>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</si>
  <si>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</si>
  <si>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</si>
  <si>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</si>
  <si>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</si>
  <si>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</si>
  <si>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</si>
  <si>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</si>
  <si>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</si>
  <si>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</si>
  <si>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</si>
  <si>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</si>
  <si>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</si>
  <si>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</si>
  <si>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</si>
  <si>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</si>
  <si>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</si>
  <si>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</si>
  <si>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</si>
  <si>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</si>
  <si>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</si>
  <si>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</si>
  <si>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</si>
  <si>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</si>
  <si>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</si>
  <si>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</si>
  <si>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</si>
  <si>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</si>
  <si>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</si>
  <si>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</si>
  <si>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</si>
  <si>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</si>
  <si>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</si>
  <si>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</si>
  <si>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</si>
  <si>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</si>
  <si>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</si>
  <si>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</si>
  <si>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</si>
  <si>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</si>
  <si>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</si>
  <si>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</si>
  <si>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</si>
  <si>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</si>
  <si>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</si>
  <si>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</si>
  <si>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</si>
  <si>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</si>
  <si>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</si>
  <si>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</si>
  <si>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</si>
  <si>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</si>
  <si>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</si>
  <si>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</si>
  <si>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</si>
  <si>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</si>
  <si>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</si>
  <si>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</si>
  <si>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</si>
  <si>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</si>
  <si>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</si>
  <si>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</si>
  <si>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</si>
  <si>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</si>
  <si>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</si>
  <si>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</si>
  <si>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</si>
  <si>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</si>
  <si>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</si>
  <si>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</si>
  <si>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</si>
  <si>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</si>
  <si>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</si>
  <si>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</si>
  <si>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</si>
  <si>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</si>
  <si>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</si>
  <si>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</si>
  <si>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</si>
  <si>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</si>
  <si>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</si>
  <si>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</si>
  <si>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</si>
  <si>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</si>
  <si>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</si>
  <si>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</si>
  <si>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</si>
  <si>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</si>
  <si>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</si>
  <si>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</si>
  <si>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</si>
  <si>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</si>
  <si>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</si>
  <si>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</si>
  <si>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</si>
  <si>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</si>
  <si>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</si>
  <si>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</si>
  <si>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</si>
  <si>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</si>
  <si>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</si>
  <si>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</si>
  <si>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</si>
  <si>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</si>
  <si>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</si>
  <si>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</si>
  <si>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</si>
  <si>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</si>
  <si>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</si>
  <si>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</si>
  <si>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</si>
  <si>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</si>
  <si>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</si>
  <si>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</si>
  <si>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</si>
  <si>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</si>
  <si>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</si>
  <si>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</si>
  <si>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</si>
  <si>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</si>
  <si>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</si>
  <si>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</si>
  <si>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</si>
  <si>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</si>
  <si>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</si>
  <si>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</si>
  <si>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</si>
  <si>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</si>
  <si>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</si>
  <si>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</si>
  <si>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</si>
  <si>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</si>
  <si>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</si>
  <si>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</si>
  <si>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</si>
  <si>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</si>
  <si>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</si>
  <si>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</si>
  <si>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</si>
  <si>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</si>
  <si>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</si>
  <si>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</si>
  <si>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</si>
  <si>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</si>
  <si>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</si>
  <si>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</si>
  <si>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</si>
  <si>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</si>
  <si>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</si>
  <si>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</si>
  <si>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</si>
  <si>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</si>
  <si>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</si>
  <si>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</si>
  <si>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</si>
  <si>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</si>
  <si>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</si>
  <si>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</si>
  <si>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</si>
  <si>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</si>
  <si>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</si>
  <si>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</si>
  <si>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</si>
  <si>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</si>
  <si>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</si>
  <si>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</si>
  <si>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</si>
  <si>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</si>
  <si>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</si>
  <si>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</si>
  <si>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</si>
  <si>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</si>
  <si>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</si>
  <si>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</si>
  <si>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</si>
  <si>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</si>
  <si>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</si>
  <si>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</si>
  <si>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</si>
  <si>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</si>
  <si>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</si>
  <si>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</si>
  <si>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</si>
  <si>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</si>
  <si>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</si>
  <si>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</si>
  <si>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</si>
  <si>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</si>
  <si>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</si>
  <si>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</si>
  <si>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</si>
  <si>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</si>
  <si>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</si>
  <si>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</si>
  <si>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</si>
  <si>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</si>
  <si>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</si>
  <si>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</si>
  <si>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</si>
  <si>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</si>
  <si>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</si>
  <si>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</si>
  <si>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</si>
  <si>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</si>
  <si>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</si>
  <si>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</si>
  <si>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</si>
  <si>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</si>
  <si>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</si>
  <si>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</si>
  <si>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</si>
  <si>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</si>
  <si>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</si>
  <si>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</si>
  <si>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</si>
  <si>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</si>
  <si>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</si>
  <si>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</si>
  <si>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</si>
  <si>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</si>
  <si>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</si>
  <si>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</si>
  <si>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</si>
  <si>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</si>
  <si>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</si>
  <si>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</si>
  <si>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</si>
  <si>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</si>
  <si>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</si>
  <si>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</si>
  <si>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</si>
  <si>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</si>
  <si>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</si>
  <si>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</si>
  <si>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</si>
  <si>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</si>
  <si>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</si>
  <si>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</si>
  <si>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</si>
  <si>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</si>
  <si>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</si>
  <si>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</si>
  <si>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</si>
  <si>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</si>
  <si>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</si>
  <si>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</si>
  <si>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</si>
  <si>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</si>
  <si>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</si>
  <si>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</si>
  <si>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</si>
  <si>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</si>
  <si>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</si>
  <si>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</si>
  <si>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</si>
  <si>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</si>
  <si>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</si>
  <si>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</si>
  <si>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</si>
  <si>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</si>
  <si>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</si>
  <si>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</si>
  <si>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</si>
  <si>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</si>
  <si>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</si>
  <si>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</si>
  <si>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</si>
  <si>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</si>
  <si>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</si>
  <si>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</si>
  <si>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</si>
  <si>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</si>
  <si>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</si>
  <si>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</si>
  <si>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</si>
  <si>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</si>
  <si>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</si>
  <si>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</si>
  <si>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</si>
  <si>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</si>
  <si>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</si>
  <si>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</si>
  <si>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</si>
  <si>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</si>
  <si>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</si>
  <si>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</si>
  <si>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</si>
  <si>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</si>
  <si>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</si>
  <si>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</si>
  <si>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</si>
  <si>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</si>
  <si>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</si>
  <si>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</si>
  <si>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</si>
  <si>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</si>
  <si>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</si>
  <si>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</si>
  <si>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</si>
  <si>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</si>
  <si>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</si>
  <si>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</si>
  <si>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</si>
  <si>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</si>
  <si>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</si>
  <si>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</si>
  <si>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</si>
  <si>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</si>
  <si>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</si>
  <si>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</si>
  <si>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</si>
  <si>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</si>
  <si>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</si>
  <si>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</si>
  <si>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</si>
  <si>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</si>
  <si>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</si>
  <si>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</si>
  <si>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</si>
  <si>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</si>
  <si>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</si>
  <si>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</si>
  <si>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</si>
  <si>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</si>
  <si>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</si>
  <si>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</si>
  <si>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</si>
  <si>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</si>
  <si>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</si>
  <si>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</si>
  <si>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</si>
  <si>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</si>
  <si>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</si>
  <si>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</si>
  <si>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</si>
  <si>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</si>
  <si>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</si>
  <si>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</si>
  <si>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</si>
  <si>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</si>
  <si>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</si>
  <si>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</si>
  <si>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</si>
  <si>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</si>
  <si>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</si>
  <si>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</si>
  <si>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</si>
  <si>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</si>
  <si>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</si>
  <si>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</si>
  <si>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</si>
  <si>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</si>
  <si>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</si>
  <si>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</si>
  <si>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</si>
  <si>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</si>
  <si>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</si>
  <si>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</si>
  <si>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</si>
  <si>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</si>
  <si>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</si>
  <si>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</si>
  <si>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</si>
  <si>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</si>
  <si>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</si>
  <si>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</si>
  <si>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</si>
  <si>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</si>
  <si>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</si>
  <si>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</si>
  <si>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</si>
  <si>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</si>
  <si>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</si>
  <si>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</si>
  <si>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</si>
  <si>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</si>
  <si>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</si>
  <si>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</si>
  <si>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</si>
  <si>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</si>
  <si>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</si>
  <si>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</si>
  <si>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</si>
  <si>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</si>
  <si>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</si>
  <si>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</si>
  <si>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</si>
  <si>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</si>
  <si>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</si>
  <si>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</si>
  <si>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</si>
  <si>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</si>
  <si>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</si>
  <si>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</si>
  <si>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</si>
  <si>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</si>
  <si>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</si>
  <si>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</si>
  <si>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</si>
  <si>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</si>
  <si>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</si>
  <si>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</si>
  <si>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</si>
  <si>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</si>
  <si>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</si>
  <si>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</si>
  <si>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</si>
  <si>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</si>
  <si>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</si>
  <si>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</si>
  <si>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</si>
  <si>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</si>
  <si>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</si>
  <si>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</si>
  <si>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</si>
  <si>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</si>
  <si>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</si>
  <si>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</si>
  <si>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</si>
  <si>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</si>
  <si>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</si>
  <si>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</si>
  <si>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</si>
  <si>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</si>
  <si>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</si>
  <si>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</si>
  <si>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</si>
  <si>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</si>
  <si>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</si>
  <si>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</si>
  <si>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</si>
  <si>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</si>
  <si>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</si>
  <si>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</si>
  <si>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</si>
  <si>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</si>
  <si>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</si>
  <si>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</si>
  <si>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</si>
  <si>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</si>
  <si>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</si>
  <si>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</si>
  <si>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</si>
  <si>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</si>
  <si>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</si>
  <si>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</si>
  <si>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</si>
  <si>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</si>
  <si>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</si>
  <si>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</si>
  <si>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</si>
  <si>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</si>
  <si>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</si>
  <si>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</si>
  <si>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</si>
  <si>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</si>
  <si>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</si>
  <si>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</si>
  <si>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</si>
  <si>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</si>
  <si>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</si>
  <si>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</si>
  <si>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</si>
  <si>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</si>
  <si>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</si>
  <si>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</si>
  <si>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</si>
  <si>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</si>
  <si>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</si>
  <si>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</si>
  <si>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</si>
  <si>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</si>
  <si>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</si>
  <si>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</si>
  <si>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</si>
  <si>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</si>
  <si>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</si>
  <si>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</si>
  <si>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</si>
  <si>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</si>
  <si>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</si>
  <si>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</si>
  <si>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</si>
  <si>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</si>
  <si>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</si>
  <si>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</si>
  <si>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</si>
  <si>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</si>
  <si>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</si>
  <si>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</si>
  <si>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</si>
  <si>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</si>
  <si>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</si>
  <si>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</si>
  <si>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</si>
  <si>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</si>
  <si>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</si>
  <si>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</si>
  <si>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</si>
  <si>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</si>
  <si>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</si>
  <si>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</si>
  <si>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</si>
  <si>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</si>
  <si>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</si>
  <si>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</si>
  <si>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</si>
  <si>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</si>
  <si>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</si>
  <si>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</si>
  <si>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</si>
  <si>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</si>
  <si>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</si>
  <si>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</si>
  <si>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</si>
  <si>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</si>
  <si>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</si>
  <si>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</si>
  <si>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</si>
  <si>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</si>
  <si>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</si>
  <si>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</si>
  <si>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</si>
  <si>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</si>
  <si>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</si>
  <si>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</si>
  <si>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</si>
  <si>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</si>
  <si>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</si>
  <si>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</si>
  <si>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</si>
  <si>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</si>
  <si>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</si>
  <si>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</si>
  <si>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</si>
  <si>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</si>
  <si>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</si>
  <si>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</si>
  <si>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</si>
  <si>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</si>
  <si>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</si>
  <si>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</si>
  <si>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</si>
  <si>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</si>
  <si>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</si>
  <si>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</si>
  <si>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</si>
  <si>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</si>
  <si>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</si>
  <si>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</si>
  <si>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</si>
  <si>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</si>
  <si>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</si>
  <si>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</si>
  <si>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</si>
  <si>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</si>
  <si>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</si>
  <si>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</si>
  <si>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</si>
  <si>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</si>
  <si>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</si>
  <si>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</si>
  <si>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</si>
  <si>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</si>
  <si>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</si>
  <si>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</si>
  <si>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</si>
  <si>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</si>
  <si>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</si>
  <si>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</si>
  <si>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</si>
  <si>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</si>
  <si>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</si>
  <si>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</si>
  <si>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</si>
  <si>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</si>
  <si>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</si>
  <si>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</si>
  <si>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</si>
  <si>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</si>
  <si>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</si>
  <si>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</si>
  <si>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</si>
  <si>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</si>
  <si>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</si>
  <si>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</si>
  <si>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</si>
  <si>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</si>
  <si>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</si>
  <si>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</si>
  <si>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</si>
  <si>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</si>
  <si>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</si>
  <si>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</si>
  <si>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</si>
  <si>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</si>
  <si>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</si>
  <si>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</si>
  <si>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</si>
  <si>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</si>
  <si>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</si>
  <si>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</si>
  <si>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</si>
  <si>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</si>
  <si>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</si>
  <si>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</si>
  <si>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</si>
  <si>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</si>
  <si>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</si>
  <si>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</si>
  <si>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</si>
  <si>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</si>
  <si>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</si>
  <si>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</si>
  <si>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</si>
  <si>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</si>
  <si>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</si>
  <si>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</si>
  <si>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</si>
  <si>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</si>
  <si>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</si>
  <si>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</si>
  <si>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</si>
  <si>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</si>
  <si>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</si>
  <si>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</si>
  <si>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</si>
  <si>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</si>
  <si>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</si>
  <si>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</si>
  <si>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</si>
  <si>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</si>
  <si>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</si>
  <si>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</si>
  <si>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</si>
  <si>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</si>
  <si>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</si>
  <si>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</si>
  <si>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</si>
  <si>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</si>
  <si>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</si>
  <si>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</si>
  <si>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</si>
  <si>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</si>
  <si>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</si>
  <si>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</si>
  <si>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</si>
  <si>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</si>
  <si>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</si>
  <si>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</si>
  <si>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</si>
  <si>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</si>
  <si>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</si>
  <si>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</si>
  <si>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</si>
  <si>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</si>
  <si>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</si>
  <si>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</si>
  <si>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</si>
  <si>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</si>
  <si>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</si>
  <si>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</si>
  <si>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</si>
  <si>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</si>
  <si>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</si>
  <si>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</si>
  <si>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</si>
  <si>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</si>
  <si>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</si>
  <si>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</si>
  <si>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</si>
  <si>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</si>
  <si>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</si>
  <si>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</si>
  <si>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</si>
  <si>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</si>
  <si>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</si>
  <si>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</si>
  <si>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</si>
  <si>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</si>
  <si>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</si>
  <si>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</si>
  <si>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</si>
  <si>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</si>
  <si>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</si>
  <si>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</si>
  <si>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</si>
  <si>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</si>
  <si>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</si>
  <si>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</si>
  <si>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</si>
  <si>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</si>
  <si>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</si>
  <si>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</si>
  <si>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</si>
  <si>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</si>
  <si>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</si>
  <si>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</si>
  <si>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</si>
  <si>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</si>
  <si>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</si>
  <si>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</si>
  <si>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</si>
  <si>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</si>
  <si>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</si>
  <si>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</si>
  <si>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</si>
  <si>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</si>
  <si>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</si>
  <si>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</si>
  <si>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</si>
  <si>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</si>
  <si>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</si>
  <si>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</si>
  <si>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</si>
  <si>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</si>
  <si>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</si>
  <si>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</si>
  <si>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</si>
  <si>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</si>
  <si>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</si>
  <si>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</si>
  <si>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</si>
  <si>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</si>
  <si>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</si>
  <si>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</si>
  <si>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</si>
  <si>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</si>
  <si>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</si>
  <si>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</si>
  <si>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</si>
  <si>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</si>
  <si>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</si>
  <si>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</si>
  <si>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</si>
  <si>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</si>
  <si>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</si>
  <si>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</si>
  <si>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</si>
  <si>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</si>
  <si>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</si>
  <si>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</si>
  <si>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</si>
  <si>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</si>
  <si>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</si>
  <si>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</si>
  <si>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</si>
  <si>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</si>
  <si>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</si>
  <si>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</si>
  <si>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</si>
  <si>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</si>
  <si>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</si>
  <si>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</si>
  <si>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</si>
  <si>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</si>
  <si>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</si>
  <si>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</si>
  <si>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</si>
  <si>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</si>
  <si>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</si>
  <si>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</si>
  <si>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</si>
  <si>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</si>
  <si>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</si>
  <si>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</si>
  <si>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</si>
  <si>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</si>
  <si>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</si>
  <si>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</si>
  <si>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</si>
  <si>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</si>
  <si>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</si>
  <si>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</si>
  <si>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</si>
  <si>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</si>
  <si>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</si>
  <si>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</si>
  <si>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</si>
  <si>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</si>
  <si>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</si>
  <si>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</si>
  <si>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</si>
  <si>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</si>
  <si>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</si>
  <si>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</si>
  <si>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</si>
  <si>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</si>
  <si>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</si>
  <si>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</si>
  <si>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</si>
  <si>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</si>
  <si>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</si>
  <si>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</si>
  <si>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</si>
  <si>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</si>
  <si>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</si>
  <si>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</si>
  <si>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</si>
  <si>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</si>
  <si>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</si>
  <si>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</si>
  <si>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</si>
  <si>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</si>
  <si>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</si>
  <si>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</si>
  <si>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</si>
  <si>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</si>
  <si>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</si>
  <si>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</si>
  <si>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</si>
  <si>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</si>
  <si>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</si>
  <si>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</si>
  <si>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</si>
  <si>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</si>
  <si>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</si>
  <si>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</si>
  <si>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</si>
  <si>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</si>
  <si>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</si>
  <si>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</si>
  <si>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</si>
  <si>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</si>
  <si>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</si>
  <si>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</si>
  <si>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</si>
  <si>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</si>
  <si>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</si>
  <si>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</si>
  <si>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</si>
  <si>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</si>
  <si>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</si>
  <si>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</si>
  <si>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</si>
  <si>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</si>
  <si>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</si>
  <si>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</si>
  <si>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</si>
  <si>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</si>
  <si>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</si>
  <si>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</si>
  <si>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</si>
  <si>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</si>
  <si>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</si>
  <si>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</si>
  <si>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</si>
  <si>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</si>
  <si>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</si>
  <si>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</si>
  <si>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</si>
  <si>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</si>
  <si>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</si>
  <si>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</si>
  <si>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</si>
  <si>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</si>
  <si>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</si>
  <si>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</si>
  <si>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</si>
  <si>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</si>
  <si>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</si>
  <si>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</si>
  <si>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</si>
  <si>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</si>
  <si>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</si>
  <si>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</si>
  <si>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</si>
  <si>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</si>
  <si>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</si>
  <si>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</si>
  <si>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</si>
  <si>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</si>
  <si>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</si>
  <si>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</si>
  <si>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</si>
  <si>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</si>
  <si>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</si>
  <si>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</si>
  <si>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</si>
  <si>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</si>
  <si>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</si>
  <si>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</si>
  <si>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</si>
  <si>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</si>
  <si>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</si>
  <si>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</si>
  <si>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</si>
  <si>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</si>
  <si>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</si>
  <si>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</si>
  <si>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</si>
  <si>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</si>
  <si>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</si>
  <si>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</si>
  <si>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</si>
  <si>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</si>
  <si>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</si>
  <si>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</si>
  <si>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</si>
  <si>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</si>
  <si>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</si>
  <si>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</si>
  <si>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</si>
  <si>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</si>
  <si>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</si>
  <si>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</si>
  <si>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</si>
  <si>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</si>
  <si>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</si>
  <si>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</si>
  <si>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</si>
  <si>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</si>
  <si>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</si>
  <si>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</si>
  <si>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</si>
  <si>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</si>
  <si>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</si>
  <si>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</si>
  <si>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</si>
  <si>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</si>
  <si>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</si>
  <si>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</si>
  <si>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</si>
  <si>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</si>
  <si>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</si>
  <si>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</si>
  <si>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</si>
  <si>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</si>
  <si>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</si>
  <si>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</si>
  <si>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</si>
  <si>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</si>
  <si>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</si>
  <si>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</si>
  <si>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</si>
  <si>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</si>
  <si>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</si>
  <si>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</si>
  <si>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</si>
  <si>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</si>
  <si>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</si>
  <si>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</si>
  <si>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</si>
  <si>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</si>
  <si>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</si>
  <si>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</si>
  <si>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</si>
  <si>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</si>
  <si>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</si>
  <si>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</si>
  <si>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</si>
  <si>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</si>
  <si>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</si>
  <si>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</si>
  <si>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</si>
  <si>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</si>
  <si>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</si>
  <si>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</si>
  <si>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</si>
  <si>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</si>
  <si>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</si>
  <si>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</si>
  <si>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</si>
  <si>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</si>
  <si>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</si>
  <si>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</si>
  <si>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</si>
  <si>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</si>
  <si>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</si>
  <si>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</si>
  <si>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</si>
  <si>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</si>
  <si>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</si>
  <si>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</si>
  <si>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</si>
  <si>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</si>
  <si>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</si>
  <si>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</si>
  <si>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</si>
  <si>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</si>
  <si>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</si>
  <si>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</si>
  <si>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</si>
  <si>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</si>
  <si>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</si>
  <si>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</si>
  <si>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</si>
  <si>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</si>
  <si>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</si>
  <si>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</si>
  <si>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</si>
  <si>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</si>
  <si>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</si>
  <si>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</si>
  <si>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</si>
  <si>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</si>
  <si>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</si>
  <si>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</si>
  <si>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</si>
  <si>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</si>
  <si>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</si>
  <si>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</si>
  <si>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</si>
  <si>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</si>
  <si>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</si>
  <si>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</si>
  <si>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</si>
  <si>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</si>
  <si>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</si>
  <si>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</si>
  <si>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</si>
  <si>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</si>
  <si>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</si>
  <si>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</si>
  <si>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</si>
  <si>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</si>
  <si>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</si>
  <si>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</si>
  <si>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</si>
  <si>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</si>
  <si>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</si>
  <si>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</si>
  <si>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</si>
  <si>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</si>
  <si>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</si>
  <si>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</si>
  <si>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</si>
  <si>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</si>
  <si>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</si>
  <si>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</si>
  <si>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</si>
  <si>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</si>
  <si>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</si>
  <si>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</si>
  <si>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</si>
  <si>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</si>
  <si>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</si>
  <si>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</si>
  <si>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</si>
  <si>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</si>
  <si>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</si>
  <si>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</si>
  <si>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</si>
  <si>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</si>
  <si>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</si>
  <si>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</si>
  <si>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</si>
  <si>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</si>
  <si>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</si>
  <si>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</si>
  <si>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</si>
  <si>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</si>
  <si>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</si>
  <si>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</si>
  <si>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</si>
  <si>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</si>
  <si>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</si>
  <si>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</si>
  <si>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</si>
  <si>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</si>
  <si>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</si>
  <si>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</si>
  <si>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</si>
  <si>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</si>
  <si>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</si>
  <si>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</si>
  <si>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</si>
  <si>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</si>
  <si>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</si>
  <si>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</si>
  <si>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</si>
  <si>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</si>
  <si>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</si>
  <si>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</si>
  <si>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</si>
  <si>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</si>
  <si>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</si>
  <si>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</si>
  <si>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</si>
  <si>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</si>
  <si>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</si>
  <si>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</si>
  <si>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</si>
  <si>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</si>
  <si>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</si>
  <si>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</si>
  <si>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</si>
  <si>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</si>
  <si>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</si>
  <si>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</si>
  <si>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</si>
  <si>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</si>
  <si>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</si>
  <si>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</si>
  <si>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</si>
  <si>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</si>
  <si>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</si>
  <si>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</si>
  <si>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</si>
  <si>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</si>
  <si>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</si>
  <si>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</si>
  <si>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</si>
  <si>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</si>
  <si>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</si>
  <si>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</si>
  <si>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</si>
  <si>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</si>
  <si>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</si>
  <si>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</si>
  <si>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</si>
  <si>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</si>
  <si>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</si>
  <si>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</si>
  <si>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</si>
  <si>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</si>
  <si>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</si>
  <si>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</si>
  <si>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</si>
  <si>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</si>
  <si>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</si>
  <si>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</si>
  <si>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</si>
  <si>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</si>
  <si>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</si>
  <si>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</si>
  <si>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</si>
  <si>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</si>
  <si>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</si>
  <si>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</si>
  <si>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</si>
  <si>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</si>
  <si>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</si>
  <si>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</si>
  <si>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</si>
  <si>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</si>
  <si>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</si>
  <si>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</si>
  <si>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</si>
  <si>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</si>
  <si>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</si>
  <si>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</si>
  <si>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</si>
  <si>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</si>
  <si>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</si>
  <si>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</si>
  <si>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</si>
  <si>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</si>
  <si>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</si>
  <si>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</si>
  <si>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</si>
  <si>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</si>
  <si>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</si>
  <si>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</si>
  <si>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</si>
  <si>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</si>
  <si>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</si>
  <si>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</si>
  <si>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</si>
  <si>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</si>
  <si>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</si>
  <si>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</si>
  <si>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</si>
  <si>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</si>
  <si>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</si>
  <si>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</si>
  <si>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</si>
  <si>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</si>
  <si>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</si>
  <si>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</si>
  <si>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</si>
  <si>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</si>
  <si>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</si>
  <si>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</si>
  <si>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</si>
  <si>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</si>
  <si>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</si>
  <si>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</si>
  <si>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</si>
  <si>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</si>
  <si>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</si>
  <si>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</si>
  <si>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</si>
  <si>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</si>
  <si>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</si>
  <si>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</si>
  <si>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</si>
  <si>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</si>
  <si>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</si>
  <si>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</si>
  <si>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</si>
  <si>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</si>
  <si>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</si>
  <si>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</si>
  <si>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</si>
  <si>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</si>
  <si>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</si>
  <si>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</si>
  <si>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</si>
  <si>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</si>
  <si>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</si>
  <si>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</si>
  <si>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</si>
  <si>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</si>
  <si>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</si>
  <si>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</si>
  <si>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</si>
  <si>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</si>
  <si>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</si>
  <si>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</si>
  <si>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</si>
  <si>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</si>
  <si>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</si>
  <si>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</si>
  <si>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</si>
  <si>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</si>
  <si>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</si>
  <si>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</si>
  <si>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</si>
  <si>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</si>
  <si>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</si>
  <si>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</si>
  <si>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</si>
  <si>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</si>
  <si>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</si>
  <si>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</si>
  <si>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</si>
  <si>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</si>
  <si>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</si>
  <si>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</si>
  <si>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</si>
  <si>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</si>
  <si>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</si>
  <si>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</si>
  <si>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</si>
  <si>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</si>
  <si>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</si>
  <si>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</si>
  <si>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</si>
  <si>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</si>
  <si>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</si>
  <si>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</si>
  <si>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</si>
  <si>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</si>
  <si>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</si>
  <si>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</si>
  <si>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</si>
  <si>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</si>
  <si>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</si>
  <si>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</si>
  <si>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</si>
  <si>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</si>
  <si>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</si>
  <si>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</si>
  <si>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</si>
  <si>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</si>
  <si>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</si>
  <si>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</si>
  <si>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</si>
  <si>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</si>
  <si>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</si>
  <si>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</si>
  <si>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</si>
  <si>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</si>
  <si>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</si>
  <si>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</si>
  <si>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</si>
  <si>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</si>
  <si>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</si>
  <si>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</si>
  <si>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</si>
  <si>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</si>
  <si>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</si>
  <si>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</si>
  <si>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</si>
  <si>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</si>
  <si>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</si>
  <si>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</si>
  <si>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</si>
  <si>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</si>
  <si>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</si>
  <si>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</si>
  <si>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</si>
  <si>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</si>
  <si>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</si>
  <si>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</si>
  <si>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</si>
  <si>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</si>
  <si>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</si>
  <si>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</si>
  <si>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</si>
  <si>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</si>
  <si>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</si>
  <si>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</si>
  <si>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</si>
  <si>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</si>
  <si>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</si>
  <si>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</si>
  <si>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</si>
  <si>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</si>
  <si>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</si>
  <si>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</si>
  <si>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</si>
  <si>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</si>
  <si>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</si>
  <si>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</si>
  <si>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</si>
  <si>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</si>
  <si>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</si>
  <si>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</si>
  <si>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</si>
  <si>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</si>
  <si>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</si>
  <si>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</si>
  <si>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</si>
  <si>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</si>
  <si>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</si>
  <si>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</si>
  <si>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</si>
  <si>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</si>
  <si>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</si>
  <si>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</si>
  <si>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</si>
  <si>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</si>
  <si>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</si>
  <si>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</si>
  <si>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</si>
  <si>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</si>
  <si>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</si>
  <si>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</si>
  <si>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</si>
  <si>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</si>
  <si>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</si>
  <si>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</si>
  <si>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</si>
  <si>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</si>
  <si>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</si>
  <si>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</si>
  <si>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</si>
  <si>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</si>
  <si>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</si>
  <si>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</si>
  <si>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</si>
  <si>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</si>
  <si>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</si>
  <si>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</si>
  <si>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</si>
  <si>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</si>
  <si>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</si>
  <si>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</si>
  <si>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</si>
  <si>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</si>
  <si>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</si>
  <si>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</si>
  <si>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</si>
  <si>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</si>
  <si>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</si>
  <si>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</si>
  <si>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</si>
  <si>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</si>
  <si>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</si>
  <si>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</si>
  <si>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</si>
  <si>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</si>
  <si>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</si>
  <si>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</si>
  <si>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</si>
  <si>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</si>
  <si>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</si>
  <si>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</si>
  <si>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</si>
  <si>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</si>
  <si>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</si>
  <si>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</si>
  <si>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</si>
  <si>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</si>
  <si>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</si>
  <si>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</si>
  <si>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</si>
  <si>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</si>
  <si>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</si>
  <si>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</si>
  <si>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</si>
  <si>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</si>
  <si>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</si>
  <si>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</si>
  <si>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</si>
  <si>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</si>
  <si>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</si>
  <si>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</si>
  <si>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</si>
  <si>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</si>
  <si>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</si>
  <si>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</si>
  <si>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</si>
  <si>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</si>
  <si>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</si>
  <si>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</si>
  <si>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</si>
  <si>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</si>
  <si>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</si>
  <si>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</si>
  <si>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</si>
  <si>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</si>
  <si>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</si>
  <si>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</si>
  <si>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</si>
  <si>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</si>
  <si>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</si>
  <si>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</si>
  <si>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</si>
  <si>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</si>
  <si>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</si>
  <si>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</si>
  <si>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</si>
  <si>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</si>
  <si>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</si>
  <si>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</si>
  <si>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</si>
  <si>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</si>
  <si>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</si>
  <si>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</si>
  <si>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</si>
  <si>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</si>
  <si>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</si>
  <si>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</si>
  <si>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</si>
  <si>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</si>
  <si>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</si>
  <si>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</si>
  <si>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</si>
  <si>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</si>
  <si>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</si>
  <si>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</si>
  <si>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</si>
  <si>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</si>
  <si>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</si>
  <si>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</si>
  <si>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</si>
  <si>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</si>
  <si>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</si>
  <si>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</si>
  <si>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</si>
  <si>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</si>
  <si>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</si>
  <si>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</si>
  <si>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</si>
  <si>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</si>
  <si>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</si>
  <si>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</si>
  <si>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</si>
  <si>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</si>
  <si>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</si>
  <si>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</si>
  <si>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</si>
  <si>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</si>
  <si>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</si>
  <si>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</si>
  <si>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</si>
  <si>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</si>
  <si>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</si>
  <si>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</si>
  <si>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</si>
  <si>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</si>
  <si>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</si>
  <si>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</si>
  <si>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</si>
  <si>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</si>
  <si>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</si>
  <si>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</si>
  <si>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</si>
  <si>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</si>
  <si>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</si>
  <si>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</si>
  <si>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</si>
  <si>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</si>
  <si>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</si>
  <si>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</si>
  <si>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</si>
  <si>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</si>
  <si>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</si>
  <si>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</si>
  <si>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</si>
  <si>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</si>
  <si>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</si>
  <si>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</si>
  <si>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</si>
  <si>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</si>
  <si>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</si>
  <si>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</si>
  <si>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</si>
  <si>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</si>
  <si>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</si>
  <si>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</si>
  <si>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</si>
  <si>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</si>
  <si>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</si>
  <si>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</si>
  <si>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</si>
  <si>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</si>
  <si>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</si>
  <si>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</si>
  <si>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</si>
  <si>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</si>
  <si>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</si>
  <si>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</si>
  <si>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</si>
  <si>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</si>
  <si>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</si>
  <si>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</si>
  <si>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</si>
  <si>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</si>
  <si>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</si>
  <si>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</si>
  <si>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</si>
  <si>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</si>
  <si>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</si>
  <si>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</si>
  <si>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</si>
  <si>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</si>
  <si>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</si>
  <si>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</si>
  <si>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</si>
  <si>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</si>
  <si>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</si>
  <si>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</si>
  <si>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</si>
  <si>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</si>
  <si>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</si>
  <si>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</si>
  <si>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</si>
  <si>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</si>
  <si>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</si>
  <si>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</si>
  <si>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</si>
  <si>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</si>
  <si>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</si>
  <si>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</si>
  <si>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</si>
  <si>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</si>
  <si>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</si>
  <si>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</si>
  <si>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</si>
  <si>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</si>
  <si>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</si>
  <si>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</si>
  <si>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</si>
  <si>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</si>
  <si>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</si>
  <si>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</si>
  <si>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</si>
  <si>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</si>
  <si>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</si>
  <si>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</si>
  <si>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</si>
  <si>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</si>
  <si>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</si>
  <si>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</si>
  <si>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</si>
  <si>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</si>
  <si>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</si>
  <si>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</si>
  <si>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</si>
  <si>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</si>
  <si>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</si>
  <si>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</si>
  <si>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</si>
  <si>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</si>
  <si>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</si>
  <si>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</si>
  <si>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</si>
  <si>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</si>
  <si>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</si>
  <si>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</si>
  <si>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</si>
  <si>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</si>
  <si>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</si>
  <si>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</si>
  <si>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</si>
  <si>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</si>
  <si>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</si>
  <si>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</si>
  <si>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</si>
  <si>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</si>
  <si>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</si>
  <si>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</si>
  <si>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</si>
  <si>
    <t>包</t>
    <rPh sb="0" eb="1">
      <t>ホウ</t>
    </rPh>
    <phoneticPr fontId="2"/>
  </si>
  <si>
    <t>数える単位</t>
    <rPh sb="0" eb="1">
      <t>カゾ</t>
    </rPh>
    <rPh sb="3" eb="5">
      <t>タンイ</t>
    </rPh>
    <phoneticPr fontId="2"/>
  </si>
  <si>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</si>
  <si>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</si>
  <si>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</si>
  <si>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</si>
  <si>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</si>
  <si>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</si>
  <si>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</si>
  <si>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</si>
  <si>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</si>
  <si>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</si>
  <si>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</si>
  <si>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</si>
  <si>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</si>
  <si>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</si>
  <si>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</si>
  <si>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</si>
  <si>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</si>
  <si>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</si>
  <si>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</si>
  <si>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</si>
  <si>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</si>
  <si>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</si>
  <si>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</si>
  <si>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</si>
  <si>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</si>
  <si>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</si>
  <si>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</si>
  <si>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整数錠</t>
  </si>
  <si>
    <t>使用</t>
  </si>
  <si>
    <t>35452YQ1</t>
  </si>
  <si>
    <t>user</t>
  </si>
  <si>
    <t>管理者</t>
  </si>
  <si>
    <t>照合済</t>
  </si>
  <si>
    <t>51A49K</t>
  </si>
  <si>
    <t>河野　知子</t>
  </si>
  <si>
    <t>KG031</t>
  </si>
  <si>
    <t>25C020K</t>
  </si>
  <si>
    <t>橋本　美佐</t>
  </si>
  <si>
    <t>SS</t>
  </si>
  <si>
    <t>3093C</t>
  </si>
  <si>
    <t>田口　弘和</t>
  </si>
  <si>
    <t>D07532100007710</t>
  </si>
  <si>
    <t>D04722100001497</t>
  </si>
  <si>
    <t>59A76K</t>
  </si>
  <si>
    <t>G510A</t>
  </si>
  <si>
    <t>25A050G</t>
  </si>
  <si>
    <t>5B82A</t>
  </si>
  <si>
    <t>岩田　千晶</t>
  </si>
  <si>
    <t>X3C0005</t>
  </si>
  <si>
    <t>F3C5006</t>
  </si>
  <si>
    <t>JPS7525</t>
  </si>
  <si>
    <t>未使用</t>
  </si>
  <si>
    <t>未照合</t>
  </si>
  <si>
    <t>A00302100000501</t>
  </si>
  <si>
    <t>K004A</t>
  </si>
  <si>
    <t>J201L</t>
  </si>
  <si>
    <t>安田　洋子</t>
  </si>
  <si>
    <t>D00902100003598</t>
  </si>
  <si>
    <t>坂下　三和</t>
  </si>
  <si>
    <t>24R091</t>
  </si>
  <si>
    <t>MF0296</t>
  </si>
  <si>
    <t>JL341</t>
  </si>
  <si>
    <t>121Z01</t>
  </si>
  <si>
    <t>MA15</t>
  </si>
  <si>
    <t>2112C</t>
  </si>
  <si>
    <t>J736A</t>
  </si>
  <si>
    <t>GY6335</t>
  </si>
  <si>
    <t>セルトラリン塩酸塩２５ｍｇ錠「明治」</t>
  </si>
  <si>
    <t>A0169</t>
  </si>
  <si>
    <t>D0026</t>
  </si>
  <si>
    <t>B25901</t>
  </si>
  <si>
    <t>2416M11</t>
  </si>
  <si>
    <t>1447KC</t>
  </si>
  <si>
    <t>5A83QDD4</t>
  </si>
  <si>
    <t>24M031</t>
  </si>
  <si>
    <t>A0070</t>
  </si>
  <si>
    <t>D0260</t>
  </si>
  <si>
    <t>MG9097</t>
  </si>
  <si>
    <t>5A75QDC4</t>
  </si>
  <si>
    <t>A00692100001523</t>
  </si>
  <si>
    <t>524Z01</t>
  </si>
  <si>
    <t>41A43K</t>
  </si>
  <si>
    <t>A0140A2100005542</t>
  </si>
  <si>
    <t>2155C</t>
  </si>
  <si>
    <t>A0820</t>
  </si>
  <si>
    <t>G61777</t>
  </si>
  <si>
    <t>K002A</t>
  </si>
  <si>
    <t>A0091</t>
  </si>
  <si>
    <t>E426</t>
  </si>
  <si>
    <t>JTB119L</t>
  </si>
  <si>
    <t>A178A</t>
  </si>
  <si>
    <t>TFA3001</t>
  </si>
  <si>
    <t>DWA0940</t>
  </si>
  <si>
    <t>T231T40</t>
  </si>
  <si>
    <t>A0101</t>
  </si>
  <si>
    <t>GV0100</t>
  </si>
  <si>
    <t>UMF0816</t>
  </si>
  <si>
    <t>A257</t>
  </si>
  <si>
    <t>R03J</t>
  </si>
  <si>
    <t>J227</t>
  </si>
  <si>
    <t>57A43K</t>
  </si>
  <si>
    <t>A00942100000674</t>
  </si>
  <si>
    <t>424Y02</t>
  </si>
  <si>
    <t>L555DK</t>
  </si>
  <si>
    <t>A021</t>
  </si>
  <si>
    <t>G103</t>
  </si>
  <si>
    <t>K100A</t>
  </si>
  <si>
    <t>4I061N</t>
  </si>
  <si>
    <t>K005A</t>
  </si>
  <si>
    <t>AE25A</t>
  </si>
  <si>
    <t>2543FI</t>
  </si>
  <si>
    <t>FL02</t>
  </si>
  <si>
    <t>015Y1</t>
  </si>
  <si>
    <t>K009A</t>
  </si>
  <si>
    <t>K016</t>
  </si>
  <si>
    <t>HC0227</t>
  </si>
  <si>
    <t>GS0359</t>
  </si>
  <si>
    <t>J00200</t>
  </si>
  <si>
    <t>B0154</t>
  </si>
  <si>
    <t>7S7K</t>
  </si>
  <si>
    <t>D0019</t>
  </si>
  <si>
    <t>A666A</t>
  </si>
  <si>
    <t>2328C</t>
  </si>
  <si>
    <t>2505W01</t>
  </si>
  <si>
    <t>18J01</t>
  </si>
  <si>
    <t>Y25A01</t>
  </si>
  <si>
    <t>B22192100002613</t>
  </si>
  <si>
    <t>262A21S</t>
  </si>
  <si>
    <t>JKN0301</t>
  </si>
  <si>
    <t>YNA1052</t>
  </si>
  <si>
    <t>YLA1018</t>
  </si>
  <si>
    <t>K00200</t>
  </si>
  <si>
    <t>M2C0133</t>
  </si>
  <si>
    <t>K05900</t>
  </si>
  <si>
    <t>4J79QDE1</t>
  </si>
  <si>
    <t>B02482100004806</t>
  </si>
  <si>
    <t>LL1212</t>
  </si>
  <si>
    <t>KD011</t>
  </si>
  <si>
    <t>CAA2035</t>
  </si>
  <si>
    <t>JPS8553</t>
  </si>
  <si>
    <t>B0288</t>
  </si>
  <si>
    <t>A0812</t>
  </si>
  <si>
    <t>3010C</t>
  </si>
  <si>
    <t>W7A0103</t>
  </si>
  <si>
    <t>H01141</t>
  </si>
  <si>
    <t>D0353</t>
  </si>
  <si>
    <t>3083C</t>
  </si>
  <si>
    <t>A0036</t>
  </si>
  <si>
    <t>A0051</t>
  </si>
  <si>
    <t>035W1</t>
  </si>
  <si>
    <t>A0207</t>
  </si>
  <si>
    <t>A0039</t>
  </si>
  <si>
    <t>25D8</t>
  </si>
  <si>
    <t>5D98RT2</t>
  </si>
  <si>
    <t>724Y04</t>
  </si>
  <si>
    <t>24P3</t>
  </si>
  <si>
    <t>B23802</t>
  </si>
  <si>
    <t>Y23L05</t>
  </si>
  <si>
    <t>M179AHA</t>
  </si>
  <si>
    <t>ACL6758</t>
  </si>
  <si>
    <t>25004F1</t>
  </si>
  <si>
    <t>分包機</t>
    <rPh sb="0" eb="3">
      <t>ブンポウキ</t>
    </rPh>
    <phoneticPr fontId="2"/>
  </si>
  <si>
    <t>数える単位</t>
    <rPh sb="0" eb="1">
      <t>カゾ</t>
    </rPh>
    <rPh sb="3" eb="5">
      <t>タンイ</t>
    </rPh>
    <phoneticPr fontId="2"/>
  </si>
  <si>
    <t>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</si>
</sst>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0_ "/>
    <numFmt numFmtId="178" formatCode="0.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7">
    <cellStyle name="どちらでもない 2" xfId="6" xr:uid="{00000000-0005-0000-0000-000001000000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6000000}"/>
    <cellStyle name="良い" xfId="3" builtinId="26"/>
  </cellStyles>
  <dxfs count="0"/>
  <tableStyles count="0" defaultTableStyle="TableStyleMedium2" defaultPivotStyle="PivotStyleLight16"/>
  <colors>
    <mruColors>
      <color rgb="FF99FF99"/>
      <color rgb="FF9966FF"/>
      <color rgb="FFFFCC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D837"/>
  <sheetViews>
    <sheetView workbookViewId="0">
      <pane xSplit="1" ySplit="4" topLeftCell="C5" activePane="bottomRight" state="frozen"/>
      <selection activeCell="AF10" sqref="AF10"/>
      <selection pane="topRight" activeCell="AF10" sqref="AF10"/>
      <selection pane="bottomLeft" activeCell="AF10" sqref="AF10"/>
      <selection pane="bottomRight" activeCell="AE9" sqref="AE9"/>
    </sheetView>
  </sheetViews>
  <sheetFormatPr defaultRowHeight="13.2"/>
  <cols>
    <col min="1" max="1" width="11.33203125" customWidth="1"/>
    <col min="2" max="2" width="4.77734375" customWidth="1"/>
    <col min="3" max="3" width="30.77734375" customWidth="1"/>
    <col min="4" max="4" width="0.88671875" customWidth="1"/>
    <col min="5" max="5" width="5.77734375" customWidth="1"/>
    <col min="6" max="6" width="10.77734375" customWidth="1"/>
    <col min="7" max="7" width="3.77734375" customWidth="1"/>
    <col min="8" max="13" width="5.77734375" customWidth="1"/>
    <col min="14" max="15" width="0.88671875" customWidth="1"/>
    <col min="16" max="16" width="20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3" max="23" width="6.77734375" customWidth="1"/>
    <col min="24" max="24" width="5.77734375" customWidth="1"/>
    <col min="25" max="25" width="0.88671875" customWidth="1"/>
    <col min="26" max="26" width="3.77734375" customWidth="1"/>
    <col min="29" max="29" width="9" bestFit="1" customWidth="1"/>
  </cols>
  <sheetData>
    <row r="1" spans="1:30">
      <c r="C1" s="16"/>
    </row>
    <row r="3" spans="1:30">
      <c r="C3" s="83" t="s">
        <v>4058</v>
      </c>
      <c r="D3" s="84"/>
      <c r="E3" s="84"/>
      <c r="F3" s="84"/>
      <c r="G3" s="84"/>
      <c r="H3" s="84"/>
      <c r="I3" s="84"/>
      <c r="J3" s="84"/>
      <c r="K3" s="84"/>
      <c r="L3" s="84"/>
      <c r="M3" s="85"/>
      <c r="N3" s="86" t="s">
        <v>4059</v>
      </c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30" s="17" customFormat="1" ht="118.8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4204</v>
      </c>
      <c r="AA4" s="39" t="s">
        <v>4216</v>
      </c>
      <c r="AB4" s="39" t="s">
        <v>4202</v>
      </c>
      <c r="AC4" s="39" t="s">
        <v>4210</v>
      </c>
      <c r="AD4" s="39" t="s">
        <v>5425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IF(COUNTIF(分類!$H$8:$H$25, 統合マスタ!V5)&gt;0, 分類!$G$7,
IF(COUNTIF(分類!$K$8:$K$25, 統合マスタ!V5)&gt;0, 分類!$J$7,
IF(COUNTIF(分類!$N$8:$N$25, 統合マスタ!V5)&gt;0, 分類!$M$7,
IF(COUNTIF(分類!$Q$8:$Q$25, 統合マスタ!V5)&gt;0, 分類!$P$7,
IF(COUNTIF(分類!$T$8:$T$25,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IF(COUNTIF(分類!$H$8:$H$25, 統合マスタ!V6)&gt;0, 分類!$G$7,
IF(COUNTIF(分類!$K$8:$K$25, 統合マスタ!V6)&gt;0, 分類!$J$7,
IF(COUNTIF(分類!$N$8:$N$25, 統合マスタ!V6)&gt;0, 分類!$M$7,
IF(COUNTIF(分類!$Q$8:$Q$25, 統合マスタ!V6)&gt;0, 分類!$P$7,
IF(COUNTIF(分類!$T$8:$T$25,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IF(COUNTIF(分類!$H$8:$H$25, 統合マスタ!V7)&gt;0, 分類!$G$7,
IF(COUNTIF(分類!$K$8:$K$25, 統合マスタ!V7)&gt;0, 分類!$J$7,
IF(COUNTIF(分類!$N$8:$N$25, 統合マスタ!V7)&gt;0, 分類!$M$7,
IF(COUNTIF(分類!$Q$8:$Q$25, 統合マスタ!V7)&gt;0, 分類!$P$7,
IF(COUNTIF(分類!$T$8:$T$25,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IF(COUNTIF(分類!$H$8:$H$25, 統合マスタ!V8)&gt;0, 分類!$G$7,
IF(COUNTIF(分類!$K$8:$K$25, 統合マスタ!V8)&gt;0, 分類!$J$7,
IF(COUNTIF(分類!$N$8:$N$25, 統合マスタ!V8)&gt;0, 分類!$M$7,
IF(COUNTIF(分類!$Q$8:$Q$25, 統合マスタ!V8)&gt;0, 分類!$P$7,
IF(COUNTIF(分類!$T$8:$T$25,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IF(COUNTIF(分類!$H$8:$H$25, 統合マスタ!V9)&gt;0, 分類!$G$7,
IF(COUNTIF(分類!$K$8:$K$25, 統合マスタ!V9)&gt;0, 分類!$J$7,
IF(COUNTIF(分類!$N$8:$N$25, 統合マスタ!V9)&gt;0, 分類!$M$7,
IF(COUNTIF(分類!$Q$8:$Q$25, 統合マスタ!V9)&gt;0, 分類!$P$7,
IF(COUNTIF(分類!$T$8:$T$25,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IF(COUNTIF(分類!$H$8:$H$25, 統合マスタ!V10)&gt;0, 分類!$G$7,
IF(COUNTIF(分類!$K$8:$K$25, 統合マスタ!V10)&gt;0, 分類!$J$7,
IF(COUNTIF(分類!$N$8:$N$25, 統合マスタ!V10)&gt;0, 分類!$M$7,
IF(COUNTIF(分類!$Q$8:$Q$25, 統合マスタ!V10)&gt;0, 分類!$P$7,
IF(COUNTIF(分類!$T$8:$T$25,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IF(COUNTIF(分類!$H$8:$H$25, 統合マスタ!V11)&gt;0, 分類!$G$7,
IF(COUNTIF(分類!$K$8:$K$25, 統合マスタ!V11)&gt;0, 分類!$J$7,
IF(COUNTIF(分類!$N$8:$N$25, 統合マスタ!V11)&gt;0, 分類!$M$7,
IF(COUNTIF(分類!$Q$8:$Q$25, 統合マスタ!V11)&gt;0, 分類!$P$7,
IF(COUNTIF(分類!$T$8:$T$25,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IF(COUNTIF(分類!$H$8:$H$25, 統合マスタ!V12)&gt;0, 分類!$G$7,
IF(COUNTIF(分類!$K$8:$K$25, 統合マスタ!V12)&gt;0, 分類!$J$7,
IF(COUNTIF(分類!$N$8:$N$25, 統合マスタ!V12)&gt;0, 分類!$M$7,
IF(COUNTIF(分類!$Q$8:$Q$25, 統合マスタ!V12)&gt;0, 分類!$P$7,
IF(COUNTIF(分類!$T$8:$T$25,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IF(COUNTIF(分類!$H$8:$H$25, 統合マスタ!V13)&gt;0, 分類!$G$7,
IF(COUNTIF(分類!$K$8:$K$25, 統合マスタ!V13)&gt;0, 分類!$J$7,
IF(COUNTIF(分類!$N$8:$N$25, 統合マスタ!V13)&gt;0, 分類!$M$7,
IF(COUNTIF(分類!$Q$8:$Q$25, 統合マスタ!V13)&gt;0, 分類!$P$7,
IF(COUNTIF(分類!$T$8:$T$25,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IF(COUNTIF(分類!$H$8:$H$25, 統合マスタ!V14)&gt;0, 分類!$G$7,
IF(COUNTIF(分類!$K$8:$K$25, 統合マスタ!V14)&gt;0, 分類!$J$7,
IF(COUNTIF(分類!$N$8:$N$25, 統合マスタ!V14)&gt;0, 分類!$M$7,
IF(COUNTIF(分類!$Q$8:$Q$25, 統合マスタ!V14)&gt;0, 分類!$P$7,
IF(COUNTIF(分類!$T$8:$T$25,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IF(COUNTIF(分類!$H$8:$H$25, 統合マスタ!V15)&gt;0, 分類!$G$7,
IF(COUNTIF(分類!$K$8:$K$25, 統合マスタ!V15)&gt;0, 分類!$J$7,
IF(COUNTIF(分類!$N$8:$N$25, 統合マスタ!V15)&gt;0, 分類!$M$7,
IF(COUNTIF(分類!$Q$8:$Q$25, 統合マスタ!V15)&gt;0, 分類!$P$7,
IF(COUNTIF(分類!$T$8:$T$25,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IF(COUNTIF(分類!$H$8:$H$25, 統合マスタ!V16)&gt;0, 分類!$G$7,
IF(COUNTIF(分類!$K$8:$K$25, 統合マスタ!V16)&gt;0, 分類!$J$7,
IF(COUNTIF(分類!$N$8:$N$25, 統合マスタ!V16)&gt;0, 分類!$M$7,
IF(COUNTIF(分類!$Q$8:$Q$25, 統合マスタ!V16)&gt;0, 分類!$P$7,
IF(COUNTIF(分類!$T$8:$T$25,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IF(COUNTIF(分類!$H$8:$H$25, 統合マスタ!V17)&gt;0, 分類!$G$7,
IF(COUNTIF(分類!$K$8:$K$25, 統合マスタ!V17)&gt;0, 分類!$J$7,
IF(COUNTIF(分類!$N$8:$N$25, 統合マスタ!V17)&gt;0, 分類!$M$7,
IF(COUNTIF(分類!$Q$8:$Q$25, 統合マスタ!V17)&gt;0, 分類!$P$7,
IF(COUNTIF(分類!$T$8:$T$25,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IF(COUNTIF(分類!$H$8:$H$25, 統合マスタ!V18)&gt;0, 分類!$G$7,
IF(COUNTIF(分類!$K$8:$K$25, 統合マスタ!V18)&gt;0, 分類!$J$7,
IF(COUNTIF(分類!$N$8:$N$25, 統合マスタ!V18)&gt;0, 分類!$M$7,
IF(COUNTIF(分類!$Q$8:$Q$25, 統合マスタ!V18)&gt;0, 分類!$P$7,
IF(COUNTIF(分類!$T$8:$T$25,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IF(COUNTIF(分類!$H$8:$H$25, 統合マスタ!V19)&gt;0, 分類!$G$7,
IF(COUNTIF(分類!$K$8:$K$25, 統合マスタ!V19)&gt;0, 分類!$J$7,
IF(COUNTIF(分類!$N$8:$N$25, 統合マスタ!V19)&gt;0, 分類!$M$7,
IF(COUNTIF(分類!$Q$8:$Q$25, 統合マスタ!V19)&gt;0, 分類!$P$7,
IF(COUNTIF(分類!$T$8:$T$25,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IF(COUNTIF(分類!$H$8:$H$25, 統合マスタ!V20)&gt;0, 分類!$G$7,
IF(COUNTIF(分類!$K$8:$K$25, 統合マスタ!V20)&gt;0, 分類!$J$7,
IF(COUNTIF(分類!$N$8:$N$25, 統合マスタ!V20)&gt;0, 分類!$M$7,
IF(COUNTIF(分類!$Q$8:$Q$25, 統合マスタ!V20)&gt;0, 分類!$P$7,
IF(COUNTIF(分類!$T$8:$T$25,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IF(COUNTIF(分類!$H$8:$H$25, 統合マスタ!V21)&gt;0, 分類!$G$7,
IF(COUNTIF(分類!$K$8:$K$25, 統合マスタ!V21)&gt;0, 分類!$J$7,
IF(COUNTIF(分類!$N$8:$N$25, 統合マスタ!V21)&gt;0, 分類!$M$7,
IF(COUNTIF(分類!$Q$8:$Q$25, 統合マスタ!V21)&gt;0, 分類!$P$7,
IF(COUNTIF(分類!$T$8:$T$25,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IF(COUNTIF(分類!$H$8:$H$25, 統合マスタ!V22)&gt;0, 分類!$G$7,
IF(COUNTIF(分類!$K$8:$K$25, 統合マスタ!V22)&gt;0, 分類!$J$7,
IF(COUNTIF(分類!$N$8:$N$25, 統合マスタ!V22)&gt;0, 分類!$M$7,
IF(COUNTIF(分類!$Q$8:$Q$25, 統合マスタ!V22)&gt;0, 分類!$P$7,
IF(COUNTIF(分類!$T$8:$T$25,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IF(COUNTIF(分類!$H$8:$H$25, 統合マスタ!V23)&gt;0, 分類!$G$7,
IF(COUNTIF(分類!$K$8:$K$25, 統合マスタ!V23)&gt;0, 分類!$J$7,
IF(COUNTIF(分類!$N$8:$N$25, 統合マスタ!V23)&gt;0, 分類!$M$7,
IF(COUNTIF(分類!$Q$8:$Q$25, 統合マスタ!V23)&gt;0, 分類!$P$7,
IF(COUNTIF(分類!$T$8:$T$25,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IF(COUNTIF(分類!$H$8:$H$25, 統合マスタ!V24)&gt;0, 分類!$G$7,
IF(COUNTIF(分類!$K$8:$K$25, 統合マスタ!V24)&gt;0, 分類!$J$7,
IF(COUNTIF(分類!$N$8:$N$25, 統合マスタ!V24)&gt;0, 分類!$M$7,
IF(COUNTIF(分類!$Q$8:$Q$25, 統合マスタ!V24)&gt;0, 分類!$P$7,
IF(COUNTIF(分類!$T$8:$T$25,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IF(COUNTIF(分類!$H$8:$H$25, 統合マスタ!V25)&gt;0, 分類!$G$7,
IF(COUNTIF(分類!$K$8:$K$25, 統合マスタ!V25)&gt;0, 分類!$J$7,
IF(COUNTIF(分類!$N$8:$N$25, 統合マスタ!V25)&gt;0, 分類!$M$7,
IF(COUNTIF(分類!$Q$8:$Q$25, 統合マスタ!V25)&gt;0, 分類!$P$7,
IF(COUNTIF(分類!$T$8:$T$25,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IF(COUNTIF(分類!$H$8:$H$25, 統合マスタ!V26)&gt;0, 分類!$G$7,
IF(COUNTIF(分類!$K$8:$K$25, 統合マスタ!V26)&gt;0, 分類!$J$7,
IF(COUNTIF(分類!$N$8:$N$25, 統合マスタ!V26)&gt;0, 分類!$M$7,
IF(COUNTIF(分類!$Q$8:$Q$25, 統合マスタ!V26)&gt;0, 分類!$P$7,
IF(COUNTIF(分類!$T$8:$T$25,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IF(COUNTIF(分類!$H$8:$H$25, 統合マスタ!V27)&gt;0, 分類!$G$7,
IF(COUNTIF(分類!$K$8:$K$25, 統合マスタ!V27)&gt;0, 分類!$J$7,
IF(COUNTIF(分類!$N$8:$N$25, 統合マスタ!V27)&gt;0, 分類!$M$7,
IF(COUNTIF(分類!$Q$8:$Q$25, 統合マスタ!V27)&gt;0, 分類!$P$7,
IF(COUNTIF(分類!$T$8:$T$25,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IF(COUNTIF(分類!$H$8:$H$25, 統合マスタ!V28)&gt;0, 分類!$G$7,
IF(COUNTIF(分類!$K$8:$K$25, 統合マスタ!V28)&gt;0, 分類!$J$7,
IF(COUNTIF(分類!$N$8:$N$25, 統合マスタ!V28)&gt;0, 分類!$M$7,
IF(COUNTIF(分類!$Q$8:$Q$25, 統合マスタ!V28)&gt;0, 分類!$P$7,
IF(COUNTIF(分類!$T$8:$T$25, 統合マスタ!V28)&gt;0, 分類!$S$7,
"無し")))))))</f>
        <v>錠剤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0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IF(COUNTIF(分類!$H$8:$H$25, 統合マスタ!V29)&gt;0, 分類!$G$7,
IF(COUNTIF(分類!$K$8:$K$25, 統合マスタ!V29)&gt;0, 分類!$J$7,
IF(COUNTIF(分類!$N$8:$N$25, 統合マスタ!V29)&gt;0, 分類!$M$7,
IF(COUNTIF(分類!$Q$8:$Q$25, 統合マスタ!V29)&gt;0, 分類!$P$7,
IF(COUNTIF(分類!$T$8:$T$25,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IF(COUNTIF(分類!$H$8:$H$25, 統合マスタ!V30)&gt;0, 分類!$G$7,
IF(COUNTIF(分類!$K$8:$K$25, 統合マスタ!V30)&gt;0, 分類!$J$7,
IF(COUNTIF(分類!$N$8:$N$25, 統合マスタ!V30)&gt;0, 分類!$M$7,
IF(COUNTIF(分類!$Q$8:$Q$25, 統合マスタ!V30)&gt;0, 分類!$P$7,
IF(COUNTIF(分類!$T$8:$T$25,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IF(COUNTIF(分類!$H$8:$H$25, 統合マスタ!V31)&gt;0, 分類!$G$7,
IF(COUNTIF(分類!$K$8:$K$25, 統合マスタ!V31)&gt;0, 分類!$J$7,
IF(COUNTIF(分類!$N$8:$N$25, 統合マスタ!V31)&gt;0, 分類!$M$7,
IF(COUNTIF(分類!$Q$8:$Q$25, 統合マスタ!V31)&gt;0, 分類!$P$7,
IF(COUNTIF(分類!$T$8:$T$25,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-385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IF(COUNTIF(分類!$H$8:$H$25, 統合マスタ!V32)&gt;0, 分類!$G$7,
IF(COUNTIF(分類!$K$8:$K$25, 統合マスタ!V32)&gt;0, 分類!$J$7,
IF(COUNTIF(分類!$N$8:$N$25, 統合マスタ!V32)&gt;0, 分類!$M$7,
IF(COUNTIF(分類!$Q$8:$Q$25, 統合マスタ!V32)&gt;0, 分類!$P$7,
IF(COUNTIF(分類!$T$8:$T$25,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IF(COUNTIF(分類!$H$8:$H$25, 統合マスタ!V33)&gt;0, 分類!$G$7,
IF(COUNTIF(分類!$K$8:$K$25, 統合マスタ!V33)&gt;0, 分類!$J$7,
IF(COUNTIF(分類!$N$8:$N$25, 統合マスタ!V33)&gt;0, 分類!$M$7,
IF(COUNTIF(分類!$Q$8:$Q$25, 統合マスタ!V33)&gt;0, 分類!$P$7,
IF(COUNTIF(分類!$T$8:$T$25,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IF(COUNTIF(分類!$H$8:$H$25, 統合マスタ!V34)&gt;0, 分類!$G$7,
IF(COUNTIF(分類!$K$8:$K$25, 統合マスタ!V34)&gt;0, 分類!$J$7,
IF(COUNTIF(分類!$N$8:$N$25, 統合マスタ!V34)&gt;0, 分類!$M$7,
IF(COUNTIF(分類!$Q$8:$Q$25, 統合マスタ!V34)&gt;0, 分類!$P$7,
IF(COUNTIF(分類!$T$8:$T$25,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IF(COUNTIF(分類!$H$8:$H$25, 統合マスタ!V35)&gt;0, 分類!$G$7,
IF(COUNTIF(分類!$K$8:$K$25, 統合マスタ!V35)&gt;0, 分類!$J$7,
IF(COUNTIF(分類!$N$8:$N$25, 統合マスタ!V35)&gt;0, 分類!$M$7,
IF(COUNTIF(分類!$Q$8:$Q$25, 統合マスタ!V35)&gt;0, 分類!$P$7,
IF(COUNTIF(分類!$T$8:$T$25,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IF(COUNTIF(分類!$H$8:$H$25, 統合マスタ!V36)&gt;0, 分類!$G$7,
IF(COUNTIF(分類!$K$8:$K$25, 統合マスタ!V36)&gt;0, 分類!$J$7,
IF(COUNTIF(分類!$N$8:$N$25, 統合マスタ!V36)&gt;0, 分類!$M$7,
IF(COUNTIF(分類!$Q$8:$Q$25, 統合マスタ!V36)&gt;0, 分類!$P$7,
IF(COUNTIF(分類!$T$8:$T$25,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IF(COUNTIF(分類!$H$8:$H$25, 統合マスタ!V37)&gt;0, 分類!$G$7,
IF(COUNTIF(分類!$K$8:$K$25, 統合マスタ!V37)&gt;0, 分類!$J$7,
IF(COUNTIF(分類!$N$8:$N$25, 統合マスタ!V37)&gt;0, 分類!$M$7,
IF(COUNTIF(分類!$Q$8:$Q$25, 統合マスタ!V37)&gt;0, 分類!$P$7,
IF(COUNTIF(分類!$T$8:$T$25,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IF(COUNTIF(分類!$H$8:$H$25, 統合マスタ!V38)&gt;0, 分類!$G$7,
IF(COUNTIF(分類!$K$8:$K$25, 統合マスタ!V38)&gt;0, 分類!$J$7,
IF(COUNTIF(分類!$N$8:$N$25, 統合マスタ!V38)&gt;0, 分類!$M$7,
IF(COUNTIF(分類!$Q$8:$Q$25, 統合マスタ!V38)&gt;0, 分類!$P$7,
IF(COUNTIF(分類!$T$8:$T$25, 統合マスタ!V38)&gt;0, 分類!$S$7,
"無し")))))))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IF(COUNTIF(分類!$H$8:$H$25, 統合マスタ!V39)&gt;0, 分類!$G$7,
IF(COUNTIF(分類!$K$8:$K$25, 統合マスタ!V39)&gt;0, 分類!$J$7,
IF(COUNTIF(分類!$N$8:$N$25, 統合マスタ!V39)&gt;0, 分類!$M$7,
IF(COUNTIF(分類!$Q$8:$Q$25, 統合マスタ!V39)&gt;0, 分類!$P$7,
IF(COUNTIF(分類!$T$8:$T$25,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IF(COUNTIF(分類!$H$8:$H$25, 統合マスタ!V40)&gt;0, 分類!$G$7,
IF(COUNTIF(分類!$K$8:$K$25, 統合マスタ!V40)&gt;0, 分類!$J$7,
IF(COUNTIF(分類!$N$8:$N$25, 統合マスタ!V40)&gt;0, 分類!$M$7,
IF(COUNTIF(分類!$Q$8:$Q$25, 統合マスタ!V40)&gt;0, 分類!$P$7,
IF(COUNTIF(分類!$T$8:$T$25,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IF(COUNTIF(分類!$H$8:$H$25, 統合マスタ!V41)&gt;0, 分類!$G$7,
IF(COUNTIF(分類!$K$8:$K$25, 統合マスタ!V41)&gt;0, 分類!$J$7,
IF(COUNTIF(分類!$N$8:$N$25, 統合マスタ!V41)&gt;0, 分類!$M$7,
IF(COUNTIF(分類!$Q$8:$Q$25, 統合マスタ!V41)&gt;0, 分類!$P$7,
IF(COUNTIF(分類!$T$8:$T$25,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IF(COUNTIF(分類!$H$8:$H$25, 統合マスタ!V42)&gt;0, 分類!$G$7,
IF(COUNTIF(分類!$K$8:$K$25, 統合マスタ!V42)&gt;0, 分類!$J$7,
IF(COUNTIF(分類!$N$8:$N$25, 統合マスタ!V42)&gt;0, 分類!$M$7,
IF(COUNTIF(分類!$Q$8:$Q$25, 統合マスタ!V42)&gt;0, 分類!$P$7,
IF(COUNTIF(分類!$T$8:$T$25,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-316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IF(COUNTIF(分類!$H$8:$H$25, 統合マスタ!V43)&gt;0, 分類!$G$7,
IF(COUNTIF(分類!$K$8:$K$25, 統合マスタ!V43)&gt;0, 分類!$J$7,
IF(COUNTIF(分類!$N$8:$N$25, 統合マスタ!V43)&gt;0, 分類!$M$7,
IF(COUNTIF(分類!$Q$8:$Q$25, 統合マスタ!V43)&gt;0, 分類!$P$7,
IF(COUNTIF(分類!$T$8:$T$25, 統合マスタ!V43)&gt;0, 分類!$S$7,
"無し")))))))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-316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IF(COUNTIF(分類!$H$8:$H$25, 統合マスタ!V44)&gt;0, 分類!$G$7,
IF(COUNTIF(分類!$K$8:$K$25, 統合マスタ!V44)&gt;0, 分類!$J$7,
IF(COUNTIF(分類!$N$8:$N$25, 統合マスタ!V44)&gt;0, 分類!$M$7,
IF(COUNTIF(分類!$Q$8:$Q$25, 統合マスタ!V44)&gt;0, 分類!$P$7,
IF(COUNTIF(分類!$T$8:$T$25,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IF(COUNTIF(分類!$H$8:$H$25, 統合マスタ!V45)&gt;0, 分類!$G$7,
IF(COUNTIF(分類!$K$8:$K$25, 統合マスタ!V45)&gt;0, 分類!$J$7,
IF(COUNTIF(分類!$N$8:$N$25, 統合マスタ!V45)&gt;0, 分類!$M$7,
IF(COUNTIF(分類!$Q$8:$Q$25, 統合マスタ!V45)&gt;0, 分類!$P$7,
IF(COUNTIF(分類!$T$8:$T$25,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IF(COUNTIF(分類!$H$8:$H$25, 統合マスタ!V46)&gt;0, 分類!$G$7,
IF(COUNTIF(分類!$K$8:$K$25, 統合マスタ!V46)&gt;0, 分類!$J$7,
IF(COUNTIF(分類!$N$8:$N$25, 統合マスタ!V46)&gt;0, 分類!$M$7,
IF(COUNTIF(分類!$Q$8:$Q$25, 統合マスタ!V46)&gt;0, 分類!$P$7,
IF(COUNTIF(分類!$T$8:$T$25, 統合マスタ!V46)&gt;0, 分類!$S$7,
"無し")))))))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IF(COUNTIF(分類!$H$8:$H$25, 統合マスタ!V47)&gt;0, 分類!$G$7,
IF(COUNTIF(分類!$K$8:$K$25, 統合マスタ!V47)&gt;0, 分類!$J$7,
IF(COUNTIF(分類!$N$8:$N$25, 統合マスタ!V47)&gt;0, 分類!$M$7,
IF(COUNTIF(分類!$Q$8:$Q$25, 統合マスタ!V47)&gt;0, 分類!$P$7,
IF(COUNTIF(分類!$T$8:$T$25,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-1498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IF(COUNTIF(分類!$H$8:$H$25, 統合マスタ!V48)&gt;0, 分類!$G$7,
IF(COUNTIF(分類!$K$8:$K$25, 統合マスタ!V48)&gt;0, 分類!$J$7,
IF(COUNTIF(分類!$N$8:$N$25, 統合マスタ!V48)&gt;0, 分類!$M$7,
IF(COUNTIF(分類!$Q$8:$Q$25, 統合マスタ!V48)&gt;0, 分類!$P$7,
IF(COUNTIF(分類!$T$8:$T$25, 統合マスタ!V48)&gt;0, 分類!$S$7,
"無し")))))))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-1498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IF(COUNTIF(分類!$H$8:$H$25, 統合マスタ!V49)&gt;0, 分類!$G$7,
IF(COUNTIF(分類!$K$8:$K$25, 統合マスタ!V49)&gt;0, 分類!$J$7,
IF(COUNTIF(分類!$N$8:$N$25, 統合マスタ!V49)&gt;0, 分類!$M$7,
IF(COUNTIF(分類!$Q$8:$Q$25, 統合マスタ!V49)&gt;0, 分類!$P$7,
IF(COUNTIF(分類!$T$8:$T$25,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IF(COUNTIF(分類!$H$8:$H$25, 統合マスタ!V50)&gt;0, 分類!$G$7,
IF(COUNTIF(分類!$K$8:$K$25, 統合マスタ!V50)&gt;0, 分類!$J$7,
IF(COUNTIF(分類!$N$8:$N$25, 統合マスタ!V50)&gt;0, 分類!$M$7,
IF(COUNTIF(分類!$Q$8:$Q$25, 統合マスタ!V50)&gt;0, 分類!$P$7,
IF(COUNTIF(分類!$T$8:$T$25,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IF(COUNTIF(分類!$H$8:$H$25, 統合マスタ!V51)&gt;0, 分類!$G$7,
IF(COUNTIF(分類!$K$8:$K$25, 統合マスタ!V51)&gt;0, 分類!$J$7,
IF(COUNTIF(分類!$N$8:$N$25, 統合マスタ!V51)&gt;0, 分類!$M$7,
IF(COUNTIF(分類!$Q$8:$Q$25, 統合マスタ!V51)&gt;0, 分類!$P$7,
IF(COUNTIF(分類!$T$8:$T$25, 統合マスタ!V51)&gt;0, 分類!$S$7,
"無し")))))))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IF(COUNTIF(分類!$H$8:$H$25, 統合マスタ!V52)&gt;0, 分類!$G$7,
IF(COUNTIF(分類!$K$8:$K$25, 統合マスタ!V52)&gt;0, 分類!$J$7,
IF(COUNTIF(分類!$N$8:$N$25, 統合マスタ!V52)&gt;0, 分類!$M$7,
IF(COUNTIF(分類!$Q$8:$Q$25, 統合マスタ!V52)&gt;0, 分類!$P$7,
IF(COUNTIF(分類!$T$8:$T$25,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IF(COUNTIF(分類!$H$8:$H$25, 統合マスタ!V53)&gt;0, 分類!$G$7,
IF(COUNTIF(分類!$K$8:$K$25, 統合マスタ!V53)&gt;0, 分類!$J$7,
IF(COUNTIF(分類!$N$8:$N$25, 統合マスタ!V53)&gt;0, 分類!$M$7,
IF(COUNTIF(分類!$Q$8:$Q$25, 統合マスタ!V53)&gt;0, 分類!$P$7,
IF(COUNTIF(分類!$T$8:$T$25,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IF(COUNTIF(分類!$H$8:$H$25, 統合マスタ!V54)&gt;0, 分類!$G$7,
IF(COUNTIF(分類!$K$8:$K$25, 統合マスタ!V54)&gt;0, 分類!$J$7,
IF(COUNTIF(分類!$N$8:$N$25, 統合マスタ!V54)&gt;0, 分類!$M$7,
IF(COUNTIF(分類!$Q$8:$Q$25, 統合マスタ!V54)&gt;0, 分類!$P$7,
IF(COUNTIF(分類!$T$8:$T$25,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IF(COUNTIF(分類!$H$8:$H$25, 統合マスタ!V55)&gt;0, 分類!$G$7,
IF(COUNTIF(分類!$K$8:$K$25, 統合マスタ!V55)&gt;0, 分類!$J$7,
IF(COUNTIF(分類!$N$8:$N$25, 統合マスタ!V55)&gt;0, 分類!$M$7,
IF(COUNTIF(分類!$Q$8:$Q$25, 統合マスタ!V55)&gt;0, 分類!$P$7,
IF(COUNTIF(分類!$T$8:$T$25,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IF(COUNTIF(分類!$H$8:$H$25, 統合マスタ!V56)&gt;0, 分類!$G$7,
IF(COUNTIF(分類!$K$8:$K$25, 統合マスタ!V56)&gt;0, 分類!$J$7,
IF(COUNTIF(分類!$N$8:$N$25, 統合マスタ!V56)&gt;0, 分類!$M$7,
IF(COUNTIF(分類!$Q$8:$Q$25, 統合マスタ!V56)&gt;0, 分類!$P$7,
IF(COUNTIF(分類!$T$8:$T$25,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IF(COUNTIF(分類!$H$8:$H$25, 統合マスタ!V57)&gt;0, 分類!$G$7,
IF(COUNTIF(分類!$K$8:$K$25, 統合マスタ!V57)&gt;0, 分類!$J$7,
IF(COUNTIF(分類!$N$8:$N$25, 統合マスタ!V57)&gt;0, 分類!$M$7,
IF(COUNTIF(分類!$Q$8:$Q$25, 統合マスタ!V57)&gt;0, 分類!$P$7,
IF(COUNTIF(分類!$T$8:$T$25,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IF(COUNTIF(分類!$H$8:$H$25, 統合マスタ!V58)&gt;0, 分類!$G$7,
IF(COUNTIF(分類!$K$8:$K$25, 統合マスタ!V58)&gt;0, 分類!$J$7,
IF(COUNTIF(分類!$N$8:$N$25, 統合マスタ!V58)&gt;0, 分類!$M$7,
IF(COUNTIF(分類!$Q$8:$Q$25, 統合マスタ!V58)&gt;0, 分類!$P$7,
IF(COUNTIF(分類!$T$8:$T$25,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IF(COUNTIF(分類!$H$8:$H$25, 統合マスタ!V59)&gt;0, 分類!$G$7,
IF(COUNTIF(分類!$K$8:$K$25, 統合マスタ!V59)&gt;0, 分類!$J$7,
IF(COUNTIF(分類!$N$8:$N$25, 統合マスタ!V59)&gt;0, 分類!$M$7,
IF(COUNTIF(分類!$Q$8:$Q$25, 統合マスタ!V59)&gt;0, 分類!$P$7,
IF(COUNTIF(分類!$T$8:$T$25,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-333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IF(COUNTIF(分類!$H$8:$H$25, 統合マスタ!V60)&gt;0, 分類!$G$7,
IF(COUNTIF(分類!$K$8:$K$25, 統合マスタ!V60)&gt;0, 分類!$J$7,
IF(COUNTIF(分類!$N$8:$N$25, 統合マスタ!V60)&gt;0, 分類!$M$7,
IF(COUNTIF(分類!$Q$8:$Q$25, 統合マスタ!V60)&gt;0, 分類!$P$7,
IF(COUNTIF(分類!$T$8:$T$25,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-191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IF(COUNTIF(分類!$H$8:$H$25, 統合マスタ!V61)&gt;0, 分類!$G$7,
IF(COUNTIF(分類!$K$8:$K$25, 統合マスタ!V61)&gt;0, 分類!$J$7,
IF(COUNTIF(分類!$N$8:$N$25, 統合マスタ!V61)&gt;0, 分類!$M$7,
IF(COUNTIF(分類!$Q$8:$Q$25, 統合マスタ!V61)&gt;0, 分類!$P$7,
IF(COUNTIF(分類!$T$8:$T$25,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IF(COUNTIF(分類!$H$8:$H$25, 統合マスタ!V62)&gt;0, 分類!$G$7,
IF(COUNTIF(分類!$K$8:$K$25, 統合マスタ!V62)&gt;0, 分類!$J$7,
IF(COUNTIF(分類!$N$8:$N$25, 統合マスタ!V62)&gt;0, 分類!$M$7,
IF(COUNTIF(分類!$Q$8:$Q$25, 統合マスタ!V62)&gt;0, 分類!$P$7,
IF(COUNTIF(分類!$T$8:$T$25,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IF(COUNTIF(分類!$H$8:$H$25, 統合マスタ!V63)&gt;0, 分類!$G$7,
IF(COUNTIF(分類!$K$8:$K$25, 統合マスタ!V63)&gt;0, 分類!$J$7,
IF(COUNTIF(分類!$N$8:$N$25, 統合マスタ!V63)&gt;0, 分類!$M$7,
IF(COUNTIF(分類!$Q$8:$Q$25, 統合マスタ!V63)&gt;0, 分類!$P$7,
IF(COUNTIF(分類!$T$8:$T$25,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-342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IF(COUNTIF(分類!$H$8:$H$25, 統合マスタ!V64)&gt;0, 分類!$G$7,
IF(COUNTIF(分類!$K$8:$K$25, 統合マスタ!V64)&gt;0, 分類!$J$7,
IF(COUNTIF(分類!$N$8:$N$25, 統合マスタ!V64)&gt;0, 分類!$M$7,
IF(COUNTIF(分類!$Q$8:$Q$25, 統合マスタ!V64)&gt;0, 分類!$P$7,
IF(COUNTIF(分類!$T$8:$T$25,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IF(COUNTIF(分類!$H$8:$H$25, 統合マスタ!V65)&gt;0, 分類!$G$7,
IF(COUNTIF(分類!$K$8:$K$25, 統合マスタ!V65)&gt;0, 分類!$J$7,
IF(COUNTIF(分類!$N$8:$N$25, 統合マスタ!V65)&gt;0, 分類!$M$7,
IF(COUNTIF(分類!$Q$8:$Q$25, 統合マスタ!V65)&gt;0, 分類!$P$7,
IF(COUNTIF(分類!$T$8:$T$25,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IF(COUNTIF(分類!$H$8:$H$25, 統合マスタ!V66)&gt;0, 分類!$G$7,
IF(COUNTIF(分類!$K$8:$K$25, 統合マスタ!V66)&gt;0, 分類!$J$7,
IF(COUNTIF(分類!$N$8:$N$25, 統合マスタ!V66)&gt;0, 分類!$M$7,
IF(COUNTIF(分類!$Q$8:$Q$25, 統合マスタ!V66)&gt;0, 分類!$P$7,
IF(COUNTIF(分類!$T$8:$T$25,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0" customFormat="1">
      <c r="A67" s="78" t="str">
        <f>元データ!P64</f>
        <v>非採用特別</v>
      </c>
      <c r="B67" s="79">
        <f t="shared" si="2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79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IF(COUNTIF(分類!$H$8:$H$25, 統合マスタ!V67)&gt;0, 分類!$G$7,
IF(COUNTIF(分類!$K$8:$K$25, 統合マスタ!V67)&gt;0, 分類!$J$7,
IF(COUNTIF(分類!$N$8:$N$25, 統合マスタ!V67)&gt;0, 分類!$M$7,
IF(COUNTIF(分類!$Q$8:$Q$25, 統合マスタ!V67)&gt;0, 分類!$P$7,
IF(COUNTIF(分類!$T$8:$T$25, 統合マスタ!V67)&gt;0, 分類!$S$7,
"無し")))))))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IF(COUNTIF(分類!$H$8:$H$25, 統合マスタ!V68)&gt;0, 分類!$G$7,
IF(COUNTIF(分類!$K$8:$K$25, 統合マスタ!V68)&gt;0, 分類!$J$7,
IF(COUNTIF(分類!$N$8:$N$25, 統合マスタ!V68)&gt;0, 分類!$M$7,
IF(COUNTIF(分類!$Q$8:$Q$25, 統合マスタ!V68)&gt;0, 分類!$P$7,
IF(COUNTIF(分類!$T$8:$T$25, 統合マスタ!V68)&gt;0, 分類!$S$7,
"無し")))))))</f>
        <v>錠剤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0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IF(COUNTIF(分類!$H$8:$H$25, 統合マスタ!V69)&gt;0, 分類!$G$7,
IF(COUNTIF(分類!$K$8:$K$25, 統合マスタ!V69)&gt;0, 分類!$J$7,
IF(COUNTIF(分類!$N$8:$N$25, 統合マスタ!V69)&gt;0, 分類!$M$7,
IF(COUNTIF(分類!$Q$8:$Q$25, 統合マスタ!V69)&gt;0, 分類!$P$7,
IF(COUNTIF(分類!$T$8:$T$25, 統合マスタ!V69)&gt;0, 分類!$S$7,
"無し")))))))</f>
        <v>錠剤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0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IF(COUNTIF(分類!$H$8:$H$25, 統合マスタ!V70)&gt;0, 分類!$G$7,
IF(COUNTIF(分類!$K$8:$K$25, 統合マスタ!V70)&gt;0, 分類!$J$7,
IF(COUNTIF(分類!$N$8:$N$25, 統合マスタ!V70)&gt;0, 分類!$M$7,
IF(COUNTIF(分類!$Q$8:$Q$25, 統合マスタ!V70)&gt;0, 分類!$P$7,
IF(COUNTIF(分類!$T$8:$T$25, 統合マスタ!V70)&gt;0, 分類!$S$7,
"無し")))))))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IF(COUNTIF(分類!$H$8:$H$25, 統合マスタ!V71)&gt;0, 分類!$G$7,
IF(COUNTIF(分類!$K$8:$K$25, 統合マスタ!V71)&gt;0, 分類!$J$7,
IF(COUNTIF(分類!$N$8:$N$25, 統合マスタ!V71)&gt;0, 分類!$M$7,
IF(COUNTIF(分類!$Q$8:$Q$25, 統合マスタ!V71)&gt;0, 分類!$P$7,
IF(COUNTIF(分類!$T$8:$T$25, 統合マスタ!V71)&gt;0, 分類!$S$7,
"無し")))))))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-399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IF(COUNTIF(分類!$H$8:$H$25, 統合マスタ!V72)&gt;0, 分類!$G$7,
IF(COUNTIF(分類!$K$8:$K$25, 統合マスタ!V72)&gt;0, 分類!$J$7,
IF(COUNTIF(分類!$N$8:$N$25, 統合マスタ!V72)&gt;0, 分類!$M$7,
IF(COUNTIF(分類!$Q$8:$Q$25, 統合マスタ!V72)&gt;0, 分類!$P$7,
IF(COUNTIF(分類!$T$8:$T$25, 統合マスタ!V72)&gt;0, 分類!$S$7,
"無し")))))))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-399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IF(COUNTIF(分類!$H$8:$H$25, 統合マスタ!V73)&gt;0, 分類!$G$7,
IF(COUNTIF(分類!$K$8:$K$25, 統合マスタ!V73)&gt;0, 分類!$J$7,
IF(COUNTIF(分類!$N$8:$N$25, 統合マスタ!V73)&gt;0, 分類!$M$7,
IF(COUNTIF(分類!$Q$8:$Q$25, 統合マスタ!V73)&gt;0, 分類!$P$7,
IF(COUNTIF(分類!$T$8:$T$25, 統合マスタ!V73)&gt;0, 分類!$S$7,
"無し")))))))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IF(COUNTIF(分類!$H$8:$H$25, 統合マスタ!V74)&gt;0, 分類!$G$7,
IF(COUNTIF(分類!$K$8:$K$25, 統合マスタ!V74)&gt;0, 分類!$J$7,
IF(COUNTIF(分類!$N$8:$N$25, 統合マスタ!V74)&gt;0, 分類!$M$7,
IF(COUNTIF(分類!$Q$8:$Q$25, 統合マスタ!V74)&gt;0, 分類!$P$7,
IF(COUNTIF(分類!$T$8:$T$25, 統合マスタ!V74)&gt;0, 分類!$S$7,
"無し")))))))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IF(COUNTIF(分類!$H$8:$H$25, 統合マスタ!V75)&gt;0, 分類!$G$7,
IF(COUNTIF(分類!$K$8:$K$25, 統合マスタ!V75)&gt;0, 分類!$J$7,
IF(COUNTIF(分類!$N$8:$N$25, 統合マスタ!V75)&gt;0, 分類!$M$7,
IF(COUNTIF(分類!$Q$8:$Q$25, 統合マスタ!V75)&gt;0, 分類!$P$7,
IF(COUNTIF(分類!$T$8:$T$25, 統合マスタ!V75)&gt;0, 分類!$S$7,
"無し")))))))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IF(COUNTIF(分類!$H$8:$H$25, 統合マスタ!V76)&gt;0, 分類!$G$7,
IF(COUNTIF(分類!$K$8:$K$25, 統合マスタ!V76)&gt;0, 分類!$J$7,
IF(COUNTIF(分類!$N$8:$N$25, 統合マスタ!V76)&gt;0, 分類!$M$7,
IF(COUNTIF(分類!$Q$8:$Q$25, 統合マスタ!V76)&gt;0, 分類!$P$7,
IF(COUNTIF(分類!$T$8:$T$25, 統合マスタ!V76)&gt;0, 分類!$S$7,
"無し")))))))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IF(COUNTIF(分類!$H$8:$H$25, 統合マスタ!V77)&gt;0, 分類!$G$7,
IF(COUNTIF(分類!$K$8:$K$25, 統合マスタ!V77)&gt;0, 分類!$J$7,
IF(COUNTIF(分類!$N$8:$N$25, 統合マスタ!V77)&gt;0, 分類!$M$7,
IF(COUNTIF(分類!$Q$8:$Q$25, 統合マスタ!V77)&gt;0, 分類!$P$7,
IF(COUNTIF(分類!$T$8:$T$25, 統合マスタ!V77)&gt;0, 分類!$S$7,
"無し")))))))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IF(COUNTIF(分類!$H$8:$H$25, 統合マスタ!V78)&gt;0, 分類!$G$7,
IF(COUNTIF(分類!$K$8:$K$25, 統合マスタ!V78)&gt;0, 分類!$J$7,
IF(COUNTIF(分類!$N$8:$N$25, 統合マスタ!V78)&gt;0, 分類!$M$7,
IF(COUNTIF(分類!$Q$8:$Q$25, 統合マスタ!V78)&gt;0, 分類!$P$7,
IF(COUNTIF(分類!$T$8:$T$25, 統合マスタ!V78)&gt;0, 分類!$S$7,
"無し")))))))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-120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IF(COUNTIF(分類!$H$8:$H$25, 統合マスタ!V79)&gt;0, 分類!$G$7,
IF(COUNTIF(分類!$K$8:$K$25, 統合マスタ!V79)&gt;0, 分類!$J$7,
IF(COUNTIF(分類!$N$8:$N$25, 統合マスタ!V79)&gt;0, 分類!$M$7,
IF(COUNTIF(分類!$Q$8:$Q$25, 統合マスタ!V79)&gt;0, 分類!$P$7,
IF(COUNTIF(分類!$T$8:$T$25, 統合マスタ!V79)&gt;0, 分類!$S$7,
"無し")))))))</f>
        <v>錠剤</v>
      </c>
      <c r="AC79" s="27">
        <f t="shared" ca="1" si="4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-1720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IF(COUNTIF(分類!$H$8:$H$25, 統合マスタ!V80)&gt;0, 分類!$G$7,
IF(COUNTIF(分類!$K$8:$K$25, 統合マスタ!V80)&gt;0, 分類!$J$7,
IF(COUNTIF(分類!$N$8:$N$25, 統合マスタ!V80)&gt;0, 分類!$M$7,
IF(COUNTIF(分類!$Q$8:$Q$25, 統合マスタ!V80)&gt;0, 分類!$P$7,
IF(COUNTIF(分類!$T$8:$T$25, 統合マスタ!V80)&gt;0, 分類!$S$7,
"無し")))))))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IF(COUNTIF(分類!$H$8:$H$25, 統合マスタ!V81)&gt;0, 分類!$G$7,
IF(COUNTIF(分類!$K$8:$K$25, 統合マスタ!V81)&gt;0, 分類!$J$7,
IF(COUNTIF(分類!$N$8:$N$25, 統合マスタ!V81)&gt;0, 分類!$M$7,
IF(COUNTIF(分類!$Q$8:$Q$25, 統合マスタ!V81)&gt;0, 分類!$P$7,
IF(COUNTIF(分類!$T$8:$T$25, 統合マスタ!V81)&gt;0, 分類!$S$7,
"無し")))))))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IF(COUNTIF(分類!$H$8:$H$25, 統合マスタ!V82)&gt;0, 分類!$G$7,
IF(COUNTIF(分類!$K$8:$K$25, 統合マスタ!V82)&gt;0, 分類!$J$7,
IF(COUNTIF(分類!$N$8:$N$25, 統合マスタ!V82)&gt;0, 分類!$M$7,
IF(COUNTIF(分類!$Q$8:$Q$25, 統合マスタ!V82)&gt;0, 分類!$P$7,
IF(COUNTIF(分類!$T$8:$T$25, 統合マスタ!V82)&gt;0, 分類!$S$7,
"無し")))))))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-5381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IF(COUNTIF(分類!$H$8:$H$25, 統合マスタ!V83)&gt;0, 分類!$G$7,
IF(COUNTIF(分類!$K$8:$K$25, 統合マスタ!V83)&gt;0, 分類!$J$7,
IF(COUNTIF(分類!$N$8:$N$25, 統合マスタ!V83)&gt;0, 分類!$M$7,
IF(COUNTIF(分類!$Q$8:$Q$25, 統合マスタ!V83)&gt;0, 分類!$P$7,
IF(COUNTIF(分類!$T$8:$T$25, 統合マスタ!V83)&gt;0, 分類!$S$7,
"無し")))))))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-5381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IF(COUNTIF(分類!$H$8:$H$25, 統合マスタ!V84)&gt;0, 分類!$G$7,
IF(COUNTIF(分類!$K$8:$K$25, 統合マスタ!V84)&gt;0, 分類!$J$7,
IF(COUNTIF(分類!$N$8:$N$25, 統合マスタ!V84)&gt;0, 分類!$M$7,
IF(COUNTIF(分類!$Q$8:$Q$25, 統合マスタ!V84)&gt;0, 分類!$P$7,
IF(COUNTIF(分類!$T$8:$T$25, 統合マスタ!V84)&gt;0, 分類!$S$7,
"無し")))))))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IF(COUNTIF(分類!$H$8:$H$25, 統合マスタ!V85)&gt;0, 分類!$G$7,
IF(COUNTIF(分類!$K$8:$K$25, 統合マスタ!V85)&gt;0, 分類!$J$7,
IF(COUNTIF(分類!$N$8:$N$25, 統合マスタ!V85)&gt;0, 分類!$M$7,
IF(COUNTIF(分類!$Q$8:$Q$25, 統合マスタ!V85)&gt;0, 分類!$P$7,
IF(COUNTIF(分類!$T$8:$T$25, 統合マスタ!V85)&gt;0, 分類!$S$7,
"無し")))))))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IF(COUNTIF(分類!$H$8:$H$25, 統合マスタ!V86)&gt;0, 分類!$G$7,
IF(COUNTIF(分類!$K$8:$K$25, 統合マスタ!V86)&gt;0, 分類!$J$7,
IF(COUNTIF(分類!$N$8:$N$25, 統合マスタ!V86)&gt;0, 分類!$M$7,
IF(COUNTIF(分類!$Q$8:$Q$25, 統合マスタ!V86)&gt;0, 分類!$P$7,
IF(COUNTIF(分類!$T$8:$T$25, 統合マスタ!V86)&gt;0, 分類!$S$7,
"無し")))))))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-872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IF(COUNTIF(分類!$H$8:$H$25, 統合マスタ!V87)&gt;0, 分類!$G$7,
IF(COUNTIF(分類!$K$8:$K$25, 統合マスタ!V87)&gt;0, 分類!$J$7,
IF(COUNTIF(分類!$N$8:$N$25, 統合マスタ!V87)&gt;0, 分類!$M$7,
IF(COUNTIF(分類!$Q$8:$Q$25, 統合マスタ!V87)&gt;0, 分類!$P$7,
IF(COUNTIF(分類!$T$8:$T$25, 統合マスタ!V87)&gt;0, 分類!$S$7,
"無し")))))))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-872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IF(COUNTIF(分類!$H$8:$H$25, 統合マスタ!V88)&gt;0, 分類!$G$7,
IF(COUNTIF(分類!$K$8:$K$25, 統合マスタ!V88)&gt;0, 分類!$J$7,
IF(COUNTIF(分類!$N$8:$N$25, 統合マスタ!V88)&gt;0, 分類!$M$7,
IF(COUNTIF(分類!$Q$8:$Q$25, 統合マスタ!V88)&gt;0, 分類!$P$7,
IF(COUNTIF(分類!$T$8:$T$25, 統合マスタ!V88)&gt;0, 分類!$S$7,
"無し")))))))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-562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IF(COUNTIF(分類!$H$8:$H$25, 統合マスタ!V89)&gt;0, 分類!$G$7,
IF(COUNTIF(分類!$K$8:$K$25, 統合マスタ!V89)&gt;0, 分類!$J$7,
IF(COUNTIF(分類!$N$8:$N$25, 統合マスタ!V89)&gt;0, 分類!$M$7,
IF(COUNTIF(分類!$Q$8:$Q$25, 統合マスタ!V89)&gt;0, 分類!$P$7,
IF(COUNTIF(分類!$T$8:$T$25, 統合マスタ!V89)&gt;0, 分類!$S$7,
"無し")))))))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-562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IF(COUNTIF(分類!$H$8:$H$25, 統合マスタ!V90)&gt;0, 分類!$G$7,
IF(COUNTIF(分類!$K$8:$K$25, 統合マスタ!V90)&gt;0, 分類!$J$7,
IF(COUNTIF(分類!$N$8:$N$25, 統合マスタ!V90)&gt;0, 分類!$M$7,
IF(COUNTIF(分類!$Q$8:$Q$25, 統合マスタ!V90)&gt;0, 分類!$P$7,
IF(COUNTIF(分類!$T$8:$T$25, 統合マスタ!V90)&gt;0, 分類!$S$7,
"無し")))))))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-920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IF(COUNTIF(分類!$H$8:$H$25, 統合マスタ!V91)&gt;0, 分類!$G$7,
IF(COUNTIF(分類!$K$8:$K$25, 統合マスタ!V91)&gt;0, 分類!$J$7,
IF(COUNTIF(分類!$N$8:$N$25, 統合マスタ!V91)&gt;0, 分類!$M$7,
IF(COUNTIF(分類!$Q$8:$Q$25, 統合マスタ!V91)&gt;0, 分類!$P$7,
IF(COUNTIF(分類!$T$8:$T$25, 統合マスタ!V91)&gt;0, 分類!$S$7,
"無し")))))))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-920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IF(COUNTIF(分類!$H$8:$H$25, 統合マスタ!V92)&gt;0, 分類!$G$7,
IF(COUNTIF(分類!$K$8:$K$25, 統合マスタ!V92)&gt;0, 分類!$J$7,
IF(COUNTIF(分類!$N$8:$N$25, 統合マスタ!V92)&gt;0, 分類!$M$7,
IF(COUNTIF(分類!$Q$8:$Q$25, 統合マスタ!V92)&gt;0, 分類!$P$7,
IF(COUNTIF(分類!$T$8:$T$25, 統合マスタ!V92)&gt;0, 分類!$S$7,
"無し")))))))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IF(COUNTIF(分類!$H$8:$H$25, 統合マスタ!V93)&gt;0, 分類!$G$7,
IF(COUNTIF(分類!$K$8:$K$25, 統合マスタ!V93)&gt;0, 分類!$J$7,
IF(COUNTIF(分類!$N$8:$N$25, 統合マスタ!V93)&gt;0, 分類!$M$7,
IF(COUNTIF(分類!$Q$8:$Q$25, 統合マスタ!V93)&gt;0, 分類!$P$7,
IF(COUNTIF(分類!$T$8:$T$25, 統合マスタ!V93)&gt;0, 分類!$S$7,
"無し")))))))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-491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IF(COUNTIF(分類!$H$8:$H$25, 統合マスタ!V94)&gt;0, 分類!$G$7,
IF(COUNTIF(分類!$K$8:$K$25, 統合マスタ!V94)&gt;0, 分類!$J$7,
IF(COUNTIF(分類!$N$8:$N$25, 統合マスタ!V94)&gt;0, 分類!$M$7,
IF(COUNTIF(分類!$Q$8:$Q$25, 統合マスタ!V94)&gt;0, 分類!$P$7,
IF(COUNTIF(分類!$T$8:$T$25, 統合マスタ!V94)&gt;0, 分類!$S$7,
"無し")))))))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-969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IF(COUNTIF(分類!$H$8:$H$25, 統合マスタ!V95)&gt;0, 分類!$G$7,
IF(COUNTIF(分類!$K$8:$K$25, 統合マスタ!V95)&gt;0, 分類!$J$7,
IF(COUNTIF(分類!$N$8:$N$25, 統合マスタ!V95)&gt;0, 分類!$M$7,
IF(COUNTIF(分類!$Q$8:$Q$25, 統合マスタ!V95)&gt;0, 分類!$P$7,
IF(COUNTIF(分類!$T$8:$T$25, 統合マスタ!V95)&gt;0, 分類!$S$7,
"無し")))))))</f>
        <v>錠剤</v>
      </c>
      <c r="AC95" s="27">
        <f t="shared" ca="1" si="4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-2445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IF(COUNTIF(分類!$H$8:$H$25, 統合マスタ!V96)&gt;0, 分類!$G$7,
IF(COUNTIF(分類!$K$8:$K$25, 統合マスタ!V96)&gt;0, 分類!$J$7,
IF(COUNTIF(分類!$N$8:$N$25, 統合マスタ!V96)&gt;0, 分類!$M$7,
IF(COUNTIF(分類!$Q$8:$Q$25, 統合マスタ!V96)&gt;0, 分類!$P$7,
IF(COUNTIF(分類!$T$8:$T$25, 統合マスタ!V96)&gt;0, 分類!$S$7,
"無し")))))))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IF(COUNTIF(分類!$H$8:$H$25, 統合マスタ!V97)&gt;0, 分類!$G$7,
IF(COUNTIF(分類!$K$8:$K$25, 統合マスタ!V97)&gt;0, 分類!$J$7,
IF(COUNTIF(分類!$N$8:$N$25, 統合マスタ!V97)&gt;0, 分類!$M$7,
IF(COUNTIF(分類!$Q$8:$Q$25, 統合マスタ!V97)&gt;0, 分類!$P$7,
IF(COUNTIF(分類!$T$8:$T$25, 統合マスタ!V97)&gt;0, 分類!$S$7,
"無し")))))))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IF(COUNTIF(分類!$H$8:$H$25, 統合マスタ!V98)&gt;0, 分類!$G$7,
IF(COUNTIF(分類!$K$8:$K$25, 統合マスタ!V98)&gt;0, 分類!$J$7,
IF(COUNTIF(分類!$N$8:$N$25, 統合マスタ!V98)&gt;0, 分類!$M$7,
IF(COUNTIF(分類!$Q$8:$Q$25, 統合マスタ!V98)&gt;0, 分類!$P$7,
IF(COUNTIF(分類!$T$8:$T$25, 統合マスタ!V98)&gt;0, 分類!$S$7,
"無し")))))))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IF(COUNTIF(分類!$H$8:$H$25, 統合マスタ!V99)&gt;0, 分類!$G$7,
IF(COUNTIF(分類!$K$8:$K$25, 統合マスタ!V99)&gt;0, 分類!$J$7,
IF(COUNTIF(分類!$N$8:$N$25, 統合マスタ!V99)&gt;0, 分類!$M$7,
IF(COUNTIF(分類!$Q$8:$Q$25, 統合マスタ!V99)&gt;0, 分類!$P$7,
IF(COUNTIF(分類!$T$8:$T$25, 統合マスタ!V99)&gt;0, 分類!$S$7,
"無し")))))))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IF(COUNTIF(分類!$H$8:$H$25, 統合マスタ!V100)&gt;0, 分類!$G$7,
IF(COUNTIF(分類!$K$8:$K$25, 統合マスタ!V100)&gt;0, 分類!$J$7,
IF(COUNTIF(分類!$N$8:$N$25, 統合マスタ!V100)&gt;0, 分類!$M$7,
IF(COUNTIF(分類!$Q$8:$Q$25, 統合マスタ!V100)&gt;0, 分類!$P$7,
IF(COUNTIF(分類!$T$8:$T$25, 統合マスタ!V100)&gt;0, 分類!$S$7,
"無し")))))))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IF(COUNTIF(分類!$H$8:$H$25, 統合マスタ!V101)&gt;0, 分類!$G$7,
IF(COUNTIF(分類!$K$8:$K$25, 統合マスタ!V101)&gt;0, 分類!$J$7,
IF(COUNTIF(分類!$N$8:$N$25, 統合マスタ!V101)&gt;0, 分類!$M$7,
IF(COUNTIF(分類!$Q$8:$Q$25, 統合マスタ!V101)&gt;0, 分類!$P$7,
IF(COUNTIF(分類!$T$8:$T$25, 統合マスタ!V101)&gt;0, 分類!$S$7,
"無し")))))))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IF(COUNTIF(分類!$H$8:$H$25, 統合マスタ!V102)&gt;0, 分類!$G$7,
IF(COUNTIF(分類!$K$8:$K$25, 統合マスタ!V102)&gt;0, 分類!$J$7,
IF(COUNTIF(分類!$N$8:$N$25, 統合マスタ!V102)&gt;0, 分類!$M$7,
IF(COUNTIF(分類!$Q$8:$Q$25, 統合マスタ!V102)&gt;0, 分類!$P$7,
IF(COUNTIF(分類!$T$8:$T$25, 統合マスタ!V102)&gt;0, 分類!$S$7,
"無し")))))))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-196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IF(COUNTIF(分類!$H$8:$H$25, 統合マスタ!V103)&gt;0, 分類!$G$7,
IF(COUNTIF(分類!$K$8:$K$25, 統合マスタ!V103)&gt;0, 分類!$J$7,
IF(COUNTIF(分類!$N$8:$N$25, 統合マスタ!V103)&gt;0, 分類!$M$7,
IF(COUNTIF(分類!$Q$8:$Q$25, 統合マスタ!V103)&gt;0, 分類!$P$7,
IF(COUNTIF(分類!$T$8:$T$25, 統合マスタ!V103)&gt;0, 分類!$S$7,
"無し")))))))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-196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IF(COUNTIF(分類!$H$8:$H$25, 統合マスタ!V104)&gt;0, 分類!$G$7,
IF(COUNTIF(分類!$K$8:$K$25, 統合マスタ!V104)&gt;0, 分類!$J$7,
IF(COUNTIF(分類!$N$8:$N$25, 統合マスタ!V104)&gt;0, 分類!$M$7,
IF(COUNTIF(分類!$Q$8:$Q$25, 統合マスタ!V104)&gt;0, 分類!$P$7,
IF(COUNTIF(分類!$T$8:$T$25, 統合マスタ!V104)&gt;0, 分類!$S$7,
"無し")))))))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IF(COUNTIF(分類!$H$8:$H$25, 統合マスタ!V105)&gt;0, 分類!$G$7,
IF(COUNTIF(分類!$K$8:$K$25, 統合マスタ!V105)&gt;0, 分類!$J$7,
IF(COUNTIF(分類!$N$8:$N$25, 統合マスタ!V105)&gt;0, 分類!$M$7,
IF(COUNTIF(分類!$Q$8:$Q$25, 統合マスタ!V105)&gt;0, 分類!$P$7,
IF(COUNTIF(分類!$T$8:$T$25, 統合マスタ!V105)&gt;0, 分類!$S$7,
"無し")))))))</f>
        <v>錠剤</v>
      </c>
      <c r="AC105" s="27">
        <f t="shared" ca="1" si="4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0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IF(COUNTIF(分類!$H$8:$H$25, 統合マスタ!V106)&gt;0, 分類!$G$7,
IF(COUNTIF(分類!$K$8:$K$25, 統合マスタ!V106)&gt;0, 分類!$J$7,
IF(COUNTIF(分類!$N$8:$N$25, 統合マスタ!V106)&gt;0, 分類!$M$7,
IF(COUNTIF(分類!$Q$8:$Q$25, 統合マスタ!V106)&gt;0, 分類!$P$7,
IF(COUNTIF(分類!$T$8:$T$25, 統合マスタ!V106)&gt;0, 分類!$S$7,
"無し")))))))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IF(COUNTIF(分類!$H$8:$H$25, 統合マスタ!V107)&gt;0, 分類!$G$7,
IF(COUNTIF(分類!$K$8:$K$25, 統合マスタ!V107)&gt;0, 分類!$J$7,
IF(COUNTIF(分類!$N$8:$N$25, 統合マスタ!V107)&gt;0, 分類!$M$7,
IF(COUNTIF(分類!$Q$8:$Q$25, 統合マスタ!V107)&gt;0, 分類!$P$7,
IF(COUNTIF(分類!$T$8:$T$25, 統合マスタ!V107)&gt;0, 分類!$S$7,
"無し")))))))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IF(COUNTIF(分類!$H$8:$H$25, 統合マスタ!V108)&gt;0, 分類!$G$7,
IF(COUNTIF(分類!$K$8:$K$25, 統合マスタ!V108)&gt;0, 分類!$J$7,
IF(COUNTIF(分類!$N$8:$N$25, 統合マスタ!V108)&gt;0, 分類!$M$7,
IF(COUNTIF(分類!$Q$8:$Q$25, 統合マスタ!V108)&gt;0, 分類!$P$7,
IF(COUNTIF(分類!$T$8:$T$25, 統合マスタ!V108)&gt;0, 分類!$S$7,
"無し")))))))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IF(COUNTIF(分類!$H$8:$H$25, 統合マスタ!V109)&gt;0, 分類!$G$7,
IF(COUNTIF(分類!$K$8:$K$25, 統合マスタ!V109)&gt;0, 分類!$J$7,
IF(COUNTIF(分類!$N$8:$N$25, 統合マスタ!V109)&gt;0, 分類!$M$7,
IF(COUNTIF(分類!$Q$8:$Q$25, 統合マスタ!V109)&gt;0, 分類!$P$7,
IF(COUNTIF(分類!$T$8:$T$25, 統合マスタ!V109)&gt;0, 分類!$S$7,
"無し")))))))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IF(COUNTIF(分類!$H$8:$H$25, 統合マスタ!V110)&gt;0, 分類!$G$7,
IF(COUNTIF(分類!$K$8:$K$25, 統合マスタ!V110)&gt;0, 分類!$J$7,
IF(COUNTIF(分類!$N$8:$N$25, 統合マスタ!V110)&gt;0, 分類!$M$7,
IF(COUNTIF(分類!$Q$8:$Q$25, 統合マスタ!V110)&gt;0, 分類!$P$7,
IF(COUNTIF(分類!$T$8:$T$25, 統合マスタ!V110)&gt;0, 分類!$S$7,
"無し")))))))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IF(COUNTIF(分類!$H$8:$H$25, 統合マスタ!V111)&gt;0, 分類!$G$7,
IF(COUNTIF(分類!$K$8:$K$25, 統合マスタ!V111)&gt;0, 分類!$J$7,
IF(COUNTIF(分類!$N$8:$N$25, 統合マスタ!V111)&gt;0, 分類!$M$7,
IF(COUNTIF(分類!$Q$8:$Q$25, 統合マスタ!V111)&gt;0, 分類!$P$7,
IF(COUNTIF(分類!$T$8:$T$25, 統合マスタ!V111)&gt;0, 分類!$S$7,
"無し")))))))</f>
        <v>錠剤</v>
      </c>
      <c r="AC111" s="27">
        <f t="shared" ca="1" si="4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0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IF(COUNTIF(分類!$H$8:$H$25, 統合マスタ!V112)&gt;0, 分類!$G$7,
IF(COUNTIF(分類!$K$8:$K$25, 統合マスタ!V112)&gt;0, 分類!$J$7,
IF(COUNTIF(分類!$N$8:$N$25, 統合マスタ!V112)&gt;0, 分類!$M$7,
IF(COUNTIF(分類!$Q$8:$Q$25, 統合マスタ!V112)&gt;0, 分類!$P$7,
IF(COUNTIF(分類!$T$8:$T$25, 統合マスタ!V112)&gt;0, 分類!$S$7,
"無し")))))))</f>
        <v>錠剤</v>
      </c>
      <c r="AC112" s="27">
        <f t="shared" ca="1" si="4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-160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IF(COUNTIF(分類!$H$8:$H$25, 統合マスタ!V113)&gt;0, 分類!$G$7,
IF(COUNTIF(分類!$K$8:$K$25, 統合マスタ!V113)&gt;0, 分類!$J$7,
IF(COUNTIF(分類!$N$8:$N$25, 統合マスタ!V113)&gt;0, 分類!$M$7,
IF(COUNTIF(分類!$Q$8:$Q$25, 統合マスタ!V113)&gt;0, 分類!$P$7,
IF(COUNTIF(分類!$T$8:$T$25, 統合マスタ!V113)&gt;0, 分類!$S$7,
"無し")))))))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IF(COUNTIF(分類!$H$8:$H$25, 統合マスタ!V114)&gt;0, 分類!$G$7,
IF(COUNTIF(分類!$K$8:$K$25, 統合マスタ!V114)&gt;0, 分類!$J$7,
IF(COUNTIF(分類!$N$8:$N$25, 統合マスタ!V114)&gt;0, 分類!$M$7,
IF(COUNTIF(分類!$Q$8:$Q$25, 統合マスタ!V114)&gt;0, 分類!$P$7,
IF(COUNTIF(分類!$T$8:$T$25, 統合マスタ!V114)&gt;0, 分類!$S$7,
"無し")))))))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IF(COUNTIF(分類!$H$8:$H$25, 統合マスタ!V115)&gt;0, 分類!$G$7,
IF(COUNTIF(分類!$K$8:$K$25, 統合マスタ!V115)&gt;0, 分類!$J$7,
IF(COUNTIF(分類!$N$8:$N$25, 統合マスタ!V115)&gt;0, 分類!$M$7,
IF(COUNTIF(分類!$Q$8:$Q$25, 統合マスタ!V115)&gt;0, 分類!$P$7,
IF(COUNTIF(分類!$T$8:$T$25, 統合マスタ!V115)&gt;0, 分類!$S$7,
"無し")))))))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-518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IF(COUNTIF(分類!$H$8:$H$25, 統合マスタ!V116)&gt;0, 分類!$G$7,
IF(COUNTIF(分類!$K$8:$K$25, 統合マスタ!V116)&gt;0, 分類!$J$7,
IF(COUNTIF(分類!$N$8:$N$25, 統合マスタ!V116)&gt;0, 分類!$M$7,
IF(COUNTIF(分類!$Q$8:$Q$25, 統合マスタ!V116)&gt;0, 分類!$P$7,
IF(COUNTIF(分類!$T$8:$T$25, 統合マスタ!V116)&gt;0, 分類!$S$7,
"無し")))))))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-518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IF(COUNTIF(分類!$H$8:$H$25, 統合マスタ!V117)&gt;0, 分類!$G$7,
IF(COUNTIF(分類!$K$8:$K$25, 統合マスタ!V117)&gt;0, 分類!$J$7,
IF(COUNTIF(分類!$N$8:$N$25, 統合マスタ!V117)&gt;0, 分類!$M$7,
IF(COUNTIF(分類!$Q$8:$Q$25, 統合マスタ!V117)&gt;0, 分類!$P$7,
IF(COUNTIF(分類!$T$8:$T$25, 統合マスタ!V117)&gt;0, 分類!$S$7,
"無し")))))))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-186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IF(COUNTIF(分類!$H$8:$H$25, 統合マスタ!V118)&gt;0, 分類!$G$7,
IF(COUNTIF(分類!$K$8:$K$25, 統合マスタ!V118)&gt;0, 分類!$J$7,
IF(COUNTIF(分類!$N$8:$N$25, 統合マスタ!V118)&gt;0, 分類!$M$7,
IF(COUNTIF(分類!$Q$8:$Q$25, 統合マスタ!V118)&gt;0, 分類!$P$7,
IF(COUNTIF(分類!$T$8:$T$25, 統合マスタ!V118)&gt;0, 分類!$S$7,
"無し")))))))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-489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IF(COUNTIF(分類!$H$8:$H$25, 統合マスタ!V119)&gt;0, 分類!$G$7,
IF(COUNTIF(分類!$K$8:$K$25, 統合マスタ!V119)&gt;0, 分類!$J$7,
IF(COUNTIF(分類!$N$8:$N$25, 統合マスタ!V119)&gt;0, 分類!$M$7,
IF(COUNTIF(分類!$Q$8:$Q$25, 統合マスタ!V119)&gt;0, 分類!$P$7,
IF(COUNTIF(分類!$T$8:$T$25, 統合マスタ!V119)&gt;0, 分類!$S$7,
"無し")))))))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IF(COUNTIF(分類!$H$8:$H$25, 統合マスタ!V120)&gt;0, 分類!$G$7,
IF(COUNTIF(分類!$K$8:$K$25, 統合マスタ!V120)&gt;0, 分類!$J$7,
IF(COUNTIF(分類!$N$8:$N$25, 統合マスタ!V120)&gt;0, 分類!$M$7,
IF(COUNTIF(分類!$Q$8:$Q$25, 統合マスタ!V120)&gt;0, 分類!$P$7,
IF(COUNTIF(分類!$T$8:$T$25, 統合マスタ!V120)&gt;0, 分類!$S$7,
"無し")))))))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IF(COUNTIF(分類!$H$8:$H$25, 統合マスタ!V121)&gt;0, 分類!$G$7,
IF(COUNTIF(分類!$K$8:$K$25, 統合マスタ!V121)&gt;0, 分類!$J$7,
IF(COUNTIF(分類!$N$8:$N$25, 統合マスタ!V121)&gt;0, 分類!$M$7,
IF(COUNTIF(分類!$Q$8:$Q$25, 統合マスタ!V121)&gt;0, 分類!$P$7,
IF(COUNTIF(分類!$T$8:$T$25, 統合マスタ!V121)&gt;0, 分類!$S$7,
"無し")))))))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IF(COUNTIF(分類!$H$8:$H$25, 統合マスタ!V122)&gt;0, 分類!$G$7,
IF(COUNTIF(分類!$K$8:$K$25, 統合マスタ!V122)&gt;0, 分類!$J$7,
IF(COUNTIF(分類!$N$8:$N$25, 統合マスタ!V122)&gt;0, 分類!$M$7,
IF(COUNTIF(分類!$Q$8:$Q$25, 統合マスタ!V122)&gt;0, 分類!$P$7,
IF(COUNTIF(分類!$T$8:$T$25, 統合マスタ!V122)&gt;0, 分類!$S$7,
"無し")))))))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IF(COUNTIF(分類!$H$8:$H$25, 統合マスタ!V123)&gt;0, 分類!$G$7,
IF(COUNTIF(分類!$K$8:$K$25, 統合マスタ!V123)&gt;0, 分類!$J$7,
IF(COUNTIF(分類!$N$8:$N$25, 統合マスタ!V123)&gt;0, 分類!$M$7,
IF(COUNTIF(分類!$Q$8:$Q$25, 統合マスタ!V123)&gt;0, 分類!$P$7,
IF(COUNTIF(分類!$T$8:$T$25, 統合マスタ!V123)&gt;0, 分類!$S$7,
"無し")))))))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IF(COUNTIF(分類!$H$8:$H$25, 統合マスタ!V124)&gt;0, 分類!$G$7,
IF(COUNTIF(分類!$K$8:$K$25, 統合マスタ!V124)&gt;0, 分類!$J$7,
IF(COUNTIF(分類!$N$8:$N$25, 統合マスタ!V124)&gt;0, 分類!$M$7,
IF(COUNTIF(分類!$Q$8:$Q$25, 統合マスタ!V124)&gt;0, 分類!$P$7,
IF(COUNTIF(分類!$T$8:$T$25, 統合マスタ!V124)&gt;0, 分類!$S$7,
"無し")))))))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IF(COUNTIF(分類!$H$8:$H$25, 統合マスタ!V125)&gt;0, 分類!$G$7,
IF(COUNTIF(分類!$K$8:$K$25, 統合マスタ!V125)&gt;0, 分類!$J$7,
IF(COUNTIF(分類!$N$8:$N$25, 統合マスタ!V125)&gt;0, 分類!$M$7,
IF(COUNTIF(分類!$Q$8:$Q$25, 統合マスタ!V125)&gt;0, 分類!$P$7,
IF(COUNTIF(分類!$T$8:$T$25, 統合マスタ!V125)&gt;0, 分類!$S$7,
"無し")))))))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355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IF(COUNTIF(分類!$H$8:$H$25, 統合マスタ!V126)&gt;0, 分類!$G$7,
IF(COUNTIF(分類!$K$8:$K$25, 統合マスタ!V126)&gt;0, 分類!$J$7,
IF(COUNTIF(分類!$N$8:$N$25, 統合マスタ!V126)&gt;0, 分類!$M$7,
IF(COUNTIF(分類!$Q$8:$Q$25, 統合マスタ!V126)&gt;0, 分類!$P$7,
IF(COUNTIF(分類!$T$8:$T$25, 統合マスタ!V126)&gt;0, 分類!$S$7,
"無し")))))))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IF(COUNTIF(分類!$H$8:$H$25, 統合マスタ!V127)&gt;0, 分類!$G$7,
IF(COUNTIF(分類!$K$8:$K$25, 統合マスタ!V127)&gt;0, 分類!$J$7,
IF(COUNTIF(分類!$N$8:$N$25, 統合マスタ!V127)&gt;0, 分類!$M$7,
IF(COUNTIF(分類!$Q$8:$Q$25, 統合マスタ!V127)&gt;0, 分類!$P$7,
IF(COUNTIF(分類!$T$8:$T$25, 統合マスタ!V127)&gt;0, 分類!$S$7,
"無し")))))))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-385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IF(COUNTIF(分類!$H$8:$H$25, 統合マスタ!V128)&gt;0, 分類!$G$7,
IF(COUNTIF(分類!$K$8:$K$25, 統合マスタ!V128)&gt;0, 分類!$J$7,
IF(COUNTIF(分類!$N$8:$N$25, 統合マスタ!V128)&gt;0, 分類!$M$7,
IF(COUNTIF(分類!$Q$8:$Q$25, 統合マスタ!V128)&gt;0, 分類!$P$7,
IF(COUNTIF(分類!$T$8:$T$25, 統合マスタ!V128)&gt;0, 分類!$S$7,
"無し")))))))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-385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IF(COUNTIF(分類!$H$8:$H$25, 統合マスタ!V129)&gt;0, 分類!$G$7,
IF(COUNTIF(分類!$K$8:$K$25, 統合マスタ!V129)&gt;0, 分類!$J$7,
IF(COUNTIF(分類!$N$8:$N$25, 統合マスタ!V129)&gt;0, 分類!$M$7,
IF(COUNTIF(分類!$Q$8:$Q$25, 統合マスタ!V129)&gt;0, 分類!$P$7,
IF(COUNTIF(分類!$T$8:$T$25, 統合マスタ!V129)&gt;0, 分類!$S$7,
"無し")))))))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-692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IF(COUNTIF(分類!$H$8:$H$25, 統合マスタ!V130)&gt;0, 分類!$G$7,
IF(COUNTIF(分類!$K$8:$K$25, 統合マスタ!V130)&gt;0, 分類!$J$7,
IF(COUNTIF(分類!$N$8:$N$25, 統合マスタ!V130)&gt;0, 分類!$M$7,
IF(COUNTIF(分類!$Q$8:$Q$25, 統合マスタ!V130)&gt;0, 分類!$P$7,
IF(COUNTIF(分類!$T$8:$T$25, 統合マスタ!V130)&gt;0, 分類!$S$7,
"無し")))))))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-692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IF(COUNTIF(分類!$H$8:$H$25, 統合マスタ!V131)&gt;0, 分類!$G$7,
IF(COUNTIF(分類!$K$8:$K$25, 統合マスタ!V131)&gt;0, 分類!$J$7,
IF(COUNTIF(分類!$N$8:$N$25, 統合マスタ!V131)&gt;0, 分類!$M$7,
IF(COUNTIF(分類!$Q$8:$Q$25, 統合マスタ!V131)&gt;0, 分類!$P$7,
IF(COUNTIF(分類!$T$8:$T$25, 統合マスタ!V131)&gt;0, 分類!$S$7,
"無し")))))))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IF(COUNTIF(分類!$H$8:$H$25, 統合マスタ!V132)&gt;0, 分類!$G$7,
IF(COUNTIF(分類!$K$8:$K$25, 統合マスタ!V132)&gt;0, 分類!$J$7,
IF(COUNTIF(分類!$N$8:$N$25, 統合マスタ!V132)&gt;0, 分類!$M$7,
IF(COUNTIF(分類!$Q$8:$Q$25, 統合マスタ!V132)&gt;0, 分類!$P$7,
IF(COUNTIF(分類!$T$8:$T$25, 統合マスタ!V132)&gt;0, 分類!$S$7,
"無し")))))))</f>
        <v>錠剤</v>
      </c>
      <c r="AC132" s="27">
        <f t="shared" ca="1" si="4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120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IF(COUNTIF(分類!$H$8:$H$25, 統合マスタ!V133)&gt;0, 分類!$G$7,
IF(COUNTIF(分類!$K$8:$K$25, 統合マスタ!V133)&gt;0, 分類!$J$7,
IF(COUNTIF(分類!$N$8:$N$25, 統合マスタ!V133)&gt;0, 分類!$M$7,
IF(COUNTIF(分類!$Q$8:$Q$25, 統合マスタ!V133)&gt;0, 分類!$P$7,
IF(COUNTIF(分類!$T$8:$T$25, 統合マスタ!V133)&gt;0, 分類!$S$7,
"無し")))))))</f>
        <v>錠剤</v>
      </c>
      <c r="AC133" s="27">
        <f t="shared" ca="1" si="4"/>
        <v>129</v>
      </c>
      <c r="AD133" s="27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120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IF(COUNTIF(分類!$H$8:$H$25, 統合マスタ!V134)&gt;0, 分類!$G$7,
IF(COUNTIF(分類!$K$8:$K$25, 統合マスタ!V134)&gt;0, 分類!$J$7,
IF(COUNTIF(分類!$N$8:$N$25, 統合マスタ!V134)&gt;0, 分類!$M$7,
IF(COUNTIF(分類!$Q$8:$Q$25, 統合マスタ!V134)&gt;0, 分類!$P$7,
IF(COUNTIF(分類!$T$8:$T$25, 統合マスタ!V134)&gt;0, 分類!$S$7,
"無し")))))))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332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IF(COUNTIF(分類!$H$8:$H$25, 統合マスタ!V135)&gt;0, 分類!$G$7,
IF(COUNTIF(分類!$K$8:$K$25, 統合マスタ!V135)&gt;0, 分類!$J$7,
IF(COUNTIF(分類!$N$8:$N$25, 統合マスタ!V135)&gt;0, 分類!$M$7,
IF(COUNTIF(分類!$Q$8:$Q$25, 統合マスタ!V135)&gt;0, 分類!$P$7,
IF(COUNTIF(分類!$T$8:$T$25, 統合マスタ!V135)&gt;0, 分類!$S$7,
"無し")))))))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332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IF(COUNTIF(分類!$H$8:$H$25, 統合マスタ!V136)&gt;0, 分類!$G$7,
IF(COUNTIF(分類!$K$8:$K$25, 統合マスタ!V136)&gt;0, 分類!$J$7,
IF(COUNTIF(分類!$N$8:$N$25, 統合マスタ!V136)&gt;0, 分類!$M$7,
IF(COUNTIF(分類!$Q$8:$Q$25, 統合マスタ!V136)&gt;0, 分類!$P$7,
IF(COUNTIF(分類!$T$8:$T$25, 統合マスタ!V136)&gt;0, 分類!$S$7,
"無し")))))))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-45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IF(COUNTIF(分類!$H$8:$H$25, 統合マスタ!V137)&gt;0, 分類!$G$7,
IF(COUNTIF(分類!$K$8:$K$25, 統合マスタ!V137)&gt;0, 分類!$J$7,
IF(COUNTIF(分類!$N$8:$N$25, 統合マスタ!V137)&gt;0, 分類!$M$7,
IF(COUNTIF(分類!$Q$8:$Q$25, 統合マスタ!V137)&gt;0, 分類!$P$7,
IF(COUNTIF(分類!$T$8:$T$25, 統合マスタ!V137)&gt;0, 分類!$S$7,
"無し")))))))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-45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IF(COUNTIF(分類!$H$8:$H$25, 統合マスタ!V138)&gt;0, 分類!$G$7,
IF(COUNTIF(分類!$K$8:$K$25, 統合マスタ!V138)&gt;0, 分類!$J$7,
IF(COUNTIF(分類!$N$8:$N$25, 統合マスタ!V138)&gt;0, 分類!$M$7,
IF(COUNTIF(分類!$Q$8:$Q$25, 統合マスタ!V138)&gt;0, 分類!$P$7,
IF(COUNTIF(分類!$T$8:$T$25, 統合マスタ!V138)&gt;0, 分類!$S$7,
"無し")))))))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IF(COUNTIF(分類!$H$8:$H$25, 統合マスタ!V139)&gt;0, 分類!$G$7,
IF(COUNTIF(分類!$K$8:$K$25, 統合マスタ!V139)&gt;0, 分類!$J$7,
IF(COUNTIF(分類!$N$8:$N$25, 統合マスタ!V139)&gt;0, 分類!$M$7,
IF(COUNTIF(分類!$Q$8:$Q$25, 統合マスタ!V139)&gt;0, 分類!$P$7,
IF(COUNTIF(分類!$T$8:$T$25, 統合マスタ!V139)&gt;0, 分類!$S$7,
"無し")))))))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IF(COUNTIF(分類!$H$8:$H$25, 統合マスタ!V140)&gt;0, 分類!$G$7,
IF(COUNTIF(分類!$K$8:$K$25, 統合マスタ!V140)&gt;0, 分類!$J$7,
IF(COUNTIF(分類!$N$8:$N$25, 統合マスタ!V140)&gt;0, 分類!$M$7,
IF(COUNTIF(分類!$Q$8:$Q$25, 統合マスタ!V140)&gt;0, 分類!$P$7,
IF(COUNTIF(分類!$T$8:$T$25, 統合マスタ!V140)&gt;0, 分類!$S$7,
"無し")))))))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IF(COUNTIF(分類!$H$8:$H$25, 統合マスタ!V141)&gt;0, 分類!$G$7,
IF(COUNTIF(分類!$K$8:$K$25, 統合マスタ!V141)&gt;0, 分類!$J$7,
IF(COUNTIF(分類!$N$8:$N$25, 統合マスタ!V141)&gt;0, 分類!$M$7,
IF(COUNTIF(分類!$Q$8:$Q$25, 統合マスタ!V141)&gt;0, 分類!$P$7,
IF(COUNTIF(分類!$T$8:$T$25, 統合マスタ!V141)&gt;0, 分類!$S$7,
"無し")))))))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-252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IF(COUNTIF(分類!$H$8:$H$25, 統合マスタ!V142)&gt;0, 分類!$G$7,
IF(COUNTIF(分類!$K$8:$K$25, 統合マスタ!V142)&gt;0, 分類!$J$7,
IF(COUNTIF(分類!$N$8:$N$25, 統合マスタ!V142)&gt;0, 分類!$M$7,
IF(COUNTIF(分類!$Q$8:$Q$25, 統合マスタ!V142)&gt;0, 分類!$P$7,
IF(COUNTIF(分類!$T$8:$T$25, 統合マスタ!V142)&gt;0, 分類!$S$7,
"無し")))))))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IF(COUNTIF(分類!$H$8:$H$25, 統合マスタ!V143)&gt;0, 分類!$G$7,
IF(COUNTIF(分類!$K$8:$K$25, 統合マスタ!V143)&gt;0, 分類!$J$7,
IF(COUNTIF(分類!$N$8:$N$25, 統合マスタ!V143)&gt;0, 分類!$M$7,
IF(COUNTIF(分類!$Q$8:$Q$25, 統合マスタ!V143)&gt;0, 分類!$P$7,
IF(COUNTIF(分類!$T$8:$T$25, 統合マスタ!V143)&gt;0, 分類!$S$7,
"無し")))))))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IF(COUNTIF(分類!$H$8:$H$25, 統合マスタ!V144)&gt;0, 分類!$G$7,
IF(COUNTIF(分類!$K$8:$K$25, 統合マスタ!V144)&gt;0, 分類!$J$7,
IF(COUNTIF(分類!$N$8:$N$25, 統合マスタ!V144)&gt;0, 分類!$M$7,
IF(COUNTIF(分類!$Q$8:$Q$25, 統合マスタ!V144)&gt;0, 分類!$P$7,
IF(COUNTIF(分類!$T$8:$T$25, 統合マスタ!V144)&gt;0, 分類!$S$7,
"無し")))))))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IF(COUNTIF(分類!$H$8:$H$25, 統合マスタ!V145)&gt;0, 分類!$G$7,
IF(COUNTIF(分類!$K$8:$K$25, 統合マスタ!V145)&gt;0, 分類!$J$7,
IF(COUNTIF(分類!$N$8:$N$25, 統合マスタ!V145)&gt;0, 分類!$M$7,
IF(COUNTIF(分類!$Q$8:$Q$25, 統合マスタ!V145)&gt;0, 分類!$P$7,
IF(COUNTIF(分類!$T$8:$T$25, 統合マスタ!V145)&gt;0, 分類!$S$7,
"無し")))))))</f>
        <v>その他</v>
      </c>
      <c r="AC145" s="27">
        <f t="shared" ca="1" si="7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0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IF(COUNTIF(分類!$H$8:$H$25, 統合マスタ!V146)&gt;0, 分類!$G$7,
IF(COUNTIF(分類!$K$8:$K$25, 統合マスタ!V146)&gt;0, 分類!$J$7,
IF(COUNTIF(分類!$N$8:$N$25, 統合マスタ!V146)&gt;0, 分類!$M$7,
IF(COUNTIF(分類!$Q$8:$Q$25, 統合マスタ!V146)&gt;0, 分類!$P$7,
IF(COUNTIF(分類!$T$8:$T$25, 統合マスタ!V146)&gt;0, 分類!$S$7,
"無し")))))))</f>
        <v>その他</v>
      </c>
      <c r="AC146" s="27">
        <f t="shared" ca="1" si="7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IF(COUNTIF(分類!$H$8:$H$25, 統合マスタ!V147)&gt;0, 分類!$G$7,
IF(COUNTIF(分類!$K$8:$K$25, 統合マスタ!V147)&gt;0, 分類!$J$7,
IF(COUNTIF(分類!$N$8:$N$25, 統合マスタ!V147)&gt;0, 分類!$M$7,
IF(COUNTIF(分類!$Q$8:$Q$25, 統合マスタ!V147)&gt;0, 分類!$P$7,
IF(COUNTIF(分類!$T$8:$T$25, 統合マスタ!V147)&gt;0, 分類!$S$7,
"無し")))))))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IF(COUNTIF(分類!$H$8:$H$25, 統合マスタ!V148)&gt;0, 分類!$G$7,
IF(COUNTIF(分類!$K$8:$K$25, 統合マスタ!V148)&gt;0, 分類!$J$7,
IF(COUNTIF(分類!$N$8:$N$25, 統合マスタ!V148)&gt;0, 分類!$M$7,
IF(COUNTIF(分類!$Q$8:$Q$25, 統合マスタ!V148)&gt;0, 分類!$P$7,
IF(COUNTIF(分類!$T$8:$T$25, 統合マスタ!V148)&gt;0, 分類!$S$7,
"無し")))))))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IF(COUNTIF(分類!$H$8:$H$25, 統合マスタ!V149)&gt;0, 分類!$G$7,
IF(COUNTIF(分類!$K$8:$K$25, 統合マスタ!V149)&gt;0, 分類!$J$7,
IF(COUNTIF(分類!$N$8:$N$25, 統合マスタ!V149)&gt;0, 分類!$M$7,
IF(COUNTIF(分類!$Q$8:$Q$25, 統合マスタ!V149)&gt;0, 分類!$P$7,
IF(COUNTIF(分類!$T$8:$T$25, 統合マスタ!V149)&gt;0, 分類!$S$7,
"無し")))))))</f>
        <v>錠剤</v>
      </c>
      <c r="AC149" s="27">
        <f t="shared" ca="1" si="7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0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IF(COUNTIF(分類!$H$8:$H$25, 統合マスタ!V150)&gt;0, 分類!$G$7,
IF(COUNTIF(分類!$K$8:$K$25, 統合マスタ!V150)&gt;0, 分類!$J$7,
IF(COUNTIF(分類!$N$8:$N$25, 統合マスタ!V150)&gt;0, 分類!$M$7,
IF(COUNTIF(分類!$Q$8:$Q$25, 統合マスタ!V150)&gt;0, 分類!$P$7,
IF(COUNTIF(分類!$T$8:$T$25, 統合マスタ!V150)&gt;0, 分類!$S$7,
"無し")))))))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IF(COUNTIF(分類!$H$8:$H$25, 統合マスタ!V151)&gt;0, 分類!$G$7,
IF(COUNTIF(分類!$K$8:$K$25, 統合マスタ!V151)&gt;0, 分類!$J$7,
IF(COUNTIF(分類!$N$8:$N$25, 統合マスタ!V151)&gt;0, 分類!$M$7,
IF(COUNTIF(分類!$Q$8:$Q$25, 統合マスタ!V151)&gt;0, 分類!$P$7,
IF(COUNTIF(分類!$T$8:$T$25, 統合マスタ!V151)&gt;0, 分類!$S$7,
"無し")))))))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IF(COUNTIF(分類!$H$8:$H$25, 統合マスタ!V152)&gt;0, 分類!$G$7,
IF(COUNTIF(分類!$K$8:$K$25, 統合マスタ!V152)&gt;0, 分類!$J$7,
IF(COUNTIF(分類!$N$8:$N$25, 統合マスタ!V152)&gt;0, 分類!$M$7,
IF(COUNTIF(分類!$Q$8:$Q$25, 統合マスタ!V152)&gt;0, 分類!$P$7,
IF(COUNTIF(分類!$T$8:$T$25, 統合マスタ!V152)&gt;0, 分類!$S$7,
"無し")))))))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IF(COUNTIF(分類!$H$8:$H$25, 統合マスタ!V153)&gt;0, 分類!$G$7,
IF(COUNTIF(分類!$K$8:$K$25, 統合マスタ!V153)&gt;0, 分類!$J$7,
IF(COUNTIF(分類!$N$8:$N$25, 統合マスタ!V153)&gt;0, 分類!$M$7,
IF(COUNTIF(分類!$Q$8:$Q$25, 統合マスタ!V153)&gt;0, 分類!$P$7,
IF(COUNTIF(分類!$T$8:$T$25, 統合マスタ!V153)&gt;0, 分類!$S$7,
"無し")))))))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IF(COUNTIF(分類!$H$8:$H$25, 統合マスタ!V154)&gt;0, 分類!$G$7,
IF(COUNTIF(分類!$K$8:$K$25, 統合マスタ!V154)&gt;0, 分類!$J$7,
IF(COUNTIF(分類!$N$8:$N$25, 統合マスタ!V154)&gt;0, 分類!$M$7,
IF(COUNTIF(分類!$Q$8:$Q$25, 統合マスタ!V154)&gt;0, 分類!$P$7,
IF(COUNTIF(分類!$T$8:$T$25, 統合マスタ!V154)&gt;0, 分類!$S$7,
"無し")))))))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IF(COUNTIF(分類!$H$8:$H$25, 統合マスタ!V155)&gt;0, 分類!$G$7,
IF(COUNTIF(分類!$K$8:$K$25, 統合マスタ!V155)&gt;0, 分類!$J$7,
IF(COUNTIF(分類!$N$8:$N$25, 統合マスタ!V155)&gt;0, 分類!$M$7,
IF(COUNTIF(分類!$Q$8:$Q$25, 統合マスタ!V155)&gt;0, 分類!$P$7,
IF(COUNTIF(分類!$T$8:$T$25, 統合マスタ!V155)&gt;0, 分類!$S$7,
"無し")))))))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IF(COUNTIF(分類!$H$8:$H$25, 統合マスタ!V156)&gt;0, 分類!$G$7,
IF(COUNTIF(分類!$K$8:$K$25, 統合マスタ!V156)&gt;0, 分類!$J$7,
IF(COUNTIF(分類!$N$8:$N$25, 統合マスタ!V156)&gt;0, 分類!$M$7,
IF(COUNTIF(分類!$Q$8:$Q$25, 統合マスタ!V156)&gt;0, 分類!$P$7,
IF(COUNTIF(分類!$T$8:$T$25, 統合マスタ!V156)&gt;0, 分類!$S$7,
"無し")))))))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IF(COUNTIF(分類!$H$8:$H$25, 統合マスタ!V157)&gt;0, 分類!$G$7,
IF(COUNTIF(分類!$K$8:$K$25, 統合マスタ!V157)&gt;0, 分類!$J$7,
IF(COUNTIF(分類!$N$8:$N$25, 統合マスタ!V157)&gt;0, 分類!$M$7,
IF(COUNTIF(分類!$Q$8:$Q$25, 統合マスタ!V157)&gt;0, 分類!$P$7,
IF(COUNTIF(分類!$T$8:$T$25, 統合マスタ!V157)&gt;0, 分類!$S$7,
"無し")))))))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IF(COUNTIF(分類!$H$8:$H$25, 統合マスタ!V158)&gt;0, 分類!$G$7,
IF(COUNTIF(分類!$K$8:$K$25, 統合マスタ!V158)&gt;0, 分類!$J$7,
IF(COUNTIF(分類!$N$8:$N$25, 統合マスタ!V158)&gt;0, 分類!$M$7,
IF(COUNTIF(分類!$Q$8:$Q$25, 統合マスタ!V158)&gt;0, 分類!$P$7,
IF(COUNTIF(分類!$T$8:$T$25, 統合マスタ!V158)&gt;0, 分類!$S$7,
"無し")))))))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IF(COUNTIF(分類!$H$8:$H$25, 統合マスタ!V159)&gt;0, 分類!$G$7,
IF(COUNTIF(分類!$K$8:$K$25, 統合マスタ!V159)&gt;0, 分類!$J$7,
IF(COUNTIF(分類!$N$8:$N$25, 統合マスタ!V159)&gt;0, 分類!$M$7,
IF(COUNTIF(分類!$Q$8:$Q$25, 統合マスタ!V159)&gt;0, 分類!$P$7,
IF(COUNTIF(分類!$T$8:$T$25, 統合マスタ!V159)&gt;0, 分類!$S$7,
"無し")))))))</f>
        <v>錠剤</v>
      </c>
      <c r="AC159" s="27">
        <f t="shared" ca="1" si="7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0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IF(COUNTIF(分類!$H$8:$H$25, 統合マスタ!V160)&gt;0, 分類!$G$7,
IF(COUNTIF(分類!$K$8:$K$25, 統合マスタ!V160)&gt;0, 分類!$J$7,
IF(COUNTIF(分類!$N$8:$N$25, 統合マスタ!V160)&gt;0, 分類!$M$7,
IF(COUNTIF(分類!$Q$8:$Q$25, 統合マスタ!V160)&gt;0, 分類!$P$7,
IF(COUNTIF(分類!$T$8:$T$25, 統合マスタ!V160)&gt;0, 分類!$S$7,
"無し")))))))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IF(COUNTIF(分類!$H$8:$H$25, 統合マスタ!V161)&gt;0, 分類!$G$7,
IF(COUNTIF(分類!$K$8:$K$25, 統合マスタ!V161)&gt;0, 分類!$J$7,
IF(COUNTIF(分類!$N$8:$N$25, 統合マスタ!V161)&gt;0, 分類!$M$7,
IF(COUNTIF(分類!$Q$8:$Q$25, 統合マスタ!V161)&gt;0, 分類!$P$7,
IF(COUNTIF(分類!$T$8:$T$25, 統合マスタ!V161)&gt;0, 分類!$S$7,
"無し")))))))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-9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IF(COUNTIF(分類!$H$8:$H$25, 統合マスタ!V162)&gt;0, 分類!$G$7,
IF(COUNTIF(分類!$K$8:$K$25, 統合マスタ!V162)&gt;0, 分類!$J$7,
IF(COUNTIF(分類!$N$8:$N$25, 統合マスタ!V162)&gt;0, 分類!$M$7,
IF(COUNTIF(分類!$Q$8:$Q$25, 統合マスタ!V162)&gt;0, 分類!$P$7,
IF(COUNTIF(分類!$T$8:$T$25, 統合マスタ!V162)&gt;0, 分類!$S$7,
"無し")))))))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-9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IF(COUNTIF(分類!$H$8:$H$25, 統合マスタ!V163)&gt;0, 分類!$G$7,
IF(COUNTIF(分類!$K$8:$K$25, 統合マスタ!V163)&gt;0, 分類!$J$7,
IF(COUNTIF(分類!$N$8:$N$25, 統合マスタ!V163)&gt;0, 分類!$M$7,
IF(COUNTIF(分類!$Q$8:$Q$25, 統合マスタ!V163)&gt;0, 分類!$P$7,
IF(COUNTIF(分類!$T$8:$T$25, 統合マスタ!V163)&gt;0, 分類!$S$7,
"無し")))))))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-193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IF(COUNTIF(分類!$H$8:$H$25, 統合マスタ!V164)&gt;0, 分類!$G$7,
IF(COUNTIF(分類!$K$8:$K$25, 統合マスタ!V164)&gt;0, 分類!$J$7,
IF(COUNTIF(分類!$N$8:$N$25, 統合マスタ!V164)&gt;0, 分類!$M$7,
IF(COUNTIF(分類!$Q$8:$Q$25, 統合マスタ!V164)&gt;0, 分類!$P$7,
IF(COUNTIF(分類!$T$8:$T$25, 統合マスタ!V164)&gt;0, 分類!$S$7,
"無し")))))))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-193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IF(COUNTIF(分類!$H$8:$H$25, 統合マスタ!V165)&gt;0, 分類!$G$7,
IF(COUNTIF(分類!$K$8:$K$25, 統合マスタ!V165)&gt;0, 分類!$J$7,
IF(COUNTIF(分類!$N$8:$N$25, 統合マスタ!V165)&gt;0, 分類!$M$7,
IF(COUNTIF(分類!$Q$8:$Q$25, 統合マスタ!V165)&gt;0, 分類!$P$7,
IF(COUNTIF(分類!$T$8:$T$25, 統合マスタ!V165)&gt;0, 分類!$S$7,
"無し")))))))</f>
        <v>散剤</v>
      </c>
      <c r="AC165" s="27">
        <f t="shared" ca="1" si="7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0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IF(COUNTIF(分類!$H$8:$H$25, 統合マスタ!V166)&gt;0, 分類!$G$7,
IF(COUNTIF(分類!$K$8:$K$25, 統合マスタ!V166)&gt;0, 分類!$J$7,
IF(COUNTIF(分類!$N$8:$N$25, 統合マスタ!V166)&gt;0, 分類!$M$7,
IF(COUNTIF(分類!$Q$8:$Q$25, 統合マスタ!V166)&gt;0, 分類!$P$7,
IF(COUNTIF(分類!$T$8:$T$25, 統合マスタ!V166)&gt;0, 分類!$S$7,
"無し")))))))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IF(COUNTIF(分類!$H$8:$H$25, 統合マスタ!V167)&gt;0, 分類!$G$7,
IF(COUNTIF(分類!$K$8:$K$25, 統合マスタ!V167)&gt;0, 分類!$J$7,
IF(COUNTIF(分類!$N$8:$N$25, 統合マスタ!V167)&gt;0, 分類!$M$7,
IF(COUNTIF(分類!$Q$8:$Q$25, 統合マスタ!V167)&gt;0, 分類!$P$7,
IF(COUNTIF(分類!$T$8:$T$25, 統合マスタ!V167)&gt;0, 分類!$S$7,
"無し")))))))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IF(COUNTIF(分類!$H$8:$H$25, 統合マスタ!V168)&gt;0, 分類!$G$7,
IF(COUNTIF(分類!$K$8:$K$25, 統合マスタ!V168)&gt;0, 分類!$J$7,
IF(COUNTIF(分類!$N$8:$N$25, 統合マスタ!V168)&gt;0, 分類!$M$7,
IF(COUNTIF(分類!$Q$8:$Q$25, 統合マスタ!V168)&gt;0, 分類!$P$7,
IF(COUNTIF(分類!$T$8:$T$25, 統合マスタ!V168)&gt;0, 分類!$S$7,
"無し")))))))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IF(COUNTIF(分類!$H$8:$H$25, 統合マスタ!V169)&gt;0, 分類!$G$7,
IF(COUNTIF(分類!$K$8:$K$25, 統合マスタ!V169)&gt;0, 分類!$J$7,
IF(COUNTIF(分類!$N$8:$N$25, 統合マスタ!V169)&gt;0, 分類!$M$7,
IF(COUNTIF(分類!$Q$8:$Q$25, 統合マスタ!V169)&gt;0, 分類!$P$7,
IF(COUNTIF(分類!$T$8:$T$25, 統合マスタ!V169)&gt;0, 分類!$S$7,
"無し")))))))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IF(COUNTIF(分類!$H$8:$H$25, 統合マスタ!V170)&gt;0, 分類!$G$7,
IF(COUNTIF(分類!$K$8:$K$25, 統合マスタ!V170)&gt;0, 分類!$J$7,
IF(COUNTIF(分類!$N$8:$N$25, 統合マスタ!V170)&gt;0, 分類!$M$7,
IF(COUNTIF(分類!$Q$8:$Q$25, 統合マスタ!V170)&gt;0, 分類!$P$7,
IF(COUNTIF(分類!$T$8:$T$25, 統合マスタ!V170)&gt;0, 分類!$S$7,
"無し")))))))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-1495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IF(COUNTIF(分類!$H$8:$H$25, 統合マスタ!V171)&gt;0, 分類!$G$7,
IF(COUNTIF(分類!$K$8:$K$25, 統合マスタ!V171)&gt;0, 分類!$J$7,
IF(COUNTIF(分類!$N$8:$N$25, 統合マスタ!V171)&gt;0, 分類!$M$7,
IF(COUNTIF(分類!$Q$8:$Q$25, 統合マスタ!V171)&gt;0, 分類!$P$7,
IF(COUNTIF(分類!$T$8:$T$25, 統合マスタ!V171)&gt;0, 分類!$S$7,
"無し")))))))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-1495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IF(COUNTIF(分類!$H$8:$H$25, 統合マスタ!V172)&gt;0, 分類!$G$7,
IF(COUNTIF(分類!$K$8:$K$25, 統合マスタ!V172)&gt;0, 分類!$J$7,
IF(COUNTIF(分類!$N$8:$N$25, 統合マスタ!V172)&gt;0, 分類!$M$7,
IF(COUNTIF(分類!$Q$8:$Q$25, 統合マスタ!V172)&gt;0, 分類!$P$7,
IF(COUNTIF(分類!$T$8:$T$25, 統合マスタ!V172)&gt;0, 分類!$S$7,
"無し")))))))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-24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IF(COUNTIF(分類!$H$8:$H$25, 統合マスタ!V173)&gt;0, 分類!$G$7,
IF(COUNTIF(分類!$K$8:$K$25, 統合マスタ!V173)&gt;0, 分類!$J$7,
IF(COUNTIF(分類!$N$8:$N$25, 統合マスタ!V173)&gt;0, 分類!$M$7,
IF(COUNTIF(分類!$Q$8:$Q$25, 統合マスタ!V173)&gt;0, 分類!$P$7,
IF(COUNTIF(分類!$T$8:$T$25, 統合マスタ!V173)&gt;0, 分類!$S$7,
"無し")))))))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-56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IF(COUNTIF(分類!$H$8:$H$25, 統合マスタ!V174)&gt;0, 分類!$G$7,
IF(COUNTIF(分類!$K$8:$K$25, 統合マスタ!V174)&gt;0, 分類!$J$7,
IF(COUNTIF(分類!$N$8:$N$25, 統合マスタ!V174)&gt;0, 分類!$M$7,
IF(COUNTIF(分類!$Q$8:$Q$25, 統合マスタ!V174)&gt;0, 分類!$P$7,
IF(COUNTIF(分類!$T$8:$T$25, 統合マスタ!V174)&gt;0, 分類!$S$7,
"無し")))))))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-980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IF(COUNTIF(分類!$H$8:$H$25, 統合マスタ!V175)&gt;0, 分類!$G$7,
IF(COUNTIF(分類!$K$8:$K$25, 統合マスタ!V175)&gt;0, 分類!$J$7,
IF(COUNTIF(分類!$N$8:$N$25, 統合マスタ!V175)&gt;0, 分類!$M$7,
IF(COUNTIF(分類!$Q$8:$Q$25, 統合マスタ!V175)&gt;0, 分類!$P$7,
IF(COUNTIF(分類!$T$8:$T$25, 統合マスタ!V175)&gt;0, 分類!$S$7,
"無し")))))))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IF(COUNTIF(分類!$H$8:$H$25, 統合マスタ!V176)&gt;0, 分類!$G$7,
IF(COUNTIF(分類!$K$8:$K$25, 統合マスタ!V176)&gt;0, 分類!$J$7,
IF(COUNTIF(分類!$N$8:$N$25, 統合マスタ!V176)&gt;0, 分類!$M$7,
IF(COUNTIF(分類!$Q$8:$Q$25, 統合マスタ!V176)&gt;0, 分類!$P$7,
IF(COUNTIF(分類!$T$8:$T$25, 統合マスタ!V176)&gt;0, 分類!$S$7,
"無し")))))))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IF(COUNTIF(分類!$H$8:$H$25, 統合マスタ!V177)&gt;0, 分類!$G$7,
IF(COUNTIF(分類!$K$8:$K$25, 統合マスタ!V177)&gt;0, 分類!$J$7,
IF(COUNTIF(分類!$N$8:$N$25, 統合マスタ!V177)&gt;0, 分類!$M$7,
IF(COUNTIF(分類!$Q$8:$Q$25, 統合マスタ!V177)&gt;0, 分類!$P$7,
IF(COUNTIF(分類!$T$8:$T$25, 統合マスタ!V177)&gt;0, 分類!$S$7,
"無し")))))))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146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IF(COUNTIF(分類!$H$8:$H$25, 統合マスタ!V178)&gt;0, 分類!$G$7,
IF(COUNTIF(分類!$K$8:$K$25, 統合マスタ!V178)&gt;0, 分類!$J$7,
IF(COUNTIF(分類!$N$8:$N$25, 統合マスタ!V178)&gt;0, 分類!$M$7,
IF(COUNTIF(分類!$Q$8:$Q$25, 統合マスタ!V178)&gt;0, 分類!$P$7,
IF(COUNTIF(分類!$T$8:$T$25, 統合マスタ!V178)&gt;0, 分類!$S$7,
"無し")))))))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-470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IF(COUNTIF(分類!$H$8:$H$25, 統合マスタ!V179)&gt;0, 分類!$G$7,
IF(COUNTIF(分類!$K$8:$K$25, 統合マスタ!V179)&gt;0, 分類!$J$7,
IF(COUNTIF(分類!$N$8:$N$25, 統合マスタ!V179)&gt;0, 分類!$M$7,
IF(COUNTIF(分類!$Q$8:$Q$25, 統合マスタ!V179)&gt;0, 分類!$P$7,
IF(COUNTIF(分類!$T$8:$T$25, 統合マスタ!V179)&gt;0, 分類!$S$7,
"無し")))))))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-470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IF(COUNTIF(分類!$H$8:$H$25, 統合マスタ!V180)&gt;0, 分類!$G$7,
IF(COUNTIF(分類!$K$8:$K$25, 統合マスタ!V180)&gt;0, 分類!$J$7,
IF(COUNTIF(分類!$N$8:$N$25, 統合マスタ!V180)&gt;0, 分類!$M$7,
IF(COUNTIF(分類!$Q$8:$Q$25, 統合マスタ!V180)&gt;0, 分類!$P$7,
IF(COUNTIF(分類!$T$8:$T$25, 統合マスタ!V180)&gt;0, 分類!$S$7,
"無し")))))))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-23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IF(COUNTIF(分類!$H$8:$H$25, 統合マスタ!V181)&gt;0, 分類!$G$7,
IF(COUNTIF(分類!$K$8:$K$25, 統合マスタ!V181)&gt;0, 分類!$J$7,
IF(COUNTIF(分類!$N$8:$N$25, 統合マスタ!V181)&gt;0, 分類!$M$7,
IF(COUNTIF(分類!$Q$8:$Q$25, 統合マスタ!V181)&gt;0, 分類!$P$7,
IF(COUNTIF(分類!$T$8:$T$25, 統合マスタ!V181)&gt;0, 分類!$S$7,
"無し")))))))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-1004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IF(COUNTIF(分類!$H$8:$H$25, 統合マスタ!V182)&gt;0, 分類!$G$7,
IF(COUNTIF(分類!$K$8:$K$25, 統合マスタ!V182)&gt;0, 分類!$J$7,
IF(COUNTIF(分類!$N$8:$N$25, 統合マスタ!V182)&gt;0, 分類!$M$7,
IF(COUNTIF(分類!$Q$8:$Q$25, 統合マスタ!V182)&gt;0, 分類!$P$7,
IF(COUNTIF(分類!$T$8:$T$25, 統合マスタ!V182)&gt;0, 分類!$S$7,
"無し")))))))</f>
        <v>その他</v>
      </c>
      <c r="AC182" s="27">
        <f t="shared" ca="1" si="7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0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IF(COUNTIF(分類!$H$8:$H$25, 統合マスタ!V183)&gt;0, 分類!$G$7,
IF(COUNTIF(分類!$K$8:$K$25, 統合マスタ!V183)&gt;0, 分類!$J$7,
IF(COUNTIF(分類!$N$8:$N$25, 統合マスタ!V183)&gt;0, 分類!$M$7,
IF(COUNTIF(分類!$Q$8:$Q$25, 統合マスタ!V183)&gt;0, 分類!$P$7,
IF(COUNTIF(分類!$T$8:$T$25, 統合マスタ!V183)&gt;0, 分類!$S$7,
"無し")))))))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-3168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IF(COUNTIF(分類!$H$8:$H$25, 統合マスタ!V184)&gt;0, 分類!$G$7,
IF(COUNTIF(分類!$K$8:$K$25, 統合マスタ!V184)&gt;0, 分類!$J$7,
IF(COUNTIF(分類!$N$8:$N$25, 統合マスタ!V184)&gt;0, 分類!$M$7,
IF(COUNTIF(分類!$Q$8:$Q$25, 統合マスタ!V184)&gt;0, 分類!$P$7,
IF(COUNTIF(分類!$T$8:$T$25, 統合マスタ!V184)&gt;0, 分類!$S$7,
"無し")))))))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-3168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IF(COUNTIF(分類!$H$8:$H$25, 統合マスタ!V185)&gt;0, 分類!$G$7,
IF(COUNTIF(分類!$K$8:$K$25, 統合マスタ!V185)&gt;0, 分類!$J$7,
IF(COUNTIF(分類!$N$8:$N$25, 統合マスタ!V185)&gt;0, 分類!$M$7,
IF(COUNTIF(分類!$Q$8:$Q$25, 統合マスタ!V185)&gt;0, 分類!$P$7,
IF(COUNTIF(分類!$T$8:$T$25, 統合マスタ!V185)&gt;0, 分類!$S$7,
"無し")))))))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IF(COUNTIF(分類!$H$8:$H$25, 統合マスタ!V186)&gt;0, 分類!$G$7,
IF(COUNTIF(分類!$K$8:$K$25, 統合マスタ!V186)&gt;0, 分類!$J$7,
IF(COUNTIF(分類!$N$8:$N$25, 統合マスタ!V186)&gt;0, 分類!$M$7,
IF(COUNTIF(分類!$Q$8:$Q$25, 統合マスタ!V186)&gt;0, 分類!$P$7,
IF(COUNTIF(分類!$T$8:$T$25, 統合マスタ!V186)&gt;0, 分類!$S$7,
"無し")))))))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IF(COUNTIF(分類!$H$8:$H$25, 統合マスタ!V187)&gt;0, 分類!$G$7,
IF(COUNTIF(分類!$K$8:$K$25, 統合マスタ!V187)&gt;0, 分類!$J$7,
IF(COUNTIF(分類!$N$8:$N$25, 統合マスタ!V187)&gt;0, 分類!$M$7,
IF(COUNTIF(分類!$Q$8:$Q$25, 統合マスタ!V187)&gt;0, 分類!$P$7,
IF(COUNTIF(分類!$T$8:$T$25, 統合マスタ!V187)&gt;0, 分類!$S$7,
"無し")))))))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IF(COUNTIF(分類!$H$8:$H$25, 統合マスタ!V188)&gt;0, 分類!$G$7,
IF(COUNTIF(分類!$K$8:$K$25, 統合マスタ!V188)&gt;0, 分類!$J$7,
IF(COUNTIF(分類!$N$8:$N$25, 統合マスタ!V188)&gt;0, 分類!$M$7,
IF(COUNTIF(分類!$Q$8:$Q$25, 統合マスタ!V188)&gt;0, 分類!$P$7,
IF(COUNTIF(分類!$T$8:$T$25, 統合マスタ!V188)&gt;0, 分類!$S$7,
"無し")))))))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IF(COUNTIF(分類!$H$8:$H$25, 統合マスタ!V189)&gt;0, 分類!$G$7,
IF(COUNTIF(分類!$K$8:$K$25, 統合マスタ!V189)&gt;0, 分類!$J$7,
IF(COUNTIF(分類!$N$8:$N$25, 統合マスタ!V189)&gt;0, 分類!$M$7,
IF(COUNTIF(分類!$Q$8:$Q$25, 統合マスタ!V189)&gt;0, 分類!$P$7,
IF(COUNTIF(分類!$T$8:$T$25, 統合マスタ!V189)&gt;0, 分類!$S$7,
"無し")))))))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IF(COUNTIF(分類!$H$8:$H$25, 統合マスタ!V190)&gt;0, 分類!$G$7,
IF(COUNTIF(分類!$K$8:$K$25, 統合マスタ!V190)&gt;0, 分類!$J$7,
IF(COUNTIF(分類!$N$8:$N$25, 統合マスタ!V190)&gt;0, 分類!$M$7,
IF(COUNTIF(分類!$Q$8:$Q$25, 統合マスタ!V190)&gt;0, 分類!$P$7,
IF(COUNTIF(分類!$T$8:$T$25, 統合マスタ!V190)&gt;0, 分類!$S$7,
"無し")))))))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IF(COUNTIF(分類!$H$8:$H$25, 統合マスタ!V191)&gt;0, 分類!$G$7,
IF(COUNTIF(分類!$K$8:$K$25, 統合マスタ!V191)&gt;0, 分類!$J$7,
IF(COUNTIF(分類!$N$8:$N$25, 統合マスタ!V191)&gt;0, 分類!$M$7,
IF(COUNTIF(分類!$Q$8:$Q$25, 統合マスタ!V191)&gt;0, 分類!$P$7,
IF(COUNTIF(分類!$T$8:$T$25, 統合マスタ!V191)&gt;0, 分類!$S$7,
"無し")))))))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IF(COUNTIF(分類!$H$8:$H$25, 統合マスタ!V192)&gt;0, 分類!$G$7,
IF(COUNTIF(分類!$K$8:$K$25, 統合マスタ!V192)&gt;0, 分類!$J$7,
IF(COUNTIF(分類!$N$8:$N$25, 統合マスタ!V192)&gt;0, 分類!$M$7,
IF(COUNTIF(分類!$Q$8:$Q$25, 統合マスタ!V192)&gt;0, 分類!$P$7,
IF(COUNTIF(分類!$T$8:$T$25, 統合マスタ!V192)&gt;0, 分類!$S$7,
"無し")))))))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-2209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IF(COUNTIF(分類!$H$8:$H$25, 統合マスタ!V193)&gt;0, 分類!$G$7,
IF(COUNTIF(分類!$K$8:$K$25, 統合マスタ!V193)&gt;0, 分類!$J$7,
IF(COUNTIF(分類!$N$8:$N$25, 統合マスタ!V193)&gt;0, 分類!$M$7,
IF(COUNTIF(分類!$Q$8:$Q$25, 統合マスタ!V193)&gt;0, 分類!$P$7,
IF(COUNTIF(分類!$T$8:$T$25, 統合マスタ!V193)&gt;0, 分類!$S$7,
"無し")))))))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IF(COUNTIF(分類!$H$8:$H$25, 統合マスタ!V194)&gt;0, 分類!$G$7,
IF(COUNTIF(分類!$K$8:$K$25, 統合マスタ!V194)&gt;0, 分類!$J$7,
IF(COUNTIF(分類!$N$8:$N$25, 統合マスタ!V194)&gt;0, 分類!$M$7,
IF(COUNTIF(分類!$Q$8:$Q$25, 統合マスタ!V194)&gt;0, 分類!$P$7,
IF(COUNTIF(分類!$T$8:$T$25, 統合マスタ!V194)&gt;0, 分類!$S$7,
"無し")))))))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-2622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IF(COUNTIF(分類!$H$8:$H$25, 統合マスタ!V195)&gt;0, 分類!$G$7,
IF(COUNTIF(分類!$K$8:$K$25, 統合マスタ!V195)&gt;0, 分類!$J$7,
IF(COUNTIF(分類!$N$8:$N$25, 統合マスタ!V195)&gt;0, 分類!$M$7,
IF(COUNTIF(分類!$Q$8:$Q$25, 統合マスタ!V195)&gt;0, 分類!$P$7,
IF(COUNTIF(分類!$T$8:$T$25, 統合マスタ!V195)&gt;0, 分類!$S$7,
"無し")))))))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-2622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IF(COUNTIF(分類!$H$8:$H$25, 統合マスタ!V196)&gt;0, 分類!$G$7,
IF(COUNTIF(分類!$K$8:$K$25, 統合マスタ!V196)&gt;0, 分類!$J$7,
IF(COUNTIF(分類!$N$8:$N$25, 統合マスタ!V196)&gt;0, 分類!$M$7,
IF(COUNTIF(分類!$Q$8:$Q$25, 統合マスタ!V196)&gt;0, 分類!$P$7,
IF(COUNTIF(分類!$T$8:$T$25, 統合マスタ!V196)&gt;0, 分類!$S$7,
"無し")))))))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-1959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IF(COUNTIF(分類!$H$8:$H$25, 統合マスタ!V197)&gt;0, 分類!$G$7,
IF(COUNTIF(分類!$K$8:$K$25, 統合マスタ!V197)&gt;0, 分類!$J$7,
IF(COUNTIF(分類!$N$8:$N$25, 統合マスタ!V197)&gt;0, 分類!$M$7,
IF(COUNTIF(分類!$Q$8:$Q$25, 統合マスタ!V197)&gt;0, 分類!$P$7,
IF(COUNTIF(分類!$T$8:$T$25, 統合マスタ!V197)&gt;0, 分類!$S$7,
"無し")))))))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-1959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IF(COUNTIF(分類!$H$8:$H$25, 統合マスタ!V198)&gt;0, 分類!$G$7,
IF(COUNTIF(分類!$K$8:$K$25, 統合マスタ!V198)&gt;0, 分類!$J$7,
IF(COUNTIF(分類!$N$8:$N$25, 統合マスタ!V198)&gt;0, 分類!$M$7,
IF(COUNTIF(分類!$Q$8:$Q$25, 統合マスタ!V198)&gt;0, 分類!$P$7,
IF(COUNTIF(分類!$T$8:$T$25, 統合マスタ!V198)&gt;0, 分類!$S$7,
"無し")))))))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-921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IF(COUNTIF(分類!$H$8:$H$25, 統合マスタ!V199)&gt;0, 分類!$G$7,
IF(COUNTIF(分類!$K$8:$K$25, 統合マスタ!V199)&gt;0, 分類!$J$7,
IF(COUNTIF(分類!$N$8:$N$25, 統合マスタ!V199)&gt;0, 分類!$M$7,
IF(COUNTIF(分類!$Q$8:$Q$25, 統合マスタ!V199)&gt;0, 分類!$P$7,
IF(COUNTIF(分類!$T$8:$T$25, 統合マスタ!V199)&gt;0, 分類!$S$7,
"無し")))))))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-921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IF(COUNTIF(分類!$H$8:$H$25, 統合マスタ!V200)&gt;0, 分類!$G$7,
IF(COUNTIF(分類!$K$8:$K$25, 統合マスタ!V200)&gt;0, 分類!$J$7,
IF(COUNTIF(分類!$N$8:$N$25, 統合マスタ!V200)&gt;0, 分類!$M$7,
IF(COUNTIF(分類!$Q$8:$Q$25, 統合マスタ!V200)&gt;0, 分類!$P$7,
IF(COUNTIF(分類!$T$8:$T$25, 統合マスタ!V200)&gt;0, 分類!$S$7,
"無し")))))))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-1894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IF(COUNTIF(分類!$H$8:$H$25, 統合マスタ!V201)&gt;0, 分類!$G$7,
IF(COUNTIF(分類!$K$8:$K$25, 統合マスタ!V201)&gt;0, 分類!$J$7,
IF(COUNTIF(分類!$N$8:$N$25, 統合マスタ!V201)&gt;0, 分類!$M$7,
IF(COUNTIF(分類!$Q$8:$Q$25, 統合マスタ!V201)&gt;0, 分類!$P$7,
IF(COUNTIF(分類!$T$8:$T$25, 統合マスタ!V201)&gt;0, 分類!$S$7,
"無し")))))))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-1894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IF(COUNTIF(分類!$H$8:$H$25, 統合マスタ!V202)&gt;0, 分類!$G$7,
IF(COUNTIF(分類!$K$8:$K$25, 統合マスタ!V202)&gt;0, 分類!$J$7,
IF(COUNTIF(分類!$N$8:$N$25, 統合マスタ!V202)&gt;0, 分類!$M$7,
IF(COUNTIF(分類!$Q$8:$Q$25, 統合マスタ!V202)&gt;0, 分類!$P$7,
IF(COUNTIF(分類!$T$8:$T$25, 統合マスタ!V202)&gt;0, 分類!$S$7,
"無し")))))))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IF(COUNTIF(分類!$H$8:$H$25, 統合マスタ!V203)&gt;0, 分類!$G$7,
IF(COUNTIF(分類!$K$8:$K$25, 統合マスタ!V203)&gt;0, 分類!$J$7,
IF(COUNTIF(分類!$N$8:$N$25, 統合マスタ!V203)&gt;0, 分類!$M$7,
IF(COUNTIF(分類!$Q$8:$Q$25, 統合マスタ!V203)&gt;0, 分類!$P$7,
IF(COUNTIF(分類!$T$8:$T$25, 統合マスタ!V203)&gt;0, 分類!$S$7,
"無し")))))))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-698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IF(COUNTIF(分類!$H$8:$H$25, 統合マスタ!V204)&gt;0, 分類!$G$7,
IF(COUNTIF(分類!$K$8:$K$25, 統合マスタ!V204)&gt;0, 分類!$J$7,
IF(COUNTIF(分類!$N$8:$N$25, 統合マスタ!V204)&gt;0, 分類!$M$7,
IF(COUNTIF(分類!$Q$8:$Q$25, 統合マスタ!V204)&gt;0, 分類!$P$7,
IF(COUNTIF(分類!$T$8:$T$25, 統合マスタ!V204)&gt;0, 分類!$S$7,
"無し")))))))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IF(COUNTIF(分類!$H$8:$H$25, 統合マスタ!V205)&gt;0, 分類!$G$7,
IF(COUNTIF(分類!$K$8:$K$25, 統合マスタ!V205)&gt;0, 分類!$J$7,
IF(COUNTIF(分類!$N$8:$N$25, 統合マスタ!V205)&gt;0, 分類!$M$7,
IF(COUNTIF(分類!$Q$8:$Q$25, 統合マスタ!V205)&gt;0, 分類!$P$7,
IF(COUNTIF(分類!$T$8:$T$25, 統合マスタ!V205)&gt;0, 分類!$S$7,
"無し")))))))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IF(COUNTIF(分類!$H$8:$H$25, 統合マスタ!V206)&gt;0, 分類!$G$7,
IF(COUNTIF(分類!$K$8:$K$25, 統合マスタ!V206)&gt;0, 分類!$J$7,
IF(COUNTIF(分類!$N$8:$N$25, 統合マスタ!V206)&gt;0, 分類!$M$7,
IF(COUNTIF(分類!$Q$8:$Q$25, 統合マスタ!V206)&gt;0, 分類!$P$7,
IF(COUNTIF(分類!$T$8:$T$25, 統合マスタ!V206)&gt;0, 分類!$S$7,
"無し")))))))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-412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IF(COUNTIF(分類!$H$8:$H$25, 統合マスタ!V207)&gt;0, 分類!$G$7,
IF(COUNTIF(分類!$K$8:$K$25, 統合マスタ!V207)&gt;0, 分類!$J$7,
IF(COUNTIF(分類!$N$8:$N$25, 統合マスタ!V207)&gt;0, 分類!$M$7,
IF(COUNTIF(分類!$Q$8:$Q$25, 統合マスタ!V207)&gt;0, 分類!$P$7,
IF(COUNTIF(分類!$T$8:$T$25, 統合マスタ!V207)&gt;0, 分類!$S$7,
"無し")))))))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-364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IF(COUNTIF(分類!$H$8:$H$25, 統合マスタ!V208)&gt;0, 分類!$G$7,
IF(COUNTIF(分類!$K$8:$K$25, 統合マスタ!V208)&gt;0, 分類!$J$7,
IF(COUNTIF(分類!$N$8:$N$25, 統合マスタ!V208)&gt;0, 分類!$M$7,
IF(COUNTIF(分類!$Q$8:$Q$25, 統合マスタ!V208)&gt;0, 分類!$P$7,
IF(COUNTIF(分類!$T$8:$T$25, 統合マスタ!V208)&gt;0, 分類!$S$7,
"無し")))))))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-34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IF(COUNTIF(分類!$H$8:$H$25, 統合マスタ!V209)&gt;0, 分類!$G$7,
IF(COUNTIF(分類!$K$8:$K$25, 統合マスタ!V209)&gt;0, 分類!$J$7,
IF(COUNTIF(分類!$N$8:$N$25, 統合マスタ!V209)&gt;0, 分類!$M$7,
IF(COUNTIF(分類!$Q$8:$Q$25, 統合マスタ!V209)&gt;0, 分類!$P$7,
IF(COUNTIF(分類!$T$8:$T$25, 統合マスタ!V209)&gt;0, 分類!$S$7,
"無し")))))))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-56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IF(COUNTIF(分類!$H$8:$H$25, 統合マスタ!V210)&gt;0, 分類!$G$7,
IF(COUNTIF(分類!$K$8:$K$25, 統合マスタ!V210)&gt;0, 分類!$J$7,
IF(COUNTIF(分類!$N$8:$N$25, 統合マスタ!V210)&gt;0, 分類!$M$7,
IF(COUNTIF(分類!$Q$8:$Q$25, 統合マスタ!V210)&gt;0, 分類!$P$7,
IF(COUNTIF(分類!$T$8:$T$25, 統合マスタ!V210)&gt;0, 分類!$S$7,
"無し")))))))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IF(COUNTIF(分類!$H$8:$H$25, 統合マスタ!V211)&gt;0, 分類!$G$7,
IF(COUNTIF(分類!$K$8:$K$25, 統合マスタ!V211)&gt;0, 分類!$J$7,
IF(COUNTIF(分類!$N$8:$N$25, 統合マスタ!V211)&gt;0, 分類!$M$7,
IF(COUNTIF(分類!$Q$8:$Q$25, 統合マスタ!V211)&gt;0, 分類!$P$7,
IF(COUNTIF(分類!$T$8:$T$25, 統合マスタ!V211)&gt;0, 分類!$S$7,
"無し")))))))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IF(COUNTIF(分類!$H$8:$H$25, 統合マスタ!V212)&gt;0, 分類!$G$7,
IF(COUNTIF(分類!$K$8:$K$25, 統合マスタ!V212)&gt;0, 分類!$J$7,
IF(COUNTIF(分類!$N$8:$N$25, 統合マスタ!V212)&gt;0, 分類!$M$7,
IF(COUNTIF(分類!$Q$8:$Q$25, 統合マスタ!V212)&gt;0, 分類!$P$7,
IF(COUNTIF(分類!$T$8:$T$25, 統合マスタ!V212)&gt;0, 分類!$S$7,
"無し")))))))</f>
        <v>外用</v>
      </c>
      <c r="AC212" s="27">
        <f t="shared" ca="1" si="10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0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IF(COUNTIF(分類!$H$8:$H$25, 統合マスタ!V213)&gt;0, 分類!$G$7,
IF(COUNTIF(分類!$K$8:$K$25, 統合マスタ!V213)&gt;0, 分類!$J$7,
IF(COUNTIF(分類!$N$8:$N$25, 統合マスタ!V213)&gt;0, 分類!$M$7,
IF(COUNTIF(分類!$Q$8:$Q$25, 統合マスタ!V213)&gt;0, 分類!$P$7,
IF(COUNTIF(分類!$T$8:$T$25, 統合マスタ!V213)&gt;0, 分類!$S$7,
"無し")))))))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-518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IF(COUNTIF(分類!$H$8:$H$25, 統合マスタ!V214)&gt;0, 分類!$G$7,
IF(COUNTIF(分類!$K$8:$K$25, 統合マスタ!V214)&gt;0, 分類!$J$7,
IF(COUNTIF(分類!$N$8:$N$25, 統合マスタ!V214)&gt;0, 分類!$M$7,
IF(COUNTIF(分類!$Q$8:$Q$25, 統合マスタ!V214)&gt;0, 分類!$P$7,
IF(COUNTIF(分類!$T$8:$T$25, 統合マスタ!V214)&gt;0, 分類!$S$7,
"無し")))))))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9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IF(COUNTIF(分類!$H$8:$H$25, 統合マスタ!V215)&gt;0, 分類!$G$7,
IF(COUNTIF(分類!$K$8:$K$25, 統合マスタ!V215)&gt;0, 分類!$J$7,
IF(COUNTIF(分類!$N$8:$N$25, 統合マスタ!V215)&gt;0, 分類!$M$7,
IF(COUNTIF(分類!$Q$8:$Q$25, 統合マスタ!V215)&gt;0, 分類!$P$7,
IF(COUNTIF(分類!$T$8:$T$25, 統合マスタ!V215)&gt;0, 分類!$S$7,
"無し")))))))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IF(COUNTIF(分類!$H$8:$H$25, 統合マスタ!V216)&gt;0, 分類!$G$7,
IF(COUNTIF(分類!$K$8:$K$25, 統合マスタ!V216)&gt;0, 分類!$J$7,
IF(COUNTIF(分類!$N$8:$N$25, 統合マスタ!V216)&gt;0, 分類!$M$7,
IF(COUNTIF(分類!$Q$8:$Q$25, 統合マスタ!V216)&gt;0, 分類!$P$7,
IF(COUNTIF(分類!$T$8:$T$25, 統合マスタ!V216)&gt;0, 分類!$S$7,
"無し")))))))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IF(COUNTIF(分類!$H$8:$H$25, 統合マスタ!V217)&gt;0, 分類!$G$7,
IF(COUNTIF(分類!$K$8:$K$25, 統合マスタ!V217)&gt;0, 分類!$J$7,
IF(COUNTIF(分類!$N$8:$N$25, 統合マスタ!V217)&gt;0, 分類!$M$7,
IF(COUNTIF(分類!$Q$8:$Q$25, 統合マスタ!V217)&gt;0, 分類!$P$7,
IF(COUNTIF(分類!$T$8:$T$25, 統合マスタ!V217)&gt;0, 分類!$S$7,
"無し")))))))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IF(COUNTIF(分類!$H$8:$H$25, 統合マスタ!V218)&gt;0, 分類!$G$7,
IF(COUNTIF(分類!$K$8:$K$25, 統合マスタ!V218)&gt;0, 分類!$J$7,
IF(COUNTIF(分類!$N$8:$N$25, 統合マスタ!V218)&gt;0, 分類!$M$7,
IF(COUNTIF(分類!$Q$8:$Q$25, 統合マスタ!V218)&gt;0, 分類!$P$7,
IF(COUNTIF(分類!$T$8:$T$25, 統合マスタ!V218)&gt;0, 分類!$S$7,
"無し")))))))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-806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IF(COUNTIF(分類!$H$8:$H$25, 統合マスタ!V219)&gt;0, 分類!$G$7,
IF(COUNTIF(分類!$K$8:$K$25, 統合マスタ!V219)&gt;0, 分類!$J$7,
IF(COUNTIF(分類!$N$8:$N$25, 統合マスタ!V219)&gt;0, 分類!$M$7,
IF(COUNTIF(分類!$Q$8:$Q$25, 統合マスタ!V219)&gt;0, 分類!$P$7,
IF(COUNTIF(分類!$T$8:$T$25, 統合マスタ!V219)&gt;0, 分類!$S$7,
"無し")))))))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-806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IF(COUNTIF(分類!$H$8:$H$25, 統合マスタ!V220)&gt;0, 分類!$G$7,
IF(COUNTIF(分類!$K$8:$K$25, 統合マスタ!V220)&gt;0, 分類!$J$7,
IF(COUNTIF(分類!$N$8:$N$25, 統合マスタ!V220)&gt;0, 分類!$M$7,
IF(COUNTIF(分類!$Q$8:$Q$25, 統合マスタ!V220)&gt;0, 分類!$P$7,
IF(COUNTIF(分類!$T$8:$T$25, 統合マスタ!V220)&gt;0, 分類!$S$7,
"無し")))))))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IF(COUNTIF(分類!$H$8:$H$25, 統合マスタ!V221)&gt;0, 分類!$G$7,
IF(COUNTIF(分類!$K$8:$K$25, 統合マスタ!V221)&gt;0, 分類!$J$7,
IF(COUNTIF(分類!$N$8:$N$25, 統合マスタ!V221)&gt;0, 分類!$M$7,
IF(COUNTIF(分類!$Q$8:$Q$25, 統合マスタ!V221)&gt;0, 分類!$P$7,
IF(COUNTIF(分類!$T$8:$T$25, 統合マスタ!V221)&gt;0, 分類!$S$7,
"無し")))))))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IF(COUNTIF(分類!$H$8:$H$25, 統合マスタ!V222)&gt;0, 分類!$G$7,
IF(COUNTIF(分類!$K$8:$K$25, 統合マスタ!V222)&gt;0, 分類!$J$7,
IF(COUNTIF(分類!$N$8:$N$25, 統合マスタ!V222)&gt;0, 分類!$M$7,
IF(COUNTIF(分類!$Q$8:$Q$25, 統合マスタ!V222)&gt;0, 分類!$P$7,
IF(COUNTIF(分類!$T$8:$T$25, 統合マスタ!V222)&gt;0, 分類!$S$7,
"無し")))))))</f>
        <v>外用</v>
      </c>
      <c r="AC222" s="27">
        <f t="shared" ca="1" si="10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0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IF(COUNTIF(分類!$H$8:$H$25, 統合マスタ!V223)&gt;0, 分類!$G$7,
IF(COUNTIF(分類!$K$8:$K$25, 統合マスタ!V223)&gt;0, 分類!$J$7,
IF(COUNTIF(分類!$N$8:$N$25, 統合マスタ!V223)&gt;0, 分類!$M$7,
IF(COUNTIF(分類!$Q$8:$Q$25, 統合マスタ!V223)&gt;0, 分類!$P$7,
IF(COUNTIF(分類!$T$8:$T$25, 統合マスタ!V223)&gt;0, 分類!$S$7,
"無し")))))))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IF(COUNTIF(分類!$H$8:$H$25, 統合マスタ!V224)&gt;0, 分類!$G$7,
IF(COUNTIF(分類!$K$8:$K$25, 統合マスタ!V224)&gt;0, 分類!$J$7,
IF(COUNTIF(分類!$N$8:$N$25, 統合マスタ!V224)&gt;0, 分類!$M$7,
IF(COUNTIF(分類!$Q$8:$Q$25, 統合マスタ!V224)&gt;0, 分類!$P$7,
IF(COUNTIF(分類!$T$8:$T$25, 統合マスタ!V224)&gt;0, 分類!$S$7,
"無し")))))))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IF(COUNTIF(分類!$H$8:$H$25, 統合マスタ!V225)&gt;0, 分類!$G$7,
IF(COUNTIF(分類!$K$8:$K$25, 統合マスタ!V225)&gt;0, 分類!$J$7,
IF(COUNTIF(分類!$N$8:$N$25, 統合マスタ!V225)&gt;0, 分類!$M$7,
IF(COUNTIF(分類!$Q$8:$Q$25, 統合マスタ!V225)&gt;0, 分類!$P$7,
IF(COUNTIF(分類!$T$8:$T$25, 統合マスタ!V225)&gt;0, 分類!$S$7,
"無し")))))))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IF(COUNTIF(分類!$H$8:$H$25, 統合マスタ!V226)&gt;0, 分類!$G$7,
IF(COUNTIF(分類!$K$8:$K$25, 統合マスタ!V226)&gt;0, 分類!$J$7,
IF(COUNTIF(分類!$N$8:$N$25, 統合マスタ!V226)&gt;0, 分類!$M$7,
IF(COUNTIF(分類!$Q$8:$Q$25, 統合マスタ!V226)&gt;0, 分類!$P$7,
IF(COUNTIF(分類!$T$8:$T$25, 統合マスタ!V226)&gt;0, 分類!$S$7,
"無し")))))))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IF(COUNTIF(分類!$H$8:$H$25, 統合マスタ!V227)&gt;0, 分類!$G$7,
IF(COUNTIF(分類!$K$8:$K$25, 統合マスタ!V227)&gt;0, 分類!$J$7,
IF(COUNTIF(分類!$N$8:$N$25, 統合マスタ!V227)&gt;0, 分類!$M$7,
IF(COUNTIF(分類!$Q$8:$Q$25, 統合マスタ!V227)&gt;0, 分類!$P$7,
IF(COUNTIF(分類!$T$8:$T$25, 統合マスタ!V227)&gt;0, 分類!$S$7,
"無し")))))))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IF(COUNTIF(分類!$H$8:$H$25, 統合マスタ!V228)&gt;0, 分類!$G$7,
IF(COUNTIF(分類!$K$8:$K$25, 統合マスタ!V228)&gt;0, 分類!$J$7,
IF(COUNTIF(分類!$N$8:$N$25, 統合マスタ!V228)&gt;0, 分類!$M$7,
IF(COUNTIF(分類!$Q$8:$Q$25, 統合マスタ!V228)&gt;0, 分類!$P$7,
IF(COUNTIF(分類!$T$8:$T$25, 統合マスタ!V228)&gt;0, 分類!$S$7,
"無し")))))))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IF(COUNTIF(分類!$H$8:$H$25, 統合マスタ!V229)&gt;0, 分類!$G$7,
IF(COUNTIF(分類!$K$8:$K$25, 統合マスタ!V229)&gt;0, 分類!$J$7,
IF(COUNTIF(分類!$N$8:$N$25, 統合マスタ!V229)&gt;0, 分類!$M$7,
IF(COUNTIF(分類!$Q$8:$Q$25, 統合マスタ!V229)&gt;0, 分類!$P$7,
IF(COUNTIF(分類!$T$8:$T$25, 統合マスタ!V229)&gt;0, 分類!$S$7,
"無し")))))))</f>
        <v>錠剤</v>
      </c>
      <c r="AC229" s="27">
        <f t="shared" ca="1" si="10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0</v>
      </c>
    </row>
    <row r="230" spans="1:30" s="80" customFormat="1">
      <c r="A230" s="78" t="str">
        <f>元データ!P227</f>
        <v>非採用特別</v>
      </c>
      <c r="B230" s="79">
        <f t="shared" si="11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79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9"/>
        <v/>
      </c>
      <c r="AB230" s="79" t="str">
        <f>IF(A230="非採用特別","非採用特別",IF(R230=2,"臨時",
IF(COUNTIF(分類!$H$8:$H$25, 統合マスタ!V230)&gt;0, 分類!$G$7,
IF(COUNTIF(分類!$K$8:$K$25, 統合マスタ!V230)&gt;0, 分類!$J$7,
IF(COUNTIF(分類!$N$8:$N$25, 統合マスタ!V230)&gt;0, 分類!$M$7,
IF(COUNTIF(分類!$Q$8:$Q$25, 統合マスタ!V230)&gt;0, 分類!$P$7,
IF(COUNTIF(分類!$T$8:$T$25, 統合マスタ!V230)&gt;0, 分類!$S$7,
"無し")))))))</f>
        <v>非採用特別</v>
      </c>
      <c r="AC230" s="79" t="e">
        <f t="shared" ca="1" si="10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IF(COUNTIF(分類!$H$8:$H$25, 統合マスタ!V231)&gt;0, 分類!$G$7,
IF(COUNTIF(分類!$K$8:$K$25, 統合マスタ!V231)&gt;0, 分類!$J$7,
IF(COUNTIF(分類!$N$8:$N$25, 統合マスタ!V231)&gt;0, 分類!$M$7,
IF(COUNTIF(分類!$Q$8:$Q$25, 統合マスタ!V231)&gt;0, 分類!$P$7,
IF(COUNTIF(分類!$T$8:$T$25, 統合マスタ!V231)&gt;0, 分類!$S$7,
"無し")))))))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IF(COUNTIF(分類!$H$8:$H$25, 統合マスタ!V232)&gt;0, 分類!$G$7,
IF(COUNTIF(分類!$K$8:$K$25, 統合マスタ!V232)&gt;0, 分類!$J$7,
IF(COUNTIF(分類!$N$8:$N$25, 統合マスタ!V232)&gt;0, 分類!$M$7,
IF(COUNTIF(分類!$Q$8:$Q$25, 統合マスタ!V232)&gt;0, 分類!$P$7,
IF(COUNTIF(分類!$T$8:$T$25, 統合マスタ!V232)&gt;0, 分類!$S$7,
"無し")))))))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IF(COUNTIF(分類!$H$8:$H$25, 統合マスタ!V233)&gt;0, 分類!$G$7,
IF(COUNTIF(分類!$K$8:$K$25, 統合マスタ!V233)&gt;0, 分類!$J$7,
IF(COUNTIF(分類!$N$8:$N$25, 統合マスタ!V233)&gt;0, 分類!$M$7,
IF(COUNTIF(分類!$Q$8:$Q$25, 統合マスタ!V233)&gt;0, 分類!$P$7,
IF(COUNTIF(分類!$T$8:$T$25, 統合マスタ!V233)&gt;0, 分類!$S$7,
"無し")))))))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IF(COUNTIF(分類!$H$8:$H$25, 統合マスタ!V234)&gt;0, 分類!$G$7,
IF(COUNTIF(分類!$K$8:$K$25, 統合マスタ!V234)&gt;0, 分類!$J$7,
IF(COUNTIF(分類!$N$8:$N$25, 統合マスタ!V234)&gt;0, 分類!$M$7,
IF(COUNTIF(分類!$Q$8:$Q$25, 統合マスタ!V234)&gt;0, 分類!$P$7,
IF(COUNTIF(分類!$T$8:$T$25, 統合マスタ!V234)&gt;0, 分類!$S$7,
"無し")))))))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IF(COUNTIF(分類!$H$8:$H$25, 統合マスタ!V235)&gt;0, 分類!$G$7,
IF(COUNTIF(分類!$K$8:$K$25, 統合マスタ!V235)&gt;0, 分類!$J$7,
IF(COUNTIF(分類!$N$8:$N$25, 統合マスタ!V235)&gt;0, 分類!$M$7,
IF(COUNTIF(分類!$Q$8:$Q$25, 統合マスタ!V235)&gt;0, 分類!$P$7,
IF(COUNTIF(分類!$T$8:$T$25, 統合マスタ!V235)&gt;0, 分類!$S$7,
"無し")))))))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IF(COUNTIF(分類!$H$8:$H$25, 統合マスタ!V236)&gt;0, 分類!$G$7,
IF(COUNTIF(分類!$K$8:$K$25, 統合マスタ!V236)&gt;0, 分類!$J$7,
IF(COUNTIF(分類!$N$8:$N$25, 統合マスタ!V236)&gt;0, 分類!$M$7,
IF(COUNTIF(分類!$Q$8:$Q$25, 統合マスタ!V236)&gt;0, 分類!$P$7,
IF(COUNTIF(分類!$T$8:$T$25, 統合マスタ!V236)&gt;0, 分類!$S$7,
"無し")))))))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IF(COUNTIF(分類!$H$8:$H$25, 統合マスタ!V237)&gt;0, 分類!$G$7,
IF(COUNTIF(分類!$K$8:$K$25, 統合マスタ!V237)&gt;0, 分類!$J$7,
IF(COUNTIF(分類!$N$8:$N$25, 統合マスタ!V237)&gt;0, 分類!$M$7,
IF(COUNTIF(分類!$Q$8:$Q$25, 統合マスタ!V237)&gt;0, 分類!$P$7,
IF(COUNTIF(分類!$T$8:$T$25, 統合マスタ!V237)&gt;0, 分類!$S$7,
"無し")))))))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IF(COUNTIF(分類!$H$8:$H$25, 統合マスタ!V238)&gt;0, 分類!$G$7,
IF(COUNTIF(分類!$K$8:$K$25, 統合マスタ!V238)&gt;0, 分類!$J$7,
IF(COUNTIF(分類!$N$8:$N$25, 統合マスタ!V238)&gt;0, 分類!$M$7,
IF(COUNTIF(分類!$Q$8:$Q$25, 統合マスタ!V238)&gt;0, 分類!$P$7,
IF(COUNTIF(分類!$T$8:$T$25, 統合マスタ!V238)&gt;0, 分類!$S$7,
"無し")))))))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IF(COUNTIF(分類!$H$8:$H$25, 統合マスタ!V239)&gt;0, 分類!$G$7,
IF(COUNTIF(分類!$K$8:$K$25, 統合マスタ!V239)&gt;0, 分類!$J$7,
IF(COUNTIF(分類!$N$8:$N$25, 統合マスタ!V239)&gt;0, 分類!$M$7,
IF(COUNTIF(分類!$Q$8:$Q$25, 統合マスタ!V239)&gt;0, 分類!$P$7,
IF(COUNTIF(分類!$T$8:$T$25, 統合マスタ!V239)&gt;0, 分類!$S$7,
"無し")))))))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-346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IF(COUNTIF(分類!$H$8:$H$25, 統合マスタ!V240)&gt;0, 分類!$G$7,
IF(COUNTIF(分類!$K$8:$K$25, 統合マスタ!V240)&gt;0, 分類!$J$7,
IF(COUNTIF(分類!$N$8:$N$25, 統合マスタ!V240)&gt;0, 分類!$M$7,
IF(COUNTIF(分類!$Q$8:$Q$25, 統合マスタ!V240)&gt;0, 分類!$P$7,
IF(COUNTIF(分類!$T$8:$T$25, 統合マスタ!V240)&gt;0, 分類!$S$7,
"無し")))))))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417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IF(COUNTIF(分類!$H$8:$H$25, 統合マスタ!V241)&gt;0, 分類!$G$7,
IF(COUNTIF(分類!$K$8:$K$25, 統合マスタ!V241)&gt;0, 分類!$J$7,
IF(COUNTIF(分類!$N$8:$N$25, 統合マスタ!V241)&gt;0, 分類!$M$7,
IF(COUNTIF(分類!$Q$8:$Q$25, 統合マスタ!V241)&gt;0, 分類!$P$7,
IF(COUNTIF(分類!$T$8:$T$25, 統合マスタ!V241)&gt;0, 分類!$S$7,
"無し")))))))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417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IF(COUNTIF(分類!$H$8:$H$25, 統合マスタ!V242)&gt;0, 分類!$G$7,
IF(COUNTIF(分類!$K$8:$K$25, 統合マスタ!V242)&gt;0, 分類!$J$7,
IF(COUNTIF(分類!$N$8:$N$25, 統合マスタ!V242)&gt;0, 分類!$M$7,
IF(COUNTIF(分類!$Q$8:$Q$25, 統合マスタ!V242)&gt;0, 分類!$P$7,
IF(COUNTIF(分類!$T$8:$T$25, 統合マスタ!V242)&gt;0, 分類!$S$7,
"無し")))))))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417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IF(COUNTIF(分類!$H$8:$H$25, 統合マスタ!V243)&gt;0, 分類!$G$7,
IF(COUNTIF(分類!$K$8:$K$25, 統合マスタ!V243)&gt;0, 分類!$J$7,
IF(COUNTIF(分類!$N$8:$N$25, 統合マスタ!V243)&gt;0, 分類!$M$7,
IF(COUNTIF(分類!$Q$8:$Q$25, 統合マスタ!V243)&gt;0, 分類!$P$7,
IF(COUNTIF(分類!$T$8:$T$25, 統合マスタ!V243)&gt;0, 分類!$S$7,
"無し")))))))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-381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IF(COUNTIF(分類!$H$8:$H$25, 統合マスタ!V244)&gt;0, 分類!$G$7,
IF(COUNTIF(分類!$K$8:$K$25, 統合マスタ!V244)&gt;0, 分類!$J$7,
IF(COUNTIF(分類!$N$8:$N$25, 統合マスタ!V244)&gt;0, 分類!$M$7,
IF(COUNTIF(分類!$Q$8:$Q$25, 統合マスタ!V244)&gt;0, 分類!$P$7,
IF(COUNTIF(分類!$T$8:$T$25, 統合マスタ!V244)&gt;0, 分類!$S$7,
"無し")))))))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-381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IF(COUNTIF(分類!$H$8:$H$25, 統合マスタ!V245)&gt;0, 分類!$G$7,
IF(COUNTIF(分類!$K$8:$K$25, 統合マスタ!V245)&gt;0, 分類!$J$7,
IF(COUNTIF(分類!$N$8:$N$25, 統合マスタ!V245)&gt;0, 分類!$M$7,
IF(COUNTIF(分類!$Q$8:$Q$25, 統合マスタ!V245)&gt;0, 分類!$P$7,
IF(COUNTIF(分類!$T$8:$T$25, 統合マスタ!V245)&gt;0, 分類!$S$7,
"無し")))))))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IF(COUNTIF(分類!$H$8:$H$25, 統合マスタ!V246)&gt;0, 分類!$G$7,
IF(COUNTIF(分類!$K$8:$K$25, 統合マスタ!V246)&gt;0, 分類!$J$7,
IF(COUNTIF(分類!$N$8:$N$25, 統合マスタ!V246)&gt;0, 分類!$M$7,
IF(COUNTIF(分類!$Q$8:$Q$25, 統合マスタ!V246)&gt;0, 分類!$P$7,
IF(COUNTIF(分類!$T$8:$T$25, 統合マスタ!V246)&gt;0, 分類!$S$7,
"無し")))))))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IF(COUNTIF(分類!$H$8:$H$25, 統合マスタ!V247)&gt;0, 分類!$G$7,
IF(COUNTIF(分類!$K$8:$K$25, 統合マスタ!V247)&gt;0, 分類!$J$7,
IF(COUNTIF(分類!$N$8:$N$25, 統合マスタ!V247)&gt;0, 分類!$M$7,
IF(COUNTIF(分類!$Q$8:$Q$25, 統合マスタ!V247)&gt;0, 分類!$P$7,
IF(COUNTIF(分類!$T$8:$T$25, 統合マスタ!V247)&gt;0, 分類!$S$7,
"無し")))))))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IF(COUNTIF(分類!$H$8:$H$25, 統合マスタ!V248)&gt;0, 分類!$G$7,
IF(COUNTIF(分類!$K$8:$K$25, 統合マスタ!V248)&gt;0, 分類!$J$7,
IF(COUNTIF(分類!$N$8:$N$25, 統合マスタ!V248)&gt;0, 分類!$M$7,
IF(COUNTIF(分類!$Q$8:$Q$25, 統合マスタ!V248)&gt;0, 分類!$P$7,
IF(COUNTIF(分類!$T$8:$T$25, 統合マスタ!V248)&gt;0, 分類!$S$7,
"無し")))))))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-380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IF(COUNTIF(分類!$H$8:$H$25, 統合マスタ!V249)&gt;0, 分類!$G$7,
IF(COUNTIF(分類!$K$8:$K$25, 統合マスタ!V249)&gt;0, 分類!$J$7,
IF(COUNTIF(分類!$N$8:$N$25, 統合マスタ!V249)&gt;0, 分類!$M$7,
IF(COUNTIF(分類!$Q$8:$Q$25, 統合マスタ!V249)&gt;0, 分類!$P$7,
IF(COUNTIF(分類!$T$8:$T$25, 統合マスタ!V249)&gt;0, 分類!$S$7,
"無し")))))))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-84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IF(COUNTIF(分類!$H$8:$H$25, 統合マスタ!V250)&gt;0, 分類!$G$7,
IF(COUNTIF(分類!$K$8:$K$25, 統合マスタ!V250)&gt;0, 分類!$J$7,
IF(COUNTIF(分類!$N$8:$N$25, 統合マスタ!V250)&gt;0, 分類!$M$7,
IF(COUNTIF(分類!$Q$8:$Q$25, 統合マスタ!V250)&gt;0, 分類!$P$7,
IF(COUNTIF(分類!$T$8:$T$25, 統合マスタ!V250)&gt;0, 分類!$S$7,
"無し")))))))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IF(COUNTIF(分類!$H$8:$H$25, 統合マスタ!V251)&gt;0, 分類!$G$7,
IF(COUNTIF(分類!$K$8:$K$25, 統合マスタ!V251)&gt;0, 分類!$J$7,
IF(COUNTIF(分類!$N$8:$N$25, 統合マスタ!V251)&gt;0, 分類!$M$7,
IF(COUNTIF(分類!$Q$8:$Q$25, 統合マスタ!V251)&gt;0, 分類!$P$7,
IF(COUNTIF(分類!$T$8:$T$25, 統合マスタ!V251)&gt;0, 分類!$S$7,
"無し")))))))</f>
        <v>その他</v>
      </c>
      <c r="AC251" s="27">
        <f t="shared" ca="1" si="10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0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IF(COUNTIF(分類!$H$8:$H$25, 統合マスタ!V252)&gt;0, 分類!$G$7,
IF(COUNTIF(分類!$K$8:$K$25, 統合マスタ!V252)&gt;0, 分類!$J$7,
IF(COUNTIF(分類!$N$8:$N$25, 統合マスタ!V252)&gt;0, 分類!$M$7,
IF(COUNTIF(分類!$Q$8:$Q$25, 統合マスタ!V252)&gt;0, 分類!$P$7,
IF(COUNTIF(分類!$T$8:$T$25, 統合マスタ!V252)&gt;0, 分類!$S$7,
"無し")))))))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IF(COUNTIF(分類!$H$8:$H$25, 統合マスタ!V253)&gt;0, 分類!$G$7,
IF(COUNTIF(分類!$K$8:$K$25, 統合マスタ!V253)&gt;0, 分類!$J$7,
IF(COUNTIF(分類!$N$8:$N$25, 統合マスタ!V253)&gt;0, 分類!$M$7,
IF(COUNTIF(分類!$Q$8:$Q$25, 統合マスタ!V253)&gt;0, 分類!$P$7,
IF(COUNTIF(分類!$T$8:$T$25, 統合マスタ!V253)&gt;0, 分類!$S$7,
"無し")))))))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IF(COUNTIF(分類!$H$8:$H$25, 統合マスタ!V254)&gt;0, 分類!$G$7,
IF(COUNTIF(分類!$K$8:$K$25, 統合マスタ!V254)&gt;0, 分類!$J$7,
IF(COUNTIF(分類!$N$8:$N$25, 統合マスタ!V254)&gt;0, 分類!$M$7,
IF(COUNTIF(分類!$Q$8:$Q$25, 統合マスタ!V254)&gt;0, 分類!$P$7,
IF(COUNTIF(分類!$T$8:$T$25, 統合マスタ!V254)&gt;0, 分類!$S$7,
"無し")))))))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IF(COUNTIF(分類!$H$8:$H$25, 統合マスタ!V255)&gt;0, 分類!$G$7,
IF(COUNTIF(分類!$K$8:$K$25, 統合マスタ!V255)&gt;0, 分類!$J$7,
IF(COUNTIF(分類!$N$8:$N$25, 統合マスタ!V255)&gt;0, 分類!$M$7,
IF(COUNTIF(分類!$Q$8:$Q$25, 統合マスタ!V255)&gt;0, 分類!$P$7,
IF(COUNTIF(分類!$T$8:$T$25, 統合マスタ!V255)&gt;0, 分類!$S$7,
"無し")))))))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IF(COUNTIF(分類!$H$8:$H$25, 統合マスタ!V256)&gt;0, 分類!$G$7,
IF(COUNTIF(分類!$K$8:$K$25, 統合マスタ!V256)&gt;0, 分類!$J$7,
IF(COUNTIF(分類!$N$8:$N$25, 統合マスタ!V256)&gt;0, 分類!$M$7,
IF(COUNTIF(分類!$Q$8:$Q$25, 統合マスタ!V256)&gt;0, 分類!$P$7,
IF(COUNTIF(分類!$T$8:$T$25, 統合マスタ!V256)&gt;0, 分類!$S$7,
"無し")))))))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IF(COUNTIF(分類!$H$8:$H$25, 統合マスタ!V257)&gt;0, 分類!$G$7,
IF(COUNTIF(分類!$K$8:$K$25, 統合マスタ!V257)&gt;0, 分類!$J$7,
IF(COUNTIF(分類!$N$8:$N$25, 統合マスタ!V257)&gt;0, 分類!$M$7,
IF(COUNTIF(分類!$Q$8:$Q$25, 統合マスタ!V257)&gt;0, 分類!$P$7,
IF(COUNTIF(分類!$T$8:$T$25, 統合マスタ!V257)&gt;0, 分類!$S$7,
"無し")))))))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IF(COUNTIF(分類!$H$8:$H$25, 統合マスタ!V258)&gt;0, 分類!$G$7,
IF(COUNTIF(分類!$K$8:$K$25, 統合マスタ!V258)&gt;0, 分類!$J$7,
IF(COUNTIF(分類!$N$8:$N$25, 統合マスタ!V258)&gt;0, 分類!$M$7,
IF(COUNTIF(分類!$Q$8:$Q$25, 統合マスタ!V258)&gt;0, 分類!$P$7,
IF(COUNTIF(分類!$T$8:$T$25, 統合マスタ!V258)&gt;0, 分類!$S$7,
"無し")))))))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IF(COUNTIF(分類!$H$8:$H$25, 統合マスタ!V259)&gt;0, 分類!$G$7,
IF(COUNTIF(分類!$K$8:$K$25, 統合マスタ!V259)&gt;0, 分類!$J$7,
IF(COUNTIF(分類!$N$8:$N$25, 統合マスタ!V259)&gt;0, 分類!$M$7,
IF(COUNTIF(分類!$Q$8:$Q$25, 統合マスタ!V259)&gt;0, 分類!$P$7,
IF(COUNTIF(分類!$T$8:$T$25, 統合マスタ!V259)&gt;0, 分類!$S$7,
"無し")))))))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IF(COUNTIF(分類!$H$8:$H$25, 統合マスタ!V260)&gt;0, 分類!$G$7,
IF(COUNTIF(分類!$K$8:$K$25, 統合マスタ!V260)&gt;0, 分類!$J$7,
IF(COUNTIF(分類!$N$8:$N$25, 統合マスタ!V260)&gt;0, 分類!$M$7,
IF(COUNTIF(分類!$Q$8:$Q$25, 統合マスタ!V260)&gt;0, 分類!$P$7,
IF(COUNTIF(分類!$T$8:$T$25, 統合マスタ!V260)&gt;0, 分類!$S$7,
"無し")))))))</f>
        <v>その他</v>
      </c>
      <c r="AC260" s="27">
        <f t="shared" ca="1" si="10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0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IF(COUNTIF(分類!$H$8:$H$25, 統合マスタ!V261)&gt;0, 分類!$G$7,
IF(COUNTIF(分類!$K$8:$K$25, 統合マスタ!V261)&gt;0, 分類!$J$7,
IF(COUNTIF(分類!$N$8:$N$25, 統合マスタ!V261)&gt;0, 分類!$M$7,
IF(COUNTIF(分類!$Q$8:$Q$25, 統合マスタ!V261)&gt;0, 分類!$P$7,
IF(COUNTIF(分類!$T$8:$T$25, 統合マスタ!V261)&gt;0, 分類!$S$7,
"無し")))))))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-36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IF(COUNTIF(分類!$H$8:$H$25, 統合マスタ!V262)&gt;0, 分類!$G$7,
IF(COUNTIF(分類!$K$8:$K$25, 統合マスタ!V262)&gt;0, 分類!$J$7,
IF(COUNTIF(分類!$N$8:$N$25, 統合マスタ!V262)&gt;0, 分類!$M$7,
IF(COUNTIF(分類!$Q$8:$Q$25, 統合マスタ!V262)&gt;0, 分類!$P$7,
IF(COUNTIF(分類!$T$8:$T$25, 統合マスタ!V262)&gt;0, 分類!$S$7,
"無し")))))))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IF(COUNTIF(分類!$H$8:$H$25, 統合マスタ!V263)&gt;0, 分類!$G$7,
IF(COUNTIF(分類!$K$8:$K$25, 統合マスタ!V263)&gt;0, 分類!$J$7,
IF(COUNTIF(分類!$N$8:$N$25, 統合マスタ!V263)&gt;0, 分類!$M$7,
IF(COUNTIF(分類!$Q$8:$Q$25, 統合マスタ!V263)&gt;0, 分類!$P$7,
IF(COUNTIF(分類!$T$8:$T$25, 統合マスタ!V263)&gt;0, 分類!$S$7,
"無し")))))))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-451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IF(COUNTIF(分類!$H$8:$H$25, 統合マスタ!V264)&gt;0, 分類!$G$7,
IF(COUNTIF(分類!$K$8:$K$25, 統合マスタ!V264)&gt;0, 分類!$J$7,
IF(COUNTIF(分類!$N$8:$N$25, 統合マスタ!V264)&gt;0, 分類!$M$7,
IF(COUNTIF(分類!$Q$8:$Q$25, 統合マスタ!V264)&gt;0, 分類!$P$7,
IF(COUNTIF(分類!$T$8:$T$25, 統合マスタ!V264)&gt;0, 分類!$S$7,
"無し")))))))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IF(COUNTIF(分類!$H$8:$H$25, 統合マスタ!V265)&gt;0, 分類!$G$7,
IF(COUNTIF(分類!$K$8:$K$25, 統合マスタ!V265)&gt;0, 分類!$J$7,
IF(COUNTIF(分類!$N$8:$N$25, 統合マスタ!V265)&gt;0, 分類!$M$7,
IF(COUNTIF(分類!$Q$8:$Q$25, 統合マスタ!V265)&gt;0, 分類!$P$7,
IF(COUNTIF(分類!$T$8:$T$25, 統合マスタ!V265)&gt;0, 分類!$S$7,
"無し")))))))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IF(COUNTIF(分類!$H$8:$H$25, 統合マスタ!V266)&gt;0, 分類!$G$7,
IF(COUNTIF(分類!$K$8:$K$25, 統合マスタ!V266)&gt;0, 分類!$J$7,
IF(COUNTIF(分類!$N$8:$N$25, 統合マスタ!V266)&gt;0, 分類!$M$7,
IF(COUNTIF(分類!$Q$8:$Q$25, 統合マスタ!V266)&gt;0, 分類!$P$7,
IF(COUNTIF(分類!$T$8:$T$25, 統合マスタ!V266)&gt;0, 分類!$S$7,
"無し")))))))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IF(COUNTIF(分類!$H$8:$H$25, 統合マスタ!V267)&gt;0, 分類!$G$7,
IF(COUNTIF(分類!$K$8:$K$25, 統合マスタ!V267)&gt;0, 分類!$J$7,
IF(COUNTIF(分類!$N$8:$N$25, 統合マスタ!V267)&gt;0, 分類!$M$7,
IF(COUNTIF(分類!$Q$8:$Q$25, 統合マスタ!V267)&gt;0, 分類!$P$7,
IF(COUNTIF(分類!$T$8:$T$25, 統合マスタ!V267)&gt;0, 分類!$S$7,
"無し")))))))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IF(COUNTIF(分類!$H$8:$H$25, 統合マスタ!V268)&gt;0, 分類!$G$7,
IF(COUNTIF(分類!$K$8:$K$25, 統合マスタ!V268)&gt;0, 分類!$J$7,
IF(COUNTIF(分類!$N$8:$N$25, 統合マスタ!V268)&gt;0, 分類!$M$7,
IF(COUNTIF(分類!$Q$8:$Q$25, 統合マスタ!V268)&gt;0, 分類!$P$7,
IF(COUNTIF(分類!$T$8:$T$25, 統合マスタ!V268)&gt;0, 分類!$S$7,
"無し")))))))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-824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IF(COUNTIF(分類!$H$8:$H$25, 統合マスタ!V269)&gt;0, 分類!$G$7,
IF(COUNTIF(分類!$K$8:$K$25, 統合マスタ!V269)&gt;0, 分類!$J$7,
IF(COUNTIF(分類!$N$8:$N$25, 統合マスタ!V269)&gt;0, 分類!$M$7,
IF(COUNTIF(分類!$Q$8:$Q$25, 統合マスタ!V269)&gt;0, 分類!$P$7,
IF(COUNTIF(分類!$T$8:$T$25, 統合マスタ!V269)&gt;0, 分類!$S$7,
"無し")))))))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-824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IF(COUNTIF(分類!$H$8:$H$25, 統合マスタ!V270)&gt;0, 分類!$G$7,
IF(COUNTIF(分類!$K$8:$K$25, 統合マスタ!V270)&gt;0, 分類!$J$7,
IF(COUNTIF(分類!$N$8:$N$25, 統合マスタ!V270)&gt;0, 分類!$M$7,
IF(COUNTIF(分類!$Q$8:$Q$25, 統合マスタ!V270)&gt;0, 分類!$P$7,
IF(COUNTIF(分類!$T$8:$T$25, 統合マスタ!V270)&gt;0, 分類!$S$7,
"無し")))))))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-138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IF(COUNTIF(分類!$H$8:$H$25, 統合マスタ!V271)&gt;0, 分類!$G$7,
IF(COUNTIF(分類!$K$8:$K$25, 統合マスタ!V271)&gt;0, 分類!$J$7,
IF(COUNTIF(分類!$N$8:$N$25, 統合マスタ!V271)&gt;0, 分類!$M$7,
IF(COUNTIF(分類!$Q$8:$Q$25, 統合マスタ!V271)&gt;0, 分類!$P$7,
IF(COUNTIF(分類!$T$8:$T$25, 統合マスタ!V271)&gt;0, 分類!$S$7,
"無し")))))))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IF(COUNTIF(分類!$H$8:$H$25, 統合マスタ!V272)&gt;0, 分類!$G$7,
IF(COUNTIF(分類!$K$8:$K$25, 統合マスタ!V272)&gt;0, 分類!$J$7,
IF(COUNTIF(分類!$N$8:$N$25, 統合マスタ!V272)&gt;0, 分類!$M$7,
IF(COUNTIF(分類!$Q$8:$Q$25, 統合マスタ!V272)&gt;0, 分類!$P$7,
IF(COUNTIF(分類!$T$8:$T$25, 統合マスタ!V272)&gt;0, 分類!$S$7,
"無し")))))))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-232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IF(COUNTIF(分類!$H$8:$H$25, 統合マスタ!V273)&gt;0, 分類!$G$7,
IF(COUNTIF(分類!$K$8:$K$25, 統合マスタ!V273)&gt;0, 分類!$J$7,
IF(COUNTIF(分類!$N$8:$N$25, 統合マスタ!V273)&gt;0, 分類!$M$7,
IF(COUNTIF(分類!$Q$8:$Q$25, 統合マスタ!V273)&gt;0, 分類!$P$7,
IF(COUNTIF(分類!$T$8:$T$25, 統合マスタ!V273)&gt;0, 分類!$S$7,
"無し")))))))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-49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IF(COUNTIF(分類!$H$8:$H$25, 統合マスタ!V274)&gt;0, 分類!$G$7,
IF(COUNTIF(分類!$K$8:$K$25, 統合マスタ!V274)&gt;0, 分類!$J$7,
IF(COUNTIF(分類!$N$8:$N$25, 統合マスタ!V274)&gt;0, 分類!$M$7,
IF(COUNTIF(分類!$Q$8:$Q$25, 統合マスタ!V274)&gt;0, 分類!$P$7,
IF(COUNTIF(分類!$T$8:$T$25, 統合マスタ!V274)&gt;0, 分類!$S$7,
"無し")))))))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IF(COUNTIF(分類!$H$8:$H$25, 統合マスタ!V275)&gt;0, 分類!$G$7,
IF(COUNTIF(分類!$K$8:$K$25, 統合マスタ!V275)&gt;0, 分類!$J$7,
IF(COUNTIF(分類!$N$8:$N$25, 統合マスタ!V275)&gt;0, 分類!$M$7,
IF(COUNTIF(分類!$Q$8:$Q$25, 統合マスタ!V275)&gt;0, 分類!$P$7,
IF(COUNTIF(分類!$T$8:$T$25, 統合マスタ!V275)&gt;0, 分類!$S$7,
"無し")))))))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IF(COUNTIF(分類!$H$8:$H$25, 統合マスタ!V276)&gt;0, 分類!$G$7,
IF(COUNTIF(分類!$K$8:$K$25, 統合マスタ!V276)&gt;0, 分類!$J$7,
IF(COUNTIF(分類!$N$8:$N$25, 統合マスタ!V276)&gt;0, 分類!$M$7,
IF(COUNTIF(分類!$Q$8:$Q$25, 統合マスタ!V276)&gt;0, 分類!$P$7,
IF(COUNTIF(分類!$T$8:$T$25, 統合マスタ!V276)&gt;0, 分類!$S$7,
"無し")))))))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IF(COUNTIF(分類!$H$8:$H$25, 統合マスタ!V277)&gt;0, 分類!$G$7,
IF(COUNTIF(分類!$K$8:$K$25, 統合マスタ!V277)&gt;0, 分類!$J$7,
IF(COUNTIF(分類!$N$8:$N$25, 統合マスタ!V277)&gt;0, 分類!$M$7,
IF(COUNTIF(分類!$Q$8:$Q$25, 統合マスタ!V277)&gt;0, 分類!$P$7,
IF(COUNTIF(分類!$T$8:$T$25, 統合マスタ!V277)&gt;0, 分類!$S$7,
"無し")))))))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IF(COUNTIF(分類!$H$8:$H$25, 統合マスタ!V278)&gt;0, 分類!$G$7,
IF(COUNTIF(分類!$K$8:$K$25, 統合マスタ!V278)&gt;0, 分類!$J$7,
IF(COUNTIF(分類!$N$8:$N$25, 統合マスタ!V278)&gt;0, 分類!$M$7,
IF(COUNTIF(分類!$Q$8:$Q$25, 統合マスタ!V278)&gt;0, 分類!$P$7,
IF(COUNTIF(分類!$T$8:$T$25, 統合マスタ!V278)&gt;0, 分類!$S$7,
"無し")))))))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IF(COUNTIF(分類!$H$8:$H$25, 統合マスタ!V279)&gt;0, 分類!$G$7,
IF(COUNTIF(分類!$K$8:$K$25, 統合マスタ!V279)&gt;0, 分類!$J$7,
IF(COUNTIF(分類!$N$8:$N$25, 統合マスタ!V279)&gt;0, 分類!$M$7,
IF(COUNTIF(分類!$Q$8:$Q$25, 統合マスタ!V279)&gt;0, 分類!$P$7,
IF(COUNTIF(分類!$T$8:$T$25, 統合マスタ!V279)&gt;0, 分類!$S$7,
"無し")))))))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IF(COUNTIF(分類!$H$8:$H$25, 統合マスタ!V280)&gt;0, 分類!$G$7,
IF(COUNTIF(分類!$K$8:$K$25, 統合マスタ!V280)&gt;0, 分類!$J$7,
IF(COUNTIF(分類!$N$8:$N$25, 統合マスタ!V280)&gt;0, 分類!$M$7,
IF(COUNTIF(分類!$Q$8:$Q$25, 統合マスタ!V280)&gt;0, 分類!$P$7,
IF(COUNTIF(分類!$T$8:$T$25, 統合マスタ!V280)&gt;0, 分類!$S$7,
"無し")))))))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IF(COUNTIF(分類!$H$8:$H$25, 統合マスタ!V281)&gt;0, 分類!$G$7,
IF(COUNTIF(分類!$K$8:$K$25, 統合マスタ!V281)&gt;0, 分類!$J$7,
IF(COUNTIF(分類!$N$8:$N$25, 統合マスタ!V281)&gt;0, 分類!$M$7,
IF(COUNTIF(分類!$Q$8:$Q$25, 統合マスタ!V281)&gt;0, 分類!$P$7,
IF(COUNTIF(分類!$T$8:$T$25, 統合マスタ!V281)&gt;0, 分類!$S$7,
"無し")))))))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IF(COUNTIF(分類!$H$8:$H$25, 統合マスタ!V282)&gt;0, 分類!$G$7,
IF(COUNTIF(分類!$K$8:$K$25, 統合マスタ!V282)&gt;0, 分類!$J$7,
IF(COUNTIF(分類!$N$8:$N$25, 統合マスタ!V282)&gt;0, 分類!$M$7,
IF(COUNTIF(分類!$Q$8:$Q$25, 統合マスタ!V282)&gt;0, 分類!$P$7,
IF(COUNTIF(分類!$T$8:$T$25, 統合マスタ!V282)&gt;0, 分類!$S$7,
"無し")))))))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-68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IF(COUNTIF(分類!$H$8:$H$25, 統合マスタ!V283)&gt;0, 分類!$G$7,
IF(COUNTIF(分類!$K$8:$K$25, 統合マスタ!V283)&gt;0, 分類!$J$7,
IF(COUNTIF(分類!$N$8:$N$25, 統合マスタ!V283)&gt;0, 分類!$M$7,
IF(COUNTIF(分類!$Q$8:$Q$25, 統合マスタ!V283)&gt;0, 分類!$P$7,
IF(COUNTIF(分類!$T$8:$T$25, 統合マスタ!V283)&gt;0, 分類!$S$7,
"無し")))))))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-116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IF(COUNTIF(分類!$H$8:$H$25, 統合マスタ!V284)&gt;0, 分類!$G$7,
IF(COUNTIF(分類!$K$8:$K$25, 統合マスタ!V284)&gt;0, 分類!$J$7,
IF(COUNTIF(分類!$N$8:$N$25, 統合マスタ!V284)&gt;0, 分類!$M$7,
IF(COUNTIF(分類!$Q$8:$Q$25, 統合マスタ!V284)&gt;0, 分類!$P$7,
IF(COUNTIF(分類!$T$8:$T$25, 統合マスタ!V284)&gt;0, 分類!$S$7,
"無し")))))))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-438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IF(COUNTIF(分類!$H$8:$H$25, 統合マスタ!V285)&gt;0, 分類!$G$7,
IF(COUNTIF(分類!$K$8:$K$25, 統合マスタ!V285)&gt;0, 分類!$J$7,
IF(COUNTIF(分類!$N$8:$N$25, 統合マスタ!V285)&gt;0, 分類!$M$7,
IF(COUNTIF(分類!$Q$8:$Q$25, 統合マスタ!V285)&gt;0, 分類!$P$7,
IF(COUNTIF(分類!$T$8:$T$25, 統合マスタ!V285)&gt;0, 分類!$S$7,
"無し")))))))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-438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IF(COUNTIF(分類!$H$8:$H$25, 統合マスタ!V286)&gt;0, 分類!$G$7,
IF(COUNTIF(分類!$K$8:$K$25, 統合マスタ!V286)&gt;0, 分類!$J$7,
IF(COUNTIF(分類!$N$8:$N$25, 統合マスタ!V286)&gt;0, 分類!$M$7,
IF(COUNTIF(分類!$Q$8:$Q$25, 統合マスタ!V286)&gt;0, 分類!$P$7,
IF(COUNTIF(分類!$T$8:$T$25, 統合マスタ!V286)&gt;0, 分類!$S$7,
"無し")))))))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IF(COUNTIF(分類!$H$8:$H$25, 統合マスタ!V287)&gt;0, 分類!$G$7,
IF(COUNTIF(分類!$K$8:$K$25, 統合マスタ!V287)&gt;0, 分類!$J$7,
IF(COUNTIF(分類!$N$8:$N$25, 統合マスタ!V287)&gt;0, 分類!$M$7,
IF(COUNTIF(分類!$Q$8:$Q$25, 統合マスタ!V287)&gt;0, 分類!$P$7,
IF(COUNTIF(分類!$T$8:$T$25, 統合マスタ!V287)&gt;0, 分類!$S$7,
"無し")))))))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IF(COUNTIF(分類!$H$8:$H$25, 統合マスタ!V288)&gt;0, 分類!$G$7,
IF(COUNTIF(分類!$K$8:$K$25, 統合マスタ!V288)&gt;0, 分類!$J$7,
IF(COUNTIF(分類!$N$8:$N$25, 統合マスタ!V288)&gt;0, 分類!$M$7,
IF(COUNTIF(分類!$Q$8:$Q$25, 統合マスタ!V288)&gt;0, 分類!$P$7,
IF(COUNTIF(分類!$T$8:$T$25, 統合マスタ!V288)&gt;0, 分類!$S$7,
"無し")))))))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IF(COUNTIF(分類!$H$8:$H$25, 統合マスタ!V289)&gt;0, 分類!$G$7,
IF(COUNTIF(分類!$K$8:$K$25, 統合マスタ!V289)&gt;0, 分類!$J$7,
IF(COUNTIF(分類!$N$8:$N$25, 統合マスタ!V289)&gt;0, 分類!$M$7,
IF(COUNTIF(分類!$Q$8:$Q$25, 統合マスタ!V289)&gt;0, 分類!$P$7,
IF(COUNTIF(分類!$T$8:$T$25, 統合マスタ!V289)&gt;0, 分類!$S$7,
"無し")))))))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IF(COUNTIF(分類!$H$8:$H$25, 統合マスタ!V290)&gt;0, 分類!$G$7,
IF(COUNTIF(分類!$K$8:$K$25, 統合マスタ!V290)&gt;0, 分類!$J$7,
IF(COUNTIF(分類!$N$8:$N$25, 統合マスタ!V290)&gt;0, 分類!$M$7,
IF(COUNTIF(分類!$Q$8:$Q$25, 統合マスタ!V290)&gt;0, 分類!$P$7,
IF(COUNTIF(分類!$T$8:$T$25, 統合マスタ!V290)&gt;0, 分類!$S$7,
"無し")))))))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IF(COUNTIF(分類!$H$8:$H$25, 統合マスタ!V291)&gt;0, 分類!$G$7,
IF(COUNTIF(分類!$K$8:$K$25, 統合マスタ!V291)&gt;0, 分類!$J$7,
IF(COUNTIF(分類!$N$8:$N$25, 統合マスタ!V291)&gt;0, 分類!$M$7,
IF(COUNTIF(分類!$Q$8:$Q$25, 統合マスタ!V291)&gt;0, 分類!$P$7,
IF(COUNTIF(分類!$T$8:$T$25, 統合マスタ!V291)&gt;0, 分類!$S$7,
"無し")))))))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IF(COUNTIF(分類!$H$8:$H$25, 統合マスタ!V292)&gt;0, 分類!$G$7,
IF(COUNTIF(分類!$K$8:$K$25, 統合マスタ!V292)&gt;0, 分類!$J$7,
IF(COUNTIF(分類!$N$8:$N$25, 統合マスタ!V292)&gt;0, 分類!$M$7,
IF(COUNTIF(分類!$Q$8:$Q$25, 統合マスタ!V292)&gt;0, 分類!$P$7,
IF(COUNTIF(分類!$T$8:$T$25, 統合マスタ!V292)&gt;0, 分類!$S$7,
"無し")))))))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-152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IF(COUNTIF(分類!$H$8:$H$25, 統合マスタ!V293)&gt;0, 分類!$G$7,
IF(COUNTIF(分類!$K$8:$K$25, 統合マスタ!V293)&gt;0, 分類!$J$7,
IF(COUNTIF(分類!$N$8:$N$25, 統合マスタ!V293)&gt;0, 分類!$M$7,
IF(COUNTIF(分類!$Q$8:$Q$25, 統合マスタ!V293)&gt;0, 分類!$P$7,
IF(COUNTIF(分類!$T$8:$T$25, 統合マスタ!V293)&gt;0, 分類!$S$7,
"無し")))))))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IF(COUNTIF(分類!$H$8:$H$25, 統合マスタ!V294)&gt;0, 分類!$G$7,
IF(COUNTIF(分類!$K$8:$K$25, 統合マスタ!V294)&gt;0, 分類!$J$7,
IF(COUNTIF(分類!$N$8:$N$25, 統合マスタ!V294)&gt;0, 分類!$M$7,
IF(COUNTIF(分類!$Q$8:$Q$25, 統合マスタ!V294)&gt;0, 分類!$P$7,
IF(COUNTIF(分類!$T$8:$T$25, 統合マスタ!V294)&gt;0, 分類!$S$7,
"無し")))))))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IF(COUNTIF(分類!$H$8:$H$25, 統合マスタ!V295)&gt;0, 分類!$G$7,
IF(COUNTIF(分類!$K$8:$K$25, 統合マスタ!V295)&gt;0, 分類!$J$7,
IF(COUNTIF(分類!$N$8:$N$25, 統合マスタ!V295)&gt;0, 分類!$M$7,
IF(COUNTIF(分類!$Q$8:$Q$25, 統合マスタ!V295)&gt;0, 分類!$P$7,
IF(COUNTIF(分類!$T$8:$T$25, 統合マスタ!V295)&gt;0, 分類!$S$7,
"無し")))))))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IF(COUNTIF(分類!$H$8:$H$25, 統合マスタ!V296)&gt;0, 分類!$G$7,
IF(COUNTIF(分類!$K$8:$K$25, 統合マスタ!V296)&gt;0, 分類!$J$7,
IF(COUNTIF(分類!$N$8:$N$25, 統合マスタ!V296)&gt;0, 分類!$M$7,
IF(COUNTIF(分類!$Q$8:$Q$25, 統合マスタ!V296)&gt;0, 分類!$P$7,
IF(COUNTIF(分類!$T$8:$T$25, 統合マスタ!V296)&gt;0, 分類!$S$7,
"無し")))))))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IF(COUNTIF(分類!$H$8:$H$25, 統合マスタ!V297)&gt;0, 分類!$G$7,
IF(COUNTIF(分類!$K$8:$K$25, 統合マスタ!V297)&gt;0, 分類!$J$7,
IF(COUNTIF(分類!$N$8:$N$25, 統合マスタ!V297)&gt;0, 分類!$M$7,
IF(COUNTIF(分類!$Q$8:$Q$25, 統合マスタ!V297)&gt;0, 分類!$P$7,
IF(COUNTIF(分類!$T$8:$T$25, 統合マスタ!V297)&gt;0, 分類!$S$7,
"無し")))))))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IF(COUNTIF(分類!$H$8:$H$25, 統合マスタ!V298)&gt;0, 分類!$G$7,
IF(COUNTIF(分類!$K$8:$K$25, 統合マスタ!V298)&gt;0, 分類!$J$7,
IF(COUNTIF(分類!$N$8:$N$25, 統合マスタ!V298)&gt;0, 分類!$M$7,
IF(COUNTIF(分類!$Q$8:$Q$25, 統合マスタ!V298)&gt;0, 分類!$P$7,
IF(COUNTIF(分類!$T$8:$T$25, 統合マスタ!V298)&gt;0, 分類!$S$7,
"無し")))))))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IF(COUNTIF(分類!$H$8:$H$25, 統合マスタ!V299)&gt;0, 分類!$G$7,
IF(COUNTIF(分類!$K$8:$K$25, 統合マスタ!V299)&gt;0, 分類!$J$7,
IF(COUNTIF(分類!$N$8:$N$25, 統合マスタ!V299)&gt;0, 分類!$M$7,
IF(COUNTIF(分類!$Q$8:$Q$25, 統合マスタ!V299)&gt;0, 分類!$P$7,
IF(COUNTIF(分類!$T$8:$T$25, 統合マスタ!V299)&gt;0, 分類!$S$7,
"無し")))))))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IF(COUNTIF(分類!$H$8:$H$25, 統合マスタ!V300)&gt;0, 分類!$G$7,
IF(COUNTIF(分類!$K$8:$K$25, 統合マスタ!V300)&gt;0, 分類!$J$7,
IF(COUNTIF(分類!$N$8:$N$25, 統合マスタ!V300)&gt;0, 分類!$M$7,
IF(COUNTIF(分類!$Q$8:$Q$25, 統合マスタ!V300)&gt;0, 分類!$P$7,
IF(COUNTIF(分類!$T$8:$T$25, 統合マスタ!V300)&gt;0, 分類!$S$7,
"無し")))))))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IF(COUNTIF(分類!$H$8:$H$25, 統合マスタ!V301)&gt;0, 分類!$G$7,
IF(COUNTIF(分類!$K$8:$K$25, 統合マスタ!V301)&gt;0, 分類!$J$7,
IF(COUNTIF(分類!$N$8:$N$25, 統合マスタ!V301)&gt;0, 分類!$M$7,
IF(COUNTIF(分類!$Q$8:$Q$25, 統合マスタ!V301)&gt;0, 分類!$P$7,
IF(COUNTIF(分類!$T$8:$T$25, 統合マスタ!V301)&gt;0, 分類!$S$7,
"無し")))))))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IF(COUNTIF(分類!$H$8:$H$25, 統合マスタ!V302)&gt;0, 分類!$G$7,
IF(COUNTIF(分類!$K$8:$K$25, 統合マスタ!V302)&gt;0, 分類!$J$7,
IF(COUNTIF(分類!$N$8:$N$25, 統合マスタ!V302)&gt;0, 分類!$M$7,
IF(COUNTIF(分類!$Q$8:$Q$25, 統合マスタ!V302)&gt;0, 分類!$P$7,
IF(COUNTIF(分類!$T$8:$T$25, 統合マスタ!V302)&gt;0, 分類!$S$7,
"無し")))))))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IF(COUNTIF(分類!$H$8:$H$25, 統合マスタ!V303)&gt;0, 分類!$G$7,
IF(COUNTIF(分類!$K$8:$K$25, 統合マスタ!V303)&gt;0, 分類!$J$7,
IF(COUNTIF(分類!$N$8:$N$25, 統合マスタ!V303)&gt;0, 分類!$M$7,
IF(COUNTIF(分類!$Q$8:$Q$25, 統合マスタ!V303)&gt;0, 分類!$P$7,
IF(COUNTIF(分類!$T$8:$T$25, 統合マスタ!V303)&gt;0, 分類!$S$7,
"無し")))))))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IF(COUNTIF(分類!$H$8:$H$25, 統合マスタ!V304)&gt;0, 分類!$G$7,
IF(COUNTIF(分類!$K$8:$K$25, 統合マスタ!V304)&gt;0, 分類!$J$7,
IF(COUNTIF(分類!$N$8:$N$25, 統合マスタ!V304)&gt;0, 分類!$M$7,
IF(COUNTIF(分類!$Q$8:$Q$25, 統合マスタ!V304)&gt;0, 分類!$P$7,
IF(COUNTIF(分類!$T$8:$T$25, 統合マスタ!V304)&gt;0, 分類!$S$7,
"無し")))))))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80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IF(COUNTIF(分類!$H$8:$H$25, 統合マスタ!V305)&gt;0, 分類!$G$7,
IF(COUNTIF(分類!$K$8:$K$25, 統合マスタ!V305)&gt;0, 分類!$J$7,
IF(COUNTIF(分類!$N$8:$N$25, 統合マスタ!V305)&gt;0, 分類!$M$7,
IF(COUNTIF(分類!$Q$8:$Q$25, 統合マスタ!V305)&gt;0, 分類!$P$7,
IF(COUNTIF(分類!$T$8:$T$25, 統合マスタ!V305)&gt;0, 分類!$S$7,
"無し")))))))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80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IF(COUNTIF(分類!$H$8:$H$25, 統合マスタ!V306)&gt;0, 分類!$G$7,
IF(COUNTIF(分類!$K$8:$K$25, 統合マスタ!V306)&gt;0, 分類!$J$7,
IF(COUNTIF(分類!$N$8:$N$25, 統合マスタ!V306)&gt;0, 分類!$M$7,
IF(COUNTIF(分類!$Q$8:$Q$25, 統合マスタ!V306)&gt;0, 分類!$P$7,
IF(COUNTIF(分類!$T$8:$T$25, 統合マスタ!V306)&gt;0, 分類!$S$7,
"無し")))))))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IF(COUNTIF(分類!$H$8:$H$25, 統合マスタ!V307)&gt;0, 分類!$G$7,
IF(COUNTIF(分類!$K$8:$K$25, 統合マスタ!V307)&gt;0, 分類!$J$7,
IF(COUNTIF(分類!$N$8:$N$25, 統合マスタ!V307)&gt;0, 分類!$M$7,
IF(COUNTIF(分類!$Q$8:$Q$25, 統合マスタ!V307)&gt;0, 分類!$P$7,
IF(COUNTIF(分類!$T$8:$T$25, 統合マスタ!V307)&gt;0, 分類!$S$7,
"無し")))))))</f>
        <v>散剤</v>
      </c>
      <c r="AC307" s="27">
        <f t="shared" ca="1" si="13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0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IF(COUNTIF(分類!$H$8:$H$25, 統合マスタ!V308)&gt;0, 分類!$G$7,
IF(COUNTIF(分類!$K$8:$K$25, 統合マスタ!V308)&gt;0, 分類!$J$7,
IF(COUNTIF(分類!$N$8:$N$25, 統合マスタ!V308)&gt;0, 分類!$M$7,
IF(COUNTIF(分類!$Q$8:$Q$25, 統合マスタ!V308)&gt;0, 分類!$P$7,
IF(COUNTIF(分類!$T$8:$T$25, 統合マスタ!V308)&gt;0, 分類!$S$7,
"無し")))))))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IF(COUNTIF(分類!$H$8:$H$25, 統合マスタ!V309)&gt;0, 分類!$G$7,
IF(COUNTIF(分類!$K$8:$K$25, 統合マスタ!V309)&gt;0, 分類!$J$7,
IF(COUNTIF(分類!$N$8:$N$25, 統合マスタ!V309)&gt;0, 分類!$M$7,
IF(COUNTIF(分類!$Q$8:$Q$25, 統合マスタ!V309)&gt;0, 分類!$P$7,
IF(COUNTIF(分類!$T$8:$T$25, 統合マスタ!V309)&gt;0, 分類!$S$7,
"無し")))))))</f>
        <v>その他</v>
      </c>
      <c r="AC309" s="27">
        <f t="shared" ca="1" si="13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0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IF(COUNTIF(分類!$H$8:$H$25, 統合マスタ!V310)&gt;0, 分類!$G$7,
IF(COUNTIF(分類!$K$8:$K$25, 統合マスタ!V310)&gt;0, 分類!$J$7,
IF(COUNTIF(分類!$N$8:$N$25, 統合マスタ!V310)&gt;0, 分類!$M$7,
IF(COUNTIF(分類!$Q$8:$Q$25, 統合マスタ!V310)&gt;0, 分類!$P$7,
IF(COUNTIF(分類!$T$8:$T$25, 統合マスタ!V310)&gt;0, 分類!$S$7,
"無し")))))))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-1538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IF(COUNTIF(分類!$H$8:$H$25, 統合マスタ!V311)&gt;0, 分類!$G$7,
IF(COUNTIF(分類!$K$8:$K$25, 統合マスタ!V311)&gt;0, 分類!$J$7,
IF(COUNTIF(分類!$N$8:$N$25, 統合マスタ!V311)&gt;0, 分類!$M$7,
IF(COUNTIF(分類!$Q$8:$Q$25, 統合マスタ!V311)&gt;0, 分類!$P$7,
IF(COUNTIF(分類!$T$8:$T$25, 統合マスタ!V311)&gt;0, 分類!$S$7,
"無し")))))))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-1538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IF(COUNTIF(分類!$H$8:$H$25, 統合マスタ!V312)&gt;0, 分類!$G$7,
IF(COUNTIF(分類!$K$8:$K$25, 統合マスタ!V312)&gt;0, 分類!$J$7,
IF(COUNTIF(分類!$N$8:$N$25, 統合マスタ!V312)&gt;0, 分類!$M$7,
IF(COUNTIF(分類!$Q$8:$Q$25, 統合マスタ!V312)&gt;0, 分類!$P$7,
IF(COUNTIF(分類!$T$8:$T$25, 統合マスタ!V312)&gt;0, 分類!$S$7,
"無し")))))))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IF(COUNTIF(分類!$H$8:$H$25, 統合マスタ!V313)&gt;0, 分類!$G$7,
IF(COUNTIF(分類!$K$8:$K$25, 統合マスタ!V313)&gt;0, 分類!$J$7,
IF(COUNTIF(分類!$N$8:$N$25, 統合マスタ!V313)&gt;0, 分類!$M$7,
IF(COUNTIF(分類!$Q$8:$Q$25, 統合マスタ!V313)&gt;0, 分類!$P$7,
IF(COUNTIF(分類!$T$8:$T$25, 統合マスタ!V313)&gt;0, 分類!$S$7,
"無し")))))))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IF(COUNTIF(分類!$H$8:$H$25, 統合マスタ!V314)&gt;0, 分類!$G$7,
IF(COUNTIF(分類!$K$8:$K$25, 統合マスタ!V314)&gt;0, 分類!$J$7,
IF(COUNTIF(分類!$N$8:$N$25, 統合マスタ!V314)&gt;0, 分類!$M$7,
IF(COUNTIF(分類!$Q$8:$Q$25, 統合マスタ!V314)&gt;0, 分類!$P$7,
IF(COUNTIF(分類!$T$8:$T$25, 統合マスタ!V314)&gt;0, 分類!$S$7,
"無し")))))))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IF(COUNTIF(分類!$H$8:$H$25, 統合マスタ!V315)&gt;0, 分類!$G$7,
IF(COUNTIF(分類!$K$8:$K$25, 統合マスタ!V315)&gt;0, 分類!$J$7,
IF(COUNTIF(分類!$N$8:$N$25, 統合マスタ!V315)&gt;0, 分類!$M$7,
IF(COUNTIF(分類!$Q$8:$Q$25, 統合マスタ!V315)&gt;0, 分類!$P$7,
IF(COUNTIF(分類!$T$8:$T$25, 統合マスタ!V315)&gt;0, 分類!$S$7,
"無し")))))))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-275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IF(COUNTIF(分類!$H$8:$H$25, 統合マスタ!V316)&gt;0, 分類!$G$7,
IF(COUNTIF(分類!$K$8:$K$25, 統合マスタ!V316)&gt;0, 分類!$J$7,
IF(COUNTIF(分類!$N$8:$N$25, 統合マスタ!V316)&gt;0, 分類!$M$7,
IF(COUNTIF(分類!$Q$8:$Q$25, 統合マスタ!V316)&gt;0, 分類!$P$7,
IF(COUNTIF(分類!$T$8:$T$25, 統合マスタ!V316)&gt;0, 分類!$S$7,
"無し")))))))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-126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IF(COUNTIF(分類!$H$8:$H$25, 統合マスタ!V317)&gt;0, 分類!$G$7,
IF(COUNTIF(分類!$K$8:$K$25, 統合マスタ!V317)&gt;0, 分類!$J$7,
IF(COUNTIF(分類!$N$8:$N$25, 統合マスタ!V317)&gt;0, 分類!$M$7,
IF(COUNTIF(分類!$Q$8:$Q$25, 統合マスタ!V317)&gt;0, 分類!$P$7,
IF(COUNTIF(分類!$T$8:$T$25, 統合マスタ!V317)&gt;0, 分類!$S$7,
"無し")))))))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-609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IF(COUNTIF(分類!$H$8:$H$25, 統合マスタ!V318)&gt;0, 分類!$G$7,
IF(COUNTIF(分類!$K$8:$K$25, 統合マスタ!V318)&gt;0, 分類!$J$7,
IF(COUNTIF(分類!$N$8:$N$25, 統合マスタ!V318)&gt;0, 分類!$M$7,
IF(COUNTIF(分類!$Q$8:$Q$25, 統合マスタ!V318)&gt;0, 分類!$P$7,
IF(COUNTIF(分類!$T$8:$T$25, 統合マスタ!V318)&gt;0, 分類!$S$7,
"無し")))))))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-609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IF(COUNTIF(分類!$H$8:$H$25, 統合マスタ!V319)&gt;0, 分類!$G$7,
IF(COUNTIF(分類!$K$8:$K$25, 統合マスタ!V319)&gt;0, 分類!$J$7,
IF(COUNTIF(分類!$N$8:$N$25, 統合マスタ!V319)&gt;0, 分類!$M$7,
IF(COUNTIF(分類!$Q$8:$Q$25, 統合マスタ!V319)&gt;0, 分類!$P$7,
IF(COUNTIF(分類!$T$8:$T$25, 統合マスタ!V319)&gt;0, 分類!$S$7,
"無し")))))))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IF(COUNTIF(分類!$H$8:$H$25, 統合マスタ!V320)&gt;0, 分類!$G$7,
IF(COUNTIF(分類!$K$8:$K$25, 統合マスタ!V320)&gt;0, 分類!$J$7,
IF(COUNTIF(分類!$N$8:$N$25, 統合マスタ!V320)&gt;0, 分類!$M$7,
IF(COUNTIF(分類!$Q$8:$Q$25, 統合マスタ!V320)&gt;0, 分類!$P$7,
IF(COUNTIF(分類!$T$8:$T$25, 統合マスタ!V320)&gt;0, 分類!$S$7,
"無し")))))))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-19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IF(COUNTIF(分類!$H$8:$H$25, 統合マスタ!V321)&gt;0, 分類!$G$7,
IF(COUNTIF(分類!$K$8:$K$25, 統合マスタ!V321)&gt;0, 分類!$J$7,
IF(COUNTIF(分類!$N$8:$N$25, 統合マスタ!V321)&gt;0, 分類!$M$7,
IF(COUNTIF(分類!$Q$8:$Q$25, 統合マスタ!V321)&gt;0, 分類!$P$7,
IF(COUNTIF(分類!$T$8:$T$25, 統合マスタ!V321)&gt;0, 分類!$S$7,
"無し")))))))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-19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IF(COUNTIF(分類!$H$8:$H$25, 統合マスタ!V322)&gt;0, 分類!$G$7,
IF(COUNTIF(分類!$K$8:$K$25, 統合マスタ!V322)&gt;0, 分類!$J$7,
IF(COUNTIF(分類!$N$8:$N$25, 統合マスタ!V322)&gt;0, 分類!$M$7,
IF(COUNTIF(分類!$Q$8:$Q$25, 統合マスタ!V322)&gt;0, 分類!$P$7,
IF(COUNTIF(分類!$T$8:$T$25, 統合マスタ!V322)&gt;0, 分類!$S$7,
"無し")))))))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-184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IF(COUNTIF(分類!$H$8:$H$25, 統合マスタ!V323)&gt;0, 分類!$G$7,
IF(COUNTIF(分類!$K$8:$K$25, 統合マスタ!V323)&gt;0, 分類!$J$7,
IF(COUNTIF(分類!$N$8:$N$25, 統合マスタ!V323)&gt;0, 分類!$M$7,
IF(COUNTIF(分類!$Q$8:$Q$25, 統合マスタ!V323)&gt;0, 分類!$P$7,
IF(COUNTIF(分類!$T$8:$T$25, 統合マスタ!V323)&gt;0, 分類!$S$7,
"無し")))))))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-184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IF(COUNTIF(分類!$H$8:$H$25, 統合マスタ!V324)&gt;0, 分類!$G$7,
IF(COUNTIF(分類!$K$8:$K$25, 統合マスタ!V324)&gt;0, 分類!$J$7,
IF(COUNTIF(分類!$N$8:$N$25, 統合マスタ!V324)&gt;0, 分類!$M$7,
IF(COUNTIF(分類!$Q$8:$Q$25, 統合マスタ!V324)&gt;0, 分類!$P$7,
IF(COUNTIF(分類!$T$8:$T$25, 統合マスタ!V324)&gt;0, 分類!$S$7,
"無し")))))))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-425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IF(COUNTIF(分類!$H$8:$H$25, 統合マスタ!V325)&gt;0, 分類!$G$7,
IF(COUNTIF(分類!$K$8:$K$25, 統合マスタ!V325)&gt;0, 分類!$J$7,
IF(COUNTIF(分類!$N$8:$N$25, 統合マスタ!V325)&gt;0, 分類!$M$7,
IF(COUNTIF(分類!$Q$8:$Q$25, 統合マスタ!V325)&gt;0, 分類!$P$7,
IF(COUNTIF(分類!$T$8:$T$25, 統合マスタ!V325)&gt;0, 分類!$S$7,
"無し")))))))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-425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IF(COUNTIF(分類!$H$8:$H$25, 統合マスタ!V326)&gt;0, 分類!$G$7,
IF(COUNTIF(分類!$K$8:$K$25, 統合マスタ!V326)&gt;0, 分類!$J$7,
IF(COUNTIF(分類!$N$8:$N$25, 統合マスタ!V326)&gt;0, 分類!$M$7,
IF(COUNTIF(分類!$Q$8:$Q$25, 統合マスタ!V326)&gt;0, 分類!$P$7,
IF(COUNTIF(分類!$T$8:$T$25, 統合マスタ!V326)&gt;0, 分類!$S$7,
"無し")))))))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IF(COUNTIF(分類!$H$8:$H$25, 統合マスタ!V327)&gt;0, 分類!$G$7,
IF(COUNTIF(分類!$K$8:$K$25, 統合マスタ!V327)&gt;0, 分類!$J$7,
IF(COUNTIF(分類!$N$8:$N$25, 統合マスタ!V327)&gt;0, 分類!$M$7,
IF(COUNTIF(分類!$Q$8:$Q$25, 統合マスタ!V327)&gt;0, 分類!$P$7,
IF(COUNTIF(分類!$T$8:$T$25, 統合マスタ!V327)&gt;0, 分類!$S$7,
"無し")))))))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IF(COUNTIF(分類!$H$8:$H$25, 統合マスタ!V328)&gt;0, 分類!$G$7,
IF(COUNTIF(分類!$K$8:$K$25, 統合マスタ!V328)&gt;0, 分類!$J$7,
IF(COUNTIF(分類!$N$8:$N$25, 統合マスタ!V328)&gt;0, 分類!$M$7,
IF(COUNTIF(分類!$Q$8:$Q$25, 統合マスタ!V328)&gt;0, 分類!$P$7,
IF(COUNTIF(分類!$T$8:$T$25, 統合マスタ!V328)&gt;0, 分類!$S$7,
"無し")))))))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IF(COUNTIF(分類!$H$8:$H$25, 統合マスタ!V329)&gt;0, 分類!$G$7,
IF(COUNTIF(分類!$K$8:$K$25, 統合マスタ!V329)&gt;0, 分類!$J$7,
IF(COUNTIF(分類!$N$8:$N$25, 統合マスタ!V329)&gt;0, 分類!$M$7,
IF(COUNTIF(分類!$Q$8:$Q$25, 統合マスタ!V329)&gt;0, 分類!$P$7,
IF(COUNTIF(分類!$T$8:$T$25, 統合マスタ!V329)&gt;0, 分類!$S$7,
"無し")))))))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IF(COUNTIF(分類!$H$8:$H$25, 統合マスタ!V330)&gt;0, 分類!$G$7,
IF(COUNTIF(分類!$K$8:$K$25, 統合マスタ!V330)&gt;0, 分類!$J$7,
IF(COUNTIF(分類!$N$8:$N$25, 統合マスタ!V330)&gt;0, 分類!$M$7,
IF(COUNTIF(分類!$Q$8:$Q$25, 統合マスタ!V330)&gt;0, 分類!$P$7,
IF(COUNTIF(分類!$T$8:$T$25, 統合マスタ!V330)&gt;0, 分類!$S$7,
"無し")))))))</f>
        <v>その他</v>
      </c>
      <c r="AC330" s="27">
        <f t="shared" ca="1" si="1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0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IF(COUNTIF(分類!$H$8:$H$25, 統合マスタ!V331)&gt;0, 分類!$G$7,
IF(COUNTIF(分類!$K$8:$K$25, 統合マスタ!V331)&gt;0, 分類!$J$7,
IF(COUNTIF(分類!$N$8:$N$25, 統合マスタ!V331)&gt;0, 分類!$M$7,
IF(COUNTIF(分類!$Q$8:$Q$25, 統合マスタ!V331)&gt;0, 分類!$P$7,
IF(COUNTIF(分類!$T$8:$T$25, 統合マスタ!V331)&gt;0, 分類!$S$7,
"無し")))))))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IF(COUNTIF(分類!$H$8:$H$25, 統合マスタ!V332)&gt;0, 分類!$G$7,
IF(COUNTIF(分類!$K$8:$K$25, 統合マスタ!V332)&gt;0, 分類!$J$7,
IF(COUNTIF(分類!$N$8:$N$25, 統合マスタ!V332)&gt;0, 分類!$M$7,
IF(COUNTIF(分類!$Q$8:$Q$25, 統合マスタ!V332)&gt;0, 分類!$P$7,
IF(COUNTIF(分類!$T$8:$T$25, 統合マスタ!V332)&gt;0, 分類!$S$7,
"無し")))))))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IF(COUNTIF(分類!$H$8:$H$25, 統合マスタ!V333)&gt;0, 分類!$G$7,
IF(COUNTIF(分類!$K$8:$K$25, 統合マスタ!V333)&gt;0, 分類!$J$7,
IF(COUNTIF(分類!$N$8:$N$25, 統合マスタ!V333)&gt;0, 分類!$M$7,
IF(COUNTIF(分類!$Q$8:$Q$25, 統合マスタ!V333)&gt;0, 分類!$P$7,
IF(COUNTIF(分類!$T$8:$T$25, 統合マスタ!V333)&gt;0, 分類!$S$7,
"無し")))))))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IF(COUNTIF(分類!$H$8:$H$25, 統合マスタ!V334)&gt;0, 分類!$G$7,
IF(COUNTIF(分類!$K$8:$K$25, 統合マスタ!V334)&gt;0, 分類!$J$7,
IF(COUNTIF(分類!$N$8:$N$25, 統合マスタ!V334)&gt;0, 分類!$M$7,
IF(COUNTIF(分類!$Q$8:$Q$25, 統合マスタ!V334)&gt;0, 分類!$P$7,
IF(COUNTIF(分類!$T$8:$T$25, 統合マスタ!V334)&gt;0, 分類!$S$7,
"無し")))))))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-928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IF(COUNTIF(分類!$H$8:$H$25, 統合マスタ!V335)&gt;0, 分類!$G$7,
IF(COUNTIF(分類!$K$8:$K$25, 統合マスタ!V335)&gt;0, 分類!$J$7,
IF(COUNTIF(分類!$N$8:$N$25, 統合マスタ!V335)&gt;0, 分類!$M$7,
IF(COUNTIF(分類!$Q$8:$Q$25, 統合マスタ!V335)&gt;0, 分類!$P$7,
IF(COUNTIF(分類!$T$8:$T$25, 統合マスタ!V335)&gt;0, 分類!$S$7,
"無し")))))))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-928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IF(COUNTIF(分類!$H$8:$H$25, 統合マスタ!V336)&gt;0, 分類!$G$7,
IF(COUNTIF(分類!$K$8:$K$25, 統合マスタ!V336)&gt;0, 分類!$J$7,
IF(COUNTIF(分類!$N$8:$N$25, 統合マスタ!V336)&gt;0, 分類!$M$7,
IF(COUNTIF(分類!$Q$8:$Q$25, 統合マスタ!V336)&gt;0, 分類!$P$7,
IF(COUNTIF(分類!$T$8:$T$25, 統合マスタ!V336)&gt;0, 分類!$S$7,
"無し")))))))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-116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IF(COUNTIF(分類!$H$8:$H$25, 統合マスタ!V337)&gt;0, 分類!$G$7,
IF(COUNTIF(分類!$K$8:$K$25, 統合マスタ!V337)&gt;0, 分類!$J$7,
IF(COUNTIF(分類!$N$8:$N$25, 統合マスタ!V337)&gt;0, 分類!$M$7,
IF(COUNTIF(分類!$Q$8:$Q$25, 統合マスタ!V337)&gt;0, 分類!$P$7,
IF(COUNTIF(分類!$T$8:$T$25, 統合マスタ!V337)&gt;0, 分類!$S$7,
"無し")))))))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IF(COUNTIF(分類!$H$8:$H$25, 統合マスタ!V338)&gt;0, 分類!$G$7,
IF(COUNTIF(分類!$K$8:$K$25, 統合マスタ!V338)&gt;0, 分類!$J$7,
IF(COUNTIF(分類!$N$8:$N$25, 統合マスタ!V338)&gt;0, 分類!$M$7,
IF(COUNTIF(分類!$Q$8:$Q$25, 統合マスタ!V338)&gt;0, 分類!$P$7,
IF(COUNTIF(分類!$T$8:$T$25, 統合マスタ!V338)&gt;0, 分類!$S$7,
"無し")))))))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IF(COUNTIF(分類!$H$8:$H$25, 統合マスタ!V339)&gt;0, 分類!$G$7,
IF(COUNTIF(分類!$K$8:$K$25, 統合マスタ!V339)&gt;0, 分類!$J$7,
IF(COUNTIF(分類!$N$8:$N$25, 統合マスタ!V339)&gt;0, 分類!$M$7,
IF(COUNTIF(分類!$Q$8:$Q$25, 統合マスタ!V339)&gt;0, 分類!$P$7,
IF(COUNTIF(分類!$T$8:$T$25, 統合マスタ!V339)&gt;0, 分類!$S$7,
"無し")))))))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-725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IF(COUNTIF(分類!$H$8:$H$25, 統合マスタ!V340)&gt;0, 分類!$G$7,
IF(COUNTIF(分類!$K$8:$K$25, 統合マスタ!V340)&gt;0, 分類!$J$7,
IF(COUNTIF(分類!$N$8:$N$25, 統合マスタ!V340)&gt;0, 分類!$M$7,
IF(COUNTIF(分類!$Q$8:$Q$25, 統合マスタ!V340)&gt;0, 分類!$P$7,
IF(COUNTIF(分類!$T$8:$T$25, 統合マスタ!V340)&gt;0, 分類!$S$7,
"無し")))))))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-725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IF(COUNTIF(分類!$H$8:$H$25, 統合マスタ!V341)&gt;0, 分類!$G$7,
IF(COUNTIF(分類!$K$8:$K$25, 統合マスタ!V341)&gt;0, 分類!$J$7,
IF(COUNTIF(分類!$N$8:$N$25, 統合マスタ!V341)&gt;0, 分類!$M$7,
IF(COUNTIF(分類!$Q$8:$Q$25, 統合マスタ!V341)&gt;0, 分類!$P$7,
IF(COUNTIF(分類!$T$8:$T$25, 統合マスタ!V341)&gt;0, 分類!$S$7,
"無し")))))))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IF(COUNTIF(分類!$H$8:$H$25, 統合マスタ!V342)&gt;0, 分類!$G$7,
IF(COUNTIF(分類!$K$8:$K$25, 統合マスタ!V342)&gt;0, 分類!$J$7,
IF(COUNTIF(分類!$N$8:$N$25, 統合マスタ!V342)&gt;0, 分類!$M$7,
IF(COUNTIF(分類!$Q$8:$Q$25, 統合マスタ!V342)&gt;0, 分類!$P$7,
IF(COUNTIF(分類!$T$8:$T$25, 統合マスタ!V342)&gt;0, 分類!$S$7,
"無し")))))))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IF(COUNTIF(分類!$H$8:$H$25, 統合マスタ!V343)&gt;0, 分類!$G$7,
IF(COUNTIF(分類!$K$8:$K$25, 統合マスタ!V343)&gt;0, 分類!$J$7,
IF(COUNTIF(分類!$N$8:$N$25, 統合マスタ!V343)&gt;0, 分類!$M$7,
IF(COUNTIF(分類!$Q$8:$Q$25, 統合マスタ!V343)&gt;0, 分類!$P$7,
IF(COUNTIF(分類!$T$8:$T$25, 統合マスタ!V343)&gt;0, 分類!$S$7,
"無し")))))))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IF(COUNTIF(分類!$H$8:$H$25, 統合マスタ!V344)&gt;0, 分類!$G$7,
IF(COUNTIF(分類!$K$8:$K$25, 統合マスタ!V344)&gt;0, 分類!$J$7,
IF(COUNTIF(分類!$N$8:$N$25, 統合マスタ!V344)&gt;0, 分類!$M$7,
IF(COUNTIF(分類!$Q$8:$Q$25, 統合マスタ!V344)&gt;0, 分類!$P$7,
IF(COUNTIF(分類!$T$8:$T$25, 統合マスタ!V344)&gt;0, 分類!$S$7,
"無し")))))))</f>
        <v>その他</v>
      </c>
      <c r="AC344" s="27">
        <f t="shared" ca="1" si="1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0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IF(COUNTIF(分類!$H$8:$H$25, 統合マスタ!V345)&gt;0, 分類!$G$7,
IF(COUNTIF(分類!$K$8:$K$25, 統合マスタ!V345)&gt;0, 分類!$J$7,
IF(COUNTIF(分類!$N$8:$N$25, 統合マスタ!V345)&gt;0, 分類!$M$7,
IF(COUNTIF(分類!$Q$8:$Q$25, 統合マスタ!V345)&gt;0, 分類!$P$7,
IF(COUNTIF(分類!$T$8:$T$25, 統合マスタ!V345)&gt;0, 分類!$S$7,
"無し")))))))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IF(COUNTIF(分類!$H$8:$H$25, 統合マスタ!V346)&gt;0, 分類!$G$7,
IF(COUNTIF(分類!$K$8:$K$25, 統合マスタ!V346)&gt;0, 分類!$J$7,
IF(COUNTIF(分類!$N$8:$N$25, 統合マスタ!V346)&gt;0, 分類!$M$7,
IF(COUNTIF(分類!$Q$8:$Q$25, 統合マスタ!V346)&gt;0, 分類!$P$7,
IF(COUNTIF(分類!$T$8:$T$25, 統合マスタ!V346)&gt;0, 分類!$S$7,
"無し")))))))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IF(COUNTIF(分類!$H$8:$H$25, 統合マスタ!V347)&gt;0, 分類!$G$7,
IF(COUNTIF(分類!$K$8:$K$25, 統合マスタ!V347)&gt;0, 分類!$J$7,
IF(COUNTIF(分類!$N$8:$N$25, 統合マスタ!V347)&gt;0, 分類!$M$7,
IF(COUNTIF(分類!$Q$8:$Q$25, 統合マスタ!V347)&gt;0, 分類!$P$7,
IF(COUNTIF(分類!$T$8:$T$25, 統合マスタ!V347)&gt;0, 分類!$S$7,
"無し")))))))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IF(COUNTIF(分類!$H$8:$H$25, 統合マスタ!V348)&gt;0, 分類!$G$7,
IF(COUNTIF(分類!$K$8:$K$25, 統合マスタ!V348)&gt;0, 分類!$J$7,
IF(COUNTIF(分類!$N$8:$N$25, 統合マスタ!V348)&gt;0, 分類!$M$7,
IF(COUNTIF(分類!$Q$8:$Q$25, 統合マスタ!V348)&gt;0, 分類!$P$7,
IF(COUNTIF(分類!$T$8:$T$25, 統合マスタ!V348)&gt;0, 分類!$S$7,
"無し")))))))</f>
        <v>錠剤</v>
      </c>
      <c r="AC348" s="27">
        <f t="shared" ca="1" si="1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0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IF(COUNTIF(分類!$H$8:$H$25, 統合マスタ!V349)&gt;0, 分類!$G$7,
IF(COUNTIF(分類!$K$8:$K$25, 統合マスタ!V349)&gt;0, 分類!$J$7,
IF(COUNTIF(分類!$N$8:$N$25, 統合マスタ!V349)&gt;0, 分類!$M$7,
IF(COUNTIF(分類!$Q$8:$Q$25, 統合マスタ!V349)&gt;0, 分類!$P$7,
IF(COUNTIF(分類!$T$8:$T$25, 統合マスタ!V349)&gt;0, 分類!$S$7,
"無し")))))))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IF(COUNTIF(分類!$H$8:$H$25, 統合マスタ!V350)&gt;0, 分類!$G$7,
IF(COUNTIF(分類!$K$8:$K$25, 統合マスタ!V350)&gt;0, 分類!$J$7,
IF(COUNTIF(分類!$N$8:$N$25, 統合マスタ!V350)&gt;0, 分類!$M$7,
IF(COUNTIF(分類!$Q$8:$Q$25, 統合マスタ!V350)&gt;0, 分類!$P$7,
IF(COUNTIF(分類!$T$8:$T$25, 統合マスタ!V350)&gt;0, 分類!$S$7,
"無し")))))))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IF(COUNTIF(分類!$H$8:$H$25, 統合マスタ!V351)&gt;0, 分類!$G$7,
IF(COUNTIF(分類!$K$8:$K$25, 統合マスタ!V351)&gt;0, 分類!$J$7,
IF(COUNTIF(分類!$N$8:$N$25, 統合マスタ!V351)&gt;0, 分類!$M$7,
IF(COUNTIF(分類!$Q$8:$Q$25, 統合マスタ!V351)&gt;0, 分類!$P$7,
IF(COUNTIF(分類!$T$8:$T$25, 統合マスタ!V351)&gt;0, 分類!$S$7,
"無し")))))))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IF(COUNTIF(分類!$H$8:$H$25, 統合マスタ!V352)&gt;0, 分類!$G$7,
IF(COUNTIF(分類!$K$8:$K$25, 統合マスタ!V352)&gt;0, 分類!$J$7,
IF(COUNTIF(分類!$N$8:$N$25, 統合マスタ!V352)&gt;0, 分類!$M$7,
IF(COUNTIF(分類!$Q$8:$Q$25, 統合マスタ!V352)&gt;0, 分類!$P$7,
IF(COUNTIF(分類!$T$8:$T$25, 統合マスタ!V352)&gt;0, 分類!$S$7,
"無し")))))))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IF(COUNTIF(分類!$H$8:$H$25, 統合マスタ!V353)&gt;0, 分類!$G$7,
IF(COUNTIF(分類!$K$8:$K$25, 統合マスタ!V353)&gt;0, 分類!$J$7,
IF(COUNTIF(分類!$N$8:$N$25, 統合マスタ!V353)&gt;0, 分類!$M$7,
IF(COUNTIF(分類!$Q$8:$Q$25, 統合マスタ!V353)&gt;0, 分類!$P$7,
IF(COUNTIF(分類!$T$8:$T$25, 統合マスタ!V353)&gt;0, 分類!$S$7,
"無し")))))))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IF(COUNTIF(分類!$H$8:$H$25, 統合マスタ!V354)&gt;0, 分類!$G$7,
IF(COUNTIF(分類!$K$8:$K$25, 統合マスタ!V354)&gt;0, 分類!$J$7,
IF(COUNTIF(分類!$N$8:$N$25, 統合マスタ!V354)&gt;0, 分類!$M$7,
IF(COUNTIF(分類!$Q$8:$Q$25, 統合マスタ!V354)&gt;0, 分類!$P$7,
IF(COUNTIF(分類!$T$8:$T$25, 統合マスタ!V354)&gt;0, 分類!$S$7,
"無し")))))))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IF(COUNTIF(分類!$H$8:$H$25, 統合マスタ!V355)&gt;0, 分類!$G$7,
IF(COUNTIF(分類!$K$8:$K$25, 統合マスタ!V355)&gt;0, 分類!$J$7,
IF(COUNTIF(分類!$N$8:$N$25, 統合マスタ!V355)&gt;0, 分類!$M$7,
IF(COUNTIF(分類!$Q$8:$Q$25, 統合マスタ!V355)&gt;0, 分類!$P$7,
IF(COUNTIF(分類!$T$8:$T$25, 統合マスタ!V355)&gt;0, 分類!$S$7,
"無し")))))))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IF(COUNTIF(分類!$H$8:$H$25, 統合マスタ!V356)&gt;0, 分類!$G$7,
IF(COUNTIF(分類!$K$8:$K$25, 統合マスタ!V356)&gt;0, 分類!$J$7,
IF(COUNTIF(分類!$N$8:$N$25, 統合マスタ!V356)&gt;0, 分類!$M$7,
IF(COUNTIF(分類!$Q$8:$Q$25, 統合マスタ!V356)&gt;0, 分類!$P$7,
IF(COUNTIF(分類!$T$8:$T$25, 統合マスタ!V356)&gt;0, 分類!$S$7,
"無し")))))))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39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IF(COUNTIF(分類!$H$8:$H$25, 統合マスタ!V357)&gt;0, 分類!$G$7,
IF(COUNTIF(分類!$K$8:$K$25, 統合マスタ!V357)&gt;0, 分類!$J$7,
IF(COUNTIF(分類!$N$8:$N$25, 統合マスタ!V357)&gt;0, 分類!$M$7,
IF(COUNTIF(分類!$Q$8:$Q$25, 統合マスタ!V357)&gt;0, 分類!$P$7,
IF(COUNTIF(分類!$T$8:$T$25, 統合マスタ!V357)&gt;0, 分類!$S$7,
"無し")))))))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-719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IF(COUNTIF(分類!$H$8:$H$25, 統合マスタ!V358)&gt;0, 分類!$G$7,
IF(COUNTIF(分類!$K$8:$K$25, 統合マスタ!V358)&gt;0, 分類!$J$7,
IF(COUNTIF(分類!$N$8:$N$25, 統合マスタ!V358)&gt;0, 分類!$M$7,
IF(COUNTIF(分類!$Q$8:$Q$25, 統合マスタ!V358)&gt;0, 分類!$P$7,
IF(COUNTIF(分類!$T$8:$T$25, 統合マスタ!V358)&gt;0, 分類!$S$7,
"無し")))))))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IF(COUNTIF(分類!$H$8:$H$25, 統合マスタ!V359)&gt;0, 分類!$G$7,
IF(COUNTIF(分類!$K$8:$K$25, 統合マスタ!V359)&gt;0, 分類!$J$7,
IF(COUNTIF(分類!$N$8:$N$25, 統合マスタ!V359)&gt;0, 分類!$M$7,
IF(COUNTIF(分類!$Q$8:$Q$25, 統合マスタ!V359)&gt;0, 分類!$P$7,
IF(COUNTIF(分類!$T$8:$T$25, 統合マスタ!V359)&gt;0, 分類!$S$7,
"無し")))))))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IF(COUNTIF(分類!$H$8:$H$25, 統合マスタ!V360)&gt;0, 分類!$G$7,
IF(COUNTIF(分類!$K$8:$K$25, 統合マスタ!V360)&gt;0, 分類!$J$7,
IF(COUNTIF(分類!$N$8:$N$25, 統合マスタ!V360)&gt;0, 分類!$M$7,
IF(COUNTIF(分類!$Q$8:$Q$25, 統合マスタ!V360)&gt;0, 分類!$P$7,
IF(COUNTIF(分類!$T$8:$T$25, 統合マスタ!V360)&gt;0, 分類!$S$7,
"無し")))))))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IF(COUNTIF(分類!$H$8:$H$25, 統合マスタ!V361)&gt;0, 分類!$G$7,
IF(COUNTIF(分類!$K$8:$K$25, 統合マスタ!V361)&gt;0, 分類!$J$7,
IF(COUNTIF(分類!$N$8:$N$25, 統合マスタ!V361)&gt;0, 分類!$M$7,
IF(COUNTIF(分類!$Q$8:$Q$25, 統合マスタ!V361)&gt;0, 分類!$P$7,
IF(COUNTIF(分類!$T$8:$T$25, 統合マスタ!V361)&gt;0, 分類!$S$7,
"無し")))))))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-1911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IF(COUNTIF(分類!$H$8:$H$25, 統合マスタ!V362)&gt;0, 分類!$G$7,
IF(COUNTIF(分類!$K$8:$K$25, 統合マスタ!V362)&gt;0, 分類!$J$7,
IF(COUNTIF(分類!$N$8:$N$25, 統合マスタ!V362)&gt;0, 分類!$M$7,
IF(COUNTIF(分類!$Q$8:$Q$25, 統合マスタ!V362)&gt;0, 分類!$P$7,
IF(COUNTIF(分類!$T$8:$T$25, 統合マスタ!V362)&gt;0, 分類!$S$7,
"無し")))))))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-1911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IF(COUNTIF(分類!$H$8:$H$25, 統合マスタ!V363)&gt;0, 分類!$G$7,
IF(COUNTIF(分類!$K$8:$K$25, 統合マスタ!V363)&gt;0, 分類!$J$7,
IF(COUNTIF(分類!$N$8:$N$25, 統合マスタ!V363)&gt;0, 分類!$M$7,
IF(COUNTIF(分類!$Q$8:$Q$25, 統合マスタ!V363)&gt;0, 分類!$P$7,
IF(COUNTIF(分類!$T$8:$T$25, 統合マスタ!V363)&gt;0, 分類!$S$7,
"無し")))))))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-4064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IF(COUNTIF(分類!$H$8:$H$25, 統合マスタ!V364)&gt;0, 分類!$G$7,
IF(COUNTIF(分類!$K$8:$K$25, 統合マスタ!V364)&gt;0, 分類!$J$7,
IF(COUNTIF(分類!$N$8:$N$25, 統合マスタ!V364)&gt;0, 分類!$M$7,
IF(COUNTIF(分類!$Q$8:$Q$25, 統合マスタ!V364)&gt;0, 分類!$P$7,
IF(COUNTIF(分類!$T$8:$T$25, 統合マスタ!V364)&gt;0, 分類!$S$7,
"無し")))))))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-4064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IF(COUNTIF(分類!$H$8:$H$25, 統合マスタ!V365)&gt;0, 分類!$G$7,
IF(COUNTIF(分類!$K$8:$K$25, 統合マスタ!V365)&gt;0, 分類!$J$7,
IF(COUNTIF(分類!$N$8:$N$25, 統合マスタ!V365)&gt;0, 分類!$M$7,
IF(COUNTIF(分類!$Q$8:$Q$25, 統合マスタ!V365)&gt;0, 分類!$P$7,
IF(COUNTIF(分類!$T$8:$T$25, 統合マスタ!V365)&gt;0, 分類!$S$7,
"無し")))))))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-126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IF(COUNTIF(分類!$H$8:$H$25, 統合マスタ!V366)&gt;0, 分類!$G$7,
IF(COUNTIF(分類!$K$8:$K$25, 統合マスタ!V366)&gt;0, 分類!$J$7,
IF(COUNTIF(分類!$N$8:$N$25, 統合マスタ!V366)&gt;0, 分類!$M$7,
IF(COUNTIF(分類!$Q$8:$Q$25, 統合マスタ!V366)&gt;0, 分類!$P$7,
IF(COUNTIF(分類!$T$8:$T$25, 統合マスタ!V366)&gt;0, 分類!$S$7,
"無し")))))))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IF(COUNTIF(分類!$H$8:$H$25, 統合マスタ!V367)&gt;0, 分類!$G$7,
IF(COUNTIF(分類!$K$8:$K$25, 統合マスタ!V367)&gt;0, 分類!$J$7,
IF(COUNTIF(分類!$N$8:$N$25, 統合マスタ!V367)&gt;0, 分類!$M$7,
IF(COUNTIF(分類!$Q$8:$Q$25, 統合マスタ!V367)&gt;0, 分類!$P$7,
IF(COUNTIF(分類!$T$8:$T$25, 統合マスタ!V367)&gt;0, 分類!$S$7,
"無し")))))))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0" customFormat="1">
      <c r="A368" s="78" t="str">
        <f>元データ!P365</f>
        <v>非採用特別</v>
      </c>
      <c r="B368" s="79">
        <f t="shared" si="17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79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15"/>
        <v/>
      </c>
      <c r="AB368" s="79" t="str">
        <f>IF(A368="非採用特別","非採用特別",IF(R368=2,"臨時",
IF(COUNTIF(分類!$H$8:$H$25, 統合マスタ!V368)&gt;0, 分類!$G$7,
IF(COUNTIF(分類!$K$8:$K$25, 統合マスタ!V368)&gt;0, 分類!$J$7,
IF(COUNTIF(分類!$N$8:$N$25, 統合マスタ!V368)&gt;0, 分類!$M$7,
IF(COUNTIF(分類!$Q$8:$Q$25, 統合マスタ!V368)&gt;0, 分類!$P$7,
IF(COUNTIF(分類!$T$8:$T$25, 統合マスタ!V368)&gt;0, 分類!$S$7,
"無し")))))))</f>
        <v>非採用特別</v>
      </c>
      <c r="AC368" s="79" t="e">
        <f t="shared" ca="1" si="1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IF(COUNTIF(分類!$H$8:$H$25, 統合マスタ!V369)&gt;0, 分類!$G$7,
IF(COUNTIF(分類!$K$8:$K$25, 統合マスタ!V369)&gt;0, 分類!$J$7,
IF(COUNTIF(分類!$N$8:$N$25, 統合マスタ!V369)&gt;0, 分類!$M$7,
IF(COUNTIF(分類!$Q$8:$Q$25, 統合マスタ!V369)&gt;0, 分類!$P$7,
IF(COUNTIF(分類!$T$8:$T$25, 統合マスタ!V369)&gt;0, 分類!$S$7,
"無し")))))))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IF(COUNTIF(分類!$H$8:$H$25, 統合マスタ!V370)&gt;0, 分類!$G$7,
IF(COUNTIF(分類!$K$8:$K$25, 統合マスタ!V370)&gt;0, 分類!$J$7,
IF(COUNTIF(分類!$N$8:$N$25, 統合マスタ!V370)&gt;0, 分類!$M$7,
IF(COUNTIF(分類!$Q$8:$Q$25, 統合マスタ!V370)&gt;0, 分類!$P$7,
IF(COUNTIF(分類!$T$8:$T$25, 統合マスタ!V370)&gt;0, 分類!$S$7,
"無し")))))))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IF(COUNTIF(分類!$H$8:$H$25, 統合マスタ!V371)&gt;0, 分類!$G$7,
IF(COUNTIF(分類!$K$8:$K$25, 統合マスタ!V371)&gt;0, 分類!$J$7,
IF(COUNTIF(分類!$N$8:$N$25, 統合マスタ!V371)&gt;0, 分類!$M$7,
IF(COUNTIF(分類!$Q$8:$Q$25, 統合マスタ!V371)&gt;0, 分類!$P$7,
IF(COUNTIF(分類!$T$8:$T$25, 統合マスタ!V371)&gt;0, 分類!$S$7,
"無し")))))))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IF(COUNTIF(分類!$H$8:$H$25, 統合マスタ!V372)&gt;0, 分類!$G$7,
IF(COUNTIF(分類!$K$8:$K$25, 統合マスタ!V372)&gt;0, 分類!$J$7,
IF(COUNTIF(分類!$N$8:$N$25, 統合マスタ!V372)&gt;0, 分類!$M$7,
IF(COUNTIF(分類!$Q$8:$Q$25, 統合マスタ!V372)&gt;0, 分類!$P$7,
IF(COUNTIF(分類!$T$8:$T$25, 統合マスタ!V372)&gt;0, 分類!$S$7,
"無し")))))))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-385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IF(COUNTIF(分類!$H$8:$H$25, 統合マスタ!V373)&gt;0, 分類!$G$7,
IF(COUNTIF(分類!$K$8:$K$25, 統合マスタ!V373)&gt;0, 分類!$J$7,
IF(COUNTIF(分類!$N$8:$N$25, 統合マスタ!V373)&gt;0, 分類!$M$7,
IF(COUNTIF(分類!$Q$8:$Q$25, 統合マスタ!V373)&gt;0, 分類!$P$7,
IF(COUNTIF(分類!$T$8:$T$25, 統合マスタ!V373)&gt;0, 分類!$S$7,
"無し")))))))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-60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IF(COUNTIF(分類!$H$8:$H$25, 統合マスタ!V374)&gt;0, 分類!$G$7,
IF(COUNTIF(分類!$K$8:$K$25, 統合マスタ!V374)&gt;0, 分類!$J$7,
IF(COUNTIF(分類!$N$8:$N$25, 統合マスタ!V374)&gt;0, 分類!$M$7,
IF(COUNTIF(分類!$Q$8:$Q$25, 統合マスタ!V374)&gt;0, 分類!$P$7,
IF(COUNTIF(分類!$T$8:$T$25, 統合マスタ!V374)&gt;0, 分類!$S$7,
"無し")))))))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IF(COUNTIF(分類!$H$8:$H$25, 統合マスタ!V375)&gt;0, 分類!$G$7,
IF(COUNTIF(分類!$K$8:$K$25, 統合マスタ!V375)&gt;0, 分類!$J$7,
IF(COUNTIF(分類!$N$8:$N$25, 統合マスタ!V375)&gt;0, 分類!$M$7,
IF(COUNTIF(分類!$Q$8:$Q$25, 統合マスタ!V375)&gt;0, 分類!$P$7,
IF(COUNTIF(分類!$T$8:$T$25, 統合マスタ!V375)&gt;0, 分類!$S$7,
"無し")))))))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-5694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IF(COUNTIF(分類!$H$8:$H$25, 統合マスタ!V376)&gt;0, 分類!$G$7,
IF(COUNTIF(分類!$K$8:$K$25, 統合マスタ!V376)&gt;0, 分類!$J$7,
IF(COUNTIF(分類!$N$8:$N$25, 統合マスタ!V376)&gt;0, 分類!$M$7,
IF(COUNTIF(分類!$Q$8:$Q$25, 統合マスタ!V376)&gt;0, 分類!$P$7,
IF(COUNTIF(分類!$T$8:$T$25, 統合マスタ!V376)&gt;0, 分類!$S$7,
"無し")))))))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-5694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IF(COUNTIF(分類!$H$8:$H$25, 統合マスタ!V377)&gt;0, 分類!$G$7,
IF(COUNTIF(分類!$K$8:$K$25, 統合マスタ!V377)&gt;0, 分類!$J$7,
IF(COUNTIF(分類!$N$8:$N$25, 統合マスタ!V377)&gt;0, 分類!$M$7,
IF(COUNTIF(分類!$Q$8:$Q$25, 統合マスタ!V377)&gt;0, 分類!$P$7,
IF(COUNTIF(分類!$T$8:$T$25, 統合マスタ!V377)&gt;0, 分類!$S$7,
"無し")))))))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IF(COUNTIF(分類!$H$8:$H$25, 統合マスタ!V378)&gt;0, 分類!$G$7,
IF(COUNTIF(分類!$K$8:$K$25, 統合マスタ!V378)&gt;0, 分類!$J$7,
IF(COUNTIF(分類!$N$8:$N$25, 統合マスタ!V378)&gt;0, 分類!$M$7,
IF(COUNTIF(分類!$Q$8:$Q$25, 統合マスタ!V378)&gt;0, 分類!$P$7,
IF(COUNTIF(分類!$T$8:$T$25, 統合マスタ!V378)&gt;0, 分類!$S$7,
"無し")))))))</f>
        <v>錠剤</v>
      </c>
      <c r="AC378" s="27">
        <f t="shared" ca="1" si="1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97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IF(COUNTIF(分類!$H$8:$H$25, 統合マスタ!V379)&gt;0, 分類!$G$7,
IF(COUNTIF(分類!$K$8:$K$25, 統合マスタ!V379)&gt;0, 分類!$J$7,
IF(COUNTIF(分類!$N$8:$N$25, 統合マスタ!V379)&gt;0, 分類!$M$7,
IF(COUNTIF(分類!$Q$8:$Q$25, 統合マスタ!V379)&gt;0, 分類!$P$7,
IF(COUNTIF(分類!$T$8:$T$25, 統合マスタ!V379)&gt;0, 分類!$S$7,
"無し")))))))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IF(COUNTIF(分類!$H$8:$H$25, 統合マスタ!V380)&gt;0, 分類!$G$7,
IF(COUNTIF(分類!$K$8:$K$25, 統合マスタ!V380)&gt;0, 分類!$J$7,
IF(COUNTIF(分類!$N$8:$N$25, 統合マスタ!V380)&gt;0, 分類!$M$7,
IF(COUNTIF(分類!$Q$8:$Q$25, 統合マスタ!V380)&gt;0, 分類!$P$7,
IF(COUNTIF(分類!$T$8:$T$25, 統合マスタ!V380)&gt;0, 分類!$S$7,
"無し")))))))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IF(COUNTIF(分類!$H$8:$H$25, 統合マスタ!V381)&gt;0, 分類!$G$7,
IF(COUNTIF(分類!$K$8:$K$25, 統合マスタ!V381)&gt;0, 分類!$J$7,
IF(COUNTIF(分類!$N$8:$N$25, 統合マスタ!V381)&gt;0, 分類!$M$7,
IF(COUNTIF(分類!$Q$8:$Q$25, 統合マスタ!V381)&gt;0, 分類!$P$7,
IF(COUNTIF(分類!$T$8:$T$25, 統合マスタ!V381)&gt;0, 分類!$S$7,
"無し")))))))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IF(COUNTIF(分類!$H$8:$H$25, 統合マスタ!V382)&gt;0, 分類!$G$7,
IF(COUNTIF(分類!$K$8:$K$25, 統合マスタ!V382)&gt;0, 分類!$J$7,
IF(COUNTIF(分類!$N$8:$N$25, 統合マスタ!V382)&gt;0, 分類!$M$7,
IF(COUNTIF(分類!$Q$8:$Q$25, 統合マスタ!V382)&gt;0, 分類!$P$7,
IF(COUNTIF(分類!$T$8:$T$25, 統合マスタ!V382)&gt;0, 分類!$S$7,
"無し")))))))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IF(COUNTIF(分類!$H$8:$H$25, 統合マスタ!V383)&gt;0, 分類!$G$7,
IF(COUNTIF(分類!$K$8:$K$25, 統合マスタ!V383)&gt;0, 分類!$J$7,
IF(COUNTIF(分類!$N$8:$N$25, 統合マスタ!V383)&gt;0, 分類!$M$7,
IF(COUNTIF(分類!$Q$8:$Q$25, 統合マスタ!V383)&gt;0, 分類!$P$7,
IF(COUNTIF(分類!$T$8:$T$25, 統合マスタ!V383)&gt;0, 分類!$S$7,
"無し")))))))</f>
        <v>錠剤</v>
      </c>
      <c r="AC383" s="27">
        <f t="shared" ca="1" si="1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-767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IF(COUNTIF(分類!$H$8:$H$25, 統合マスタ!V384)&gt;0, 分類!$G$7,
IF(COUNTIF(分類!$K$8:$K$25, 統合マスタ!V384)&gt;0, 分類!$J$7,
IF(COUNTIF(分類!$N$8:$N$25, 統合マスタ!V384)&gt;0, 分類!$M$7,
IF(COUNTIF(分類!$Q$8:$Q$25, 統合マスタ!V384)&gt;0, 分類!$P$7,
IF(COUNTIF(分類!$T$8:$T$25, 統合マスタ!V384)&gt;0, 分類!$S$7,
"無し")))))))</f>
        <v>錠剤</v>
      </c>
      <c r="AC384" s="27">
        <f t="shared" ca="1" si="16"/>
        <v>200380</v>
      </c>
      <c r="AD384" s="27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-767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IF(COUNTIF(分類!$H$8:$H$25, 統合マスタ!V385)&gt;0, 分類!$G$7,
IF(COUNTIF(分類!$K$8:$K$25, 統合マスタ!V385)&gt;0, 分類!$J$7,
IF(COUNTIF(分類!$N$8:$N$25, 統合マスタ!V385)&gt;0, 分類!$M$7,
IF(COUNTIF(分類!$Q$8:$Q$25, 統合マスタ!V385)&gt;0, 分類!$P$7,
IF(COUNTIF(分類!$T$8:$T$25, 統合マスタ!V385)&gt;0, 分類!$S$7,
"無し")))))))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IF(COUNTIF(分類!$H$8:$H$25, 統合マスタ!V386)&gt;0, 分類!$G$7,
IF(COUNTIF(分類!$K$8:$K$25, 統合マスタ!V386)&gt;0, 分類!$J$7,
IF(COUNTIF(分類!$N$8:$N$25, 統合マスタ!V386)&gt;0, 分類!$M$7,
IF(COUNTIF(分類!$Q$8:$Q$25, 統合マスタ!V386)&gt;0, 分類!$P$7,
IF(COUNTIF(分類!$T$8:$T$25, 統合マスタ!V386)&gt;0, 分類!$S$7,
"無し")))))))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IF(COUNTIF(分類!$H$8:$H$25, 統合マスタ!V387)&gt;0, 分類!$G$7,
IF(COUNTIF(分類!$K$8:$K$25, 統合マスタ!V387)&gt;0, 分類!$J$7,
IF(COUNTIF(分類!$N$8:$N$25, 統合マスタ!V387)&gt;0, 分類!$M$7,
IF(COUNTIF(分類!$Q$8:$Q$25, 統合マスタ!V387)&gt;0, 分類!$P$7,
IF(COUNTIF(分類!$T$8:$T$25, 統合マスタ!V387)&gt;0, 分類!$S$7,
"無し")))))))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IF(COUNTIF(分類!$H$8:$H$25, 統合マスタ!V388)&gt;0, 分類!$G$7,
IF(COUNTIF(分類!$K$8:$K$25, 統合マスタ!V388)&gt;0, 分類!$J$7,
IF(COUNTIF(分類!$N$8:$N$25, 統合マスタ!V388)&gt;0, 分類!$M$7,
IF(COUNTIF(分類!$Q$8:$Q$25, 統合マスタ!V388)&gt;0, 分類!$P$7,
IF(COUNTIF(分類!$T$8:$T$25, 統合マスタ!V388)&gt;0, 分類!$S$7,
"無し")))))))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-614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IF(COUNTIF(分類!$H$8:$H$25, 統合マスタ!V389)&gt;0, 分類!$G$7,
IF(COUNTIF(分類!$K$8:$K$25, 統合マスタ!V389)&gt;0, 分類!$J$7,
IF(COUNTIF(分類!$N$8:$N$25, 統合マスタ!V389)&gt;0, 分類!$M$7,
IF(COUNTIF(分類!$Q$8:$Q$25, 統合マスタ!V389)&gt;0, 分類!$P$7,
IF(COUNTIF(分類!$T$8:$T$25, 統合マスタ!V389)&gt;0, 分類!$S$7,
"無し")))))))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-614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IF(COUNTIF(分類!$H$8:$H$25, 統合マスタ!V390)&gt;0, 分類!$G$7,
IF(COUNTIF(分類!$K$8:$K$25, 統合マスタ!V390)&gt;0, 分類!$J$7,
IF(COUNTIF(分類!$N$8:$N$25, 統合マスタ!V390)&gt;0, 分類!$M$7,
IF(COUNTIF(分類!$Q$8:$Q$25, 統合マスタ!V390)&gt;0, 分類!$P$7,
IF(COUNTIF(分類!$T$8:$T$25, 統合マスタ!V390)&gt;0, 分類!$S$7,
"無し")))))))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IF(COUNTIF(分類!$H$8:$H$25, 統合マスタ!V391)&gt;0, 分類!$G$7,
IF(COUNTIF(分類!$K$8:$K$25, 統合マスタ!V391)&gt;0, 分類!$J$7,
IF(COUNTIF(分類!$N$8:$N$25, 統合マスタ!V391)&gt;0, 分類!$M$7,
IF(COUNTIF(分類!$Q$8:$Q$25, 統合マスタ!V391)&gt;0, 分類!$P$7,
IF(COUNTIF(分類!$T$8:$T$25, 統合マスタ!V391)&gt;0, 分類!$S$7,
"無し")))))))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IF(COUNTIF(分類!$H$8:$H$25, 統合マスタ!V392)&gt;0, 分類!$G$7,
IF(COUNTIF(分類!$K$8:$K$25, 統合マスタ!V392)&gt;0, 分類!$J$7,
IF(COUNTIF(分類!$N$8:$N$25, 統合マスタ!V392)&gt;0, 分類!$M$7,
IF(COUNTIF(分類!$Q$8:$Q$25, 統合マスタ!V392)&gt;0, 分類!$P$7,
IF(COUNTIF(分類!$T$8:$T$25, 統合マスタ!V392)&gt;0, 分類!$S$7,
"無し")))))))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IF(COUNTIF(分類!$H$8:$H$25, 統合マスタ!V393)&gt;0, 分類!$G$7,
IF(COUNTIF(分類!$K$8:$K$25, 統合マスタ!V393)&gt;0, 分類!$J$7,
IF(COUNTIF(分類!$N$8:$N$25, 統合マスタ!V393)&gt;0, 分類!$M$7,
IF(COUNTIF(分類!$Q$8:$Q$25, 統合マスタ!V393)&gt;0, 分類!$P$7,
IF(COUNTIF(分類!$T$8:$T$25, 統合マスタ!V393)&gt;0, 分類!$S$7,
"無し")))))))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IF(COUNTIF(分類!$H$8:$H$25, 統合マスタ!V394)&gt;0, 分類!$G$7,
IF(COUNTIF(分類!$K$8:$K$25, 統合マスタ!V394)&gt;0, 分類!$J$7,
IF(COUNTIF(分類!$N$8:$N$25, 統合マスタ!V394)&gt;0, 分類!$M$7,
IF(COUNTIF(分類!$Q$8:$Q$25, 統合マスタ!V394)&gt;0, 分類!$P$7,
IF(COUNTIF(分類!$T$8:$T$25, 統合マスタ!V394)&gt;0, 分類!$S$7,
"無し")))))))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IF(COUNTIF(分類!$H$8:$H$25, 統合マスタ!V395)&gt;0, 分類!$G$7,
IF(COUNTIF(分類!$K$8:$K$25, 統合マスタ!V395)&gt;0, 分類!$J$7,
IF(COUNTIF(分類!$N$8:$N$25, 統合マスタ!V395)&gt;0, 分類!$M$7,
IF(COUNTIF(分類!$Q$8:$Q$25, 統合マスタ!V395)&gt;0, 分類!$P$7,
IF(COUNTIF(分類!$T$8:$T$25, 統合マスタ!V395)&gt;0, 分類!$S$7,
"無し")))))))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-180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IF(COUNTIF(分類!$H$8:$H$25, 統合マスタ!V396)&gt;0, 分類!$G$7,
IF(COUNTIF(分類!$K$8:$K$25, 統合マスタ!V396)&gt;0, 分類!$J$7,
IF(COUNTIF(分類!$N$8:$N$25, 統合マスタ!V396)&gt;0, 分類!$M$7,
IF(COUNTIF(分類!$Q$8:$Q$25, 統合マスタ!V396)&gt;0, 分類!$P$7,
IF(COUNTIF(分類!$T$8:$T$25, 統合マスタ!V396)&gt;0, 分類!$S$7,
"無し")))))))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-180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IF(COUNTIF(分類!$H$8:$H$25, 統合マスタ!V397)&gt;0, 分類!$G$7,
IF(COUNTIF(分類!$K$8:$K$25, 統合マスタ!V397)&gt;0, 分類!$J$7,
IF(COUNTIF(分類!$N$8:$N$25, 統合マスタ!V397)&gt;0, 分類!$M$7,
IF(COUNTIF(分類!$Q$8:$Q$25, 統合マスタ!V397)&gt;0, 分類!$P$7,
IF(COUNTIF(分類!$T$8:$T$25, 統合マスタ!V397)&gt;0, 分類!$S$7,
"無し")))))))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-290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IF(COUNTIF(分類!$H$8:$H$25, 統合マスタ!V398)&gt;0, 分類!$G$7,
IF(COUNTIF(分類!$K$8:$K$25, 統合マスタ!V398)&gt;0, 分類!$J$7,
IF(COUNTIF(分類!$N$8:$N$25, 統合マスタ!V398)&gt;0, 分類!$M$7,
IF(COUNTIF(分類!$Q$8:$Q$25, 統合マスタ!V398)&gt;0, 分類!$P$7,
IF(COUNTIF(分類!$T$8:$T$25, 統合マスタ!V398)&gt;0, 分類!$S$7,
"無し")))))))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-290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IF(COUNTIF(分類!$H$8:$H$25, 統合マスタ!V399)&gt;0, 分類!$G$7,
IF(COUNTIF(分類!$K$8:$K$25, 統合マスタ!V399)&gt;0, 分類!$J$7,
IF(COUNTIF(分類!$N$8:$N$25, 統合マスタ!V399)&gt;0, 分類!$M$7,
IF(COUNTIF(分類!$Q$8:$Q$25, 統合マスタ!V399)&gt;0, 分類!$P$7,
IF(COUNTIF(分類!$T$8:$T$25, 統合マスタ!V399)&gt;0, 分類!$S$7,
"無し")))))))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-1257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IF(COUNTIF(分類!$H$8:$H$25, 統合マスタ!V400)&gt;0, 分類!$G$7,
IF(COUNTIF(分類!$K$8:$K$25, 統合マスタ!V400)&gt;0, 分類!$J$7,
IF(COUNTIF(分類!$N$8:$N$25, 統合マスタ!V400)&gt;0, 分類!$M$7,
IF(COUNTIF(分類!$Q$8:$Q$25, 統合マスタ!V400)&gt;0, 分類!$P$7,
IF(COUNTIF(分類!$T$8:$T$25, 統合マスタ!V400)&gt;0, 分類!$S$7,
"無し")))))))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-1257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IF(COUNTIF(分類!$H$8:$H$25, 統合マスタ!V401)&gt;0, 分類!$G$7,
IF(COUNTIF(分類!$K$8:$K$25, 統合マスタ!V401)&gt;0, 分類!$J$7,
IF(COUNTIF(分類!$N$8:$N$25, 統合マスタ!V401)&gt;0, 分類!$M$7,
IF(COUNTIF(分類!$Q$8:$Q$25, 統合マスタ!V401)&gt;0, 分類!$P$7,
IF(COUNTIF(分類!$T$8:$T$25, 統合マスタ!V401)&gt;0, 分類!$S$7,
"無し")))))))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IF(COUNTIF(分類!$H$8:$H$25, 統合マスタ!V402)&gt;0, 分類!$G$7,
IF(COUNTIF(分類!$K$8:$K$25, 統合マスタ!V402)&gt;0, 分類!$J$7,
IF(COUNTIF(分類!$N$8:$N$25, 統合マスタ!V402)&gt;0, 分類!$M$7,
IF(COUNTIF(分類!$Q$8:$Q$25, 統合マスタ!V402)&gt;0, 分類!$P$7,
IF(COUNTIF(分類!$T$8:$T$25, 統合マスタ!V402)&gt;0, 分類!$S$7,
"無し")))))))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IF(COUNTIF(分類!$H$8:$H$25, 統合マスタ!V403)&gt;0, 分類!$G$7,
IF(COUNTIF(分類!$K$8:$K$25, 統合マスタ!V403)&gt;0, 分類!$J$7,
IF(COUNTIF(分類!$N$8:$N$25, 統合マスタ!V403)&gt;0, 分類!$M$7,
IF(COUNTIF(分類!$Q$8:$Q$25, 統合マスタ!V403)&gt;0, 分類!$P$7,
IF(COUNTIF(分類!$T$8:$T$25, 統合マスタ!V403)&gt;0, 分類!$S$7,
"無し")))))))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-224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IF(COUNTIF(分類!$H$8:$H$25, 統合マスタ!V404)&gt;0, 分類!$G$7,
IF(COUNTIF(分類!$K$8:$K$25, 統合マスタ!V404)&gt;0, 分類!$J$7,
IF(COUNTIF(分類!$N$8:$N$25, 統合マスタ!V404)&gt;0, 分類!$M$7,
IF(COUNTIF(分類!$Q$8:$Q$25, 統合マスタ!V404)&gt;0, 分類!$P$7,
IF(COUNTIF(分類!$T$8:$T$25, 統合マスタ!V404)&gt;0, 分類!$S$7,
"無し")))))))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-165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IF(COUNTIF(分類!$H$8:$H$25, 統合マスタ!V405)&gt;0, 分類!$G$7,
IF(COUNTIF(分類!$K$8:$K$25, 統合マスタ!V405)&gt;0, 分類!$J$7,
IF(COUNTIF(分類!$N$8:$N$25, 統合マスタ!V405)&gt;0, 分類!$M$7,
IF(COUNTIF(分類!$Q$8:$Q$25, 統合マスタ!V405)&gt;0, 分類!$P$7,
IF(COUNTIF(分類!$T$8:$T$25, 統合マスタ!V405)&gt;0, 分類!$S$7,
"無し")))))))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IF(COUNTIF(分類!$H$8:$H$25, 統合マスタ!V406)&gt;0, 分類!$G$7,
IF(COUNTIF(分類!$K$8:$K$25, 統合マスタ!V406)&gt;0, 分類!$J$7,
IF(COUNTIF(分類!$N$8:$N$25, 統合マスタ!V406)&gt;0, 分類!$M$7,
IF(COUNTIF(分類!$Q$8:$Q$25, 統合マスタ!V406)&gt;0, 分類!$P$7,
IF(COUNTIF(分類!$T$8:$T$25, 統合マスタ!V406)&gt;0, 分類!$S$7,
"無し")))))))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IF(COUNTIF(分類!$H$8:$H$25, 統合マスタ!V407)&gt;0, 分類!$G$7,
IF(COUNTIF(分類!$K$8:$K$25, 統合マスタ!V407)&gt;0, 分類!$J$7,
IF(COUNTIF(分類!$N$8:$N$25, 統合マスタ!V407)&gt;0, 分類!$M$7,
IF(COUNTIF(分類!$Q$8:$Q$25, 統合マスタ!V407)&gt;0, 分類!$P$7,
IF(COUNTIF(分類!$T$8:$T$25, 統合マスタ!V407)&gt;0, 分類!$S$7,
"無し")))))))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IF(COUNTIF(分類!$H$8:$H$25, 統合マスタ!V408)&gt;0, 分類!$G$7,
IF(COUNTIF(分類!$K$8:$K$25, 統合マスタ!V408)&gt;0, 分類!$J$7,
IF(COUNTIF(分類!$N$8:$N$25, 統合マスタ!V408)&gt;0, 分類!$M$7,
IF(COUNTIF(分類!$Q$8:$Q$25, 統合マスタ!V408)&gt;0, 分類!$P$7,
IF(COUNTIF(分類!$T$8:$T$25, 統合マスタ!V408)&gt;0, 分類!$S$7,
"無し")))))))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-3850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IF(COUNTIF(分類!$H$8:$H$25, 統合マスタ!V409)&gt;0, 分類!$G$7,
IF(COUNTIF(分類!$K$8:$K$25, 統合マスタ!V409)&gt;0, 分類!$J$7,
IF(COUNTIF(分類!$N$8:$N$25, 統合マスタ!V409)&gt;0, 分類!$M$7,
IF(COUNTIF(分類!$Q$8:$Q$25, 統合マスタ!V409)&gt;0, 分類!$P$7,
IF(COUNTIF(分類!$T$8:$T$25, 統合マスタ!V409)&gt;0, 分類!$S$7,
"無し")))))))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-3850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IF(COUNTIF(分類!$H$8:$H$25, 統合マスタ!V410)&gt;0, 分類!$G$7,
IF(COUNTIF(分類!$K$8:$K$25, 統合マスタ!V410)&gt;0, 分類!$J$7,
IF(COUNTIF(分類!$N$8:$N$25, 統合マスタ!V410)&gt;0, 分類!$M$7,
IF(COUNTIF(分類!$Q$8:$Q$25, 統合マスタ!V410)&gt;0, 分類!$P$7,
IF(COUNTIF(分類!$T$8:$T$25, 統合マスタ!V410)&gt;0, 分類!$S$7,
"無し")))))))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IF(COUNTIF(分類!$H$8:$H$25, 統合マスタ!V411)&gt;0, 分類!$G$7,
IF(COUNTIF(分類!$K$8:$K$25, 統合マスタ!V411)&gt;0, 分類!$J$7,
IF(COUNTIF(分類!$N$8:$N$25, 統合マスタ!V411)&gt;0, 分類!$M$7,
IF(COUNTIF(分類!$Q$8:$Q$25, 統合マスタ!V411)&gt;0, 分類!$P$7,
IF(COUNTIF(分類!$T$8:$T$25, 統合マスタ!V411)&gt;0, 分類!$S$7,
"無し")))))))</f>
        <v>錠剤</v>
      </c>
      <c r="AC411" s="27">
        <f t="shared" ca="1" si="19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0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IF(COUNTIF(分類!$H$8:$H$25, 統合マスタ!V412)&gt;0, 分類!$G$7,
IF(COUNTIF(分類!$K$8:$K$25, 統合マスタ!V412)&gt;0, 分類!$J$7,
IF(COUNTIF(分類!$N$8:$N$25, 統合マスタ!V412)&gt;0, 分類!$M$7,
IF(COUNTIF(分類!$Q$8:$Q$25, 統合マスタ!V412)&gt;0, 分類!$P$7,
IF(COUNTIF(分類!$T$8:$T$25, 統合マスタ!V412)&gt;0, 分類!$S$7,
"無し")))))))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IF(COUNTIF(分類!$H$8:$H$25, 統合マスタ!V413)&gt;0, 分類!$G$7,
IF(COUNTIF(分類!$K$8:$K$25, 統合マスタ!V413)&gt;0, 分類!$J$7,
IF(COUNTIF(分類!$N$8:$N$25, 統合マスタ!V413)&gt;0, 分類!$M$7,
IF(COUNTIF(分類!$Q$8:$Q$25, 統合マスタ!V413)&gt;0, 分類!$P$7,
IF(COUNTIF(分類!$T$8:$T$25, 統合マスタ!V413)&gt;0, 分類!$S$7,
"無し")))))))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IF(COUNTIF(分類!$H$8:$H$25, 統合マスタ!V414)&gt;0, 分類!$G$7,
IF(COUNTIF(分類!$K$8:$K$25, 統合マスタ!V414)&gt;0, 分類!$J$7,
IF(COUNTIF(分類!$N$8:$N$25, 統合マスタ!V414)&gt;0, 分類!$M$7,
IF(COUNTIF(分類!$Q$8:$Q$25, 統合マスタ!V414)&gt;0, 分類!$P$7,
IF(COUNTIF(分類!$T$8:$T$25, 統合マスタ!V414)&gt;0, 分類!$S$7,
"無し")))))))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IF(COUNTIF(分類!$H$8:$H$25, 統合マスタ!V415)&gt;0, 分類!$G$7,
IF(COUNTIF(分類!$K$8:$K$25, 統合マスタ!V415)&gt;0, 分類!$J$7,
IF(COUNTIF(分類!$N$8:$N$25, 統合マスタ!V415)&gt;0, 分類!$M$7,
IF(COUNTIF(分類!$Q$8:$Q$25, 統合マスタ!V415)&gt;0, 分類!$P$7,
IF(COUNTIF(分類!$T$8:$T$25, 統合マスタ!V415)&gt;0, 分類!$S$7,
"無し")))))))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IF(COUNTIF(分類!$H$8:$H$25, 統合マスタ!V416)&gt;0, 分類!$G$7,
IF(COUNTIF(分類!$K$8:$K$25, 統合マスタ!V416)&gt;0, 分類!$J$7,
IF(COUNTIF(分類!$N$8:$N$25, 統合マスタ!V416)&gt;0, 分類!$M$7,
IF(COUNTIF(分類!$Q$8:$Q$25, 統合マスタ!V416)&gt;0, 分類!$P$7,
IF(COUNTIF(分類!$T$8:$T$25, 統合マスタ!V416)&gt;0, 分類!$S$7,
"無し")))))))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-174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IF(COUNTIF(分類!$H$8:$H$25, 統合マスタ!V417)&gt;0, 分類!$G$7,
IF(COUNTIF(分類!$K$8:$K$25, 統合マスタ!V417)&gt;0, 分類!$J$7,
IF(COUNTIF(分類!$N$8:$N$25, 統合マスタ!V417)&gt;0, 分類!$M$7,
IF(COUNTIF(分類!$Q$8:$Q$25, 統合マスタ!V417)&gt;0, 分類!$P$7,
IF(COUNTIF(分類!$T$8:$T$25, 統合マスタ!V417)&gt;0, 分類!$S$7,
"無し")))))))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IF(COUNTIF(分類!$H$8:$H$25, 統合マスタ!V418)&gt;0, 分類!$G$7,
IF(COUNTIF(分類!$K$8:$K$25, 統合マスタ!V418)&gt;0, 分類!$J$7,
IF(COUNTIF(分類!$N$8:$N$25, 統合マスタ!V418)&gt;0, 分類!$M$7,
IF(COUNTIF(分類!$Q$8:$Q$25, 統合マスタ!V418)&gt;0, 分類!$P$7,
IF(COUNTIF(分類!$T$8:$T$25, 統合マスタ!V418)&gt;0, 分類!$S$7,
"無し")))))))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IF(COUNTIF(分類!$H$8:$H$25, 統合マスタ!V419)&gt;0, 分類!$G$7,
IF(COUNTIF(分類!$K$8:$K$25, 統合マスタ!V419)&gt;0, 分類!$J$7,
IF(COUNTIF(分類!$N$8:$N$25, 統合マスタ!V419)&gt;0, 分類!$M$7,
IF(COUNTIF(分類!$Q$8:$Q$25, 統合マスタ!V419)&gt;0, 分類!$P$7,
IF(COUNTIF(分類!$T$8:$T$25, 統合マスタ!V419)&gt;0, 分類!$S$7,
"無し")))))))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IF(COUNTIF(分類!$H$8:$H$25, 統合マスタ!V420)&gt;0, 分類!$G$7,
IF(COUNTIF(分類!$K$8:$K$25, 統合マスタ!V420)&gt;0, 分類!$J$7,
IF(COUNTIF(分類!$N$8:$N$25, 統合マスタ!V420)&gt;0, 分類!$M$7,
IF(COUNTIF(分類!$Q$8:$Q$25, 統合マスタ!V420)&gt;0, 分類!$P$7,
IF(COUNTIF(分類!$T$8:$T$25, 統合マスタ!V420)&gt;0, 分類!$S$7,
"無し")))))))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-98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IF(COUNTIF(分類!$H$8:$H$25, 統合マスタ!V421)&gt;0, 分類!$G$7,
IF(COUNTIF(分類!$K$8:$K$25, 統合マスタ!V421)&gt;0, 分類!$J$7,
IF(COUNTIF(分類!$N$8:$N$25, 統合マスタ!V421)&gt;0, 分類!$M$7,
IF(COUNTIF(分類!$Q$8:$Q$25, 統合マスタ!V421)&gt;0, 分類!$P$7,
IF(COUNTIF(分類!$T$8:$T$25, 統合マスタ!V421)&gt;0, 分類!$S$7,
"無し")))))))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-587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IF(COUNTIF(分類!$H$8:$H$25, 統合マスタ!V422)&gt;0, 分類!$G$7,
IF(COUNTIF(分類!$K$8:$K$25, 統合マスタ!V422)&gt;0, 分類!$J$7,
IF(COUNTIF(分類!$N$8:$N$25, 統合マスタ!V422)&gt;0, 分類!$M$7,
IF(COUNTIF(分類!$Q$8:$Q$25, 統合マスタ!V422)&gt;0, 分類!$P$7,
IF(COUNTIF(分類!$T$8:$T$25, 統合マスタ!V422)&gt;0, 分類!$S$7,
"無し")))))))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IF(COUNTIF(分類!$H$8:$H$25, 統合マスタ!V423)&gt;0, 分類!$G$7,
IF(COUNTIF(分類!$K$8:$K$25, 統合マスタ!V423)&gt;0, 分類!$J$7,
IF(COUNTIF(分類!$N$8:$N$25, 統合マスタ!V423)&gt;0, 分類!$M$7,
IF(COUNTIF(分類!$Q$8:$Q$25, 統合マスタ!V423)&gt;0, 分類!$P$7,
IF(COUNTIF(分類!$T$8:$T$25, 統合マスタ!V423)&gt;0, 分類!$S$7,
"無し")))))))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IF(COUNTIF(分類!$H$8:$H$25, 統合マスタ!V424)&gt;0, 分類!$G$7,
IF(COUNTIF(分類!$K$8:$K$25, 統合マスタ!V424)&gt;0, 分類!$J$7,
IF(COUNTIF(分類!$N$8:$N$25, 統合マスタ!V424)&gt;0, 分類!$M$7,
IF(COUNTIF(分類!$Q$8:$Q$25, 統合マスタ!V424)&gt;0, 分類!$P$7,
IF(COUNTIF(分類!$T$8:$T$25, 統合マスタ!V424)&gt;0, 分類!$S$7,
"無し")))))))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IF(COUNTIF(分類!$H$8:$H$25, 統合マスタ!V425)&gt;0, 分類!$G$7,
IF(COUNTIF(分類!$K$8:$K$25, 統合マスタ!V425)&gt;0, 分類!$J$7,
IF(COUNTIF(分類!$N$8:$N$25, 統合マスタ!V425)&gt;0, 分類!$M$7,
IF(COUNTIF(分類!$Q$8:$Q$25, 統合マスタ!V425)&gt;0, 分類!$P$7,
IF(COUNTIF(分類!$T$8:$T$25, 統合マスタ!V425)&gt;0, 分類!$S$7,
"無し")))))))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IF(COUNTIF(分類!$H$8:$H$25, 統合マスタ!V426)&gt;0, 分類!$G$7,
IF(COUNTIF(分類!$K$8:$K$25, 統合マスタ!V426)&gt;0, 分類!$J$7,
IF(COUNTIF(分類!$N$8:$N$25, 統合マスタ!V426)&gt;0, 分類!$M$7,
IF(COUNTIF(分類!$Q$8:$Q$25, 統合マスタ!V426)&gt;0, 分類!$P$7,
IF(COUNTIF(分類!$T$8:$T$25, 統合マスタ!V426)&gt;0, 分類!$S$7,
"無し")))))))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IF(COUNTIF(分類!$H$8:$H$25, 統合マスタ!V427)&gt;0, 分類!$G$7,
IF(COUNTIF(分類!$K$8:$K$25, 統合マスタ!V427)&gt;0, 分類!$J$7,
IF(COUNTIF(分類!$N$8:$N$25, 統合マスタ!V427)&gt;0, 分類!$M$7,
IF(COUNTIF(分類!$Q$8:$Q$25, 統合マスタ!V427)&gt;0, 分類!$P$7,
IF(COUNTIF(分類!$T$8:$T$25, 統合マスタ!V427)&gt;0, 分類!$S$7,
"無し")))))))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IF(COUNTIF(分類!$H$8:$H$25, 統合マスタ!V428)&gt;0, 分類!$G$7,
IF(COUNTIF(分類!$K$8:$K$25, 統合マスタ!V428)&gt;0, 分類!$J$7,
IF(COUNTIF(分類!$N$8:$N$25, 統合マスタ!V428)&gt;0, 分類!$M$7,
IF(COUNTIF(分類!$Q$8:$Q$25, 統合マスタ!V428)&gt;0, 分類!$P$7,
IF(COUNTIF(分類!$T$8:$T$25, 統合マスタ!V428)&gt;0, 分類!$S$7,
"無し")))))))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IF(COUNTIF(分類!$H$8:$H$25, 統合マスタ!V429)&gt;0, 分類!$G$7,
IF(COUNTIF(分類!$K$8:$K$25, 統合マスタ!V429)&gt;0, 分類!$J$7,
IF(COUNTIF(分類!$N$8:$N$25, 統合マスタ!V429)&gt;0, 分類!$M$7,
IF(COUNTIF(分類!$Q$8:$Q$25, 統合マスタ!V429)&gt;0, 分類!$P$7,
IF(COUNTIF(分類!$T$8:$T$25, 統合マスタ!V429)&gt;0, 分類!$S$7,
"無し")))))))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-114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IF(COUNTIF(分類!$H$8:$H$25, 統合マスタ!V430)&gt;0, 分類!$G$7,
IF(COUNTIF(分類!$K$8:$K$25, 統合マスタ!V430)&gt;0, 分類!$J$7,
IF(COUNTIF(分類!$N$8:$N$25, 統合マスタ!V430)&gt;0, 分類!$M$7,
IF(COUNTIF(分類!$Q$8:$Q$25, 統合マスタ!V430)&gt;0, 分類!$P$7,
IF(COUNTIF(分類!$T$8:$T$25, 統合マスタ!V430)&gt;0, 分類!$S$7,
"無し")))))))</f>
        <v>その他</v>
      </c>
      <c r="AC430" s="27">
        <f t="shared" ca="1" si="19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0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IF(COUNTIF(分類!$H$8:$H$25, 統合マスタ!V431)&gt;0, 分類!$G$7,
IF(COUNTIF(分類!$K$8:$K$25, 統合マスタ!V431)&gt;0, 分類!$J$7,
IF(COUNTIF(分類!$N$8:$N$25, 統合マスタ!V431)&gt;0, 分類!$M$7,
IF(COUNTIF(分類!$Q$8:$Q$25, 統合マスタ!V431)&gt;0, 分類!$P$7,
IF(COUNTIF(分類!$T$8:$T$25, 統合マスタ!V431)&gt;0, 分類!$S$7,
"無し")))))))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IF(COUNTIF(分類!$H$8:$H$25, 統合マスタ!V432)&gt;0, 分類!$G$7,
IF(COUNTIF(分類!$K$8:$K$25, 統合マスタ!V432)&gt;0, 分類!$J$7,
IF(COUNTIF(分類!$N$8:$N$25, 統合マスタ!V432)&gt;0, 分類!$M$7,
IF(COUNTIF(分類!$Q$8:$Q$25, 統合マスタ!V432)&gt;0, 分類!$P$7,
IF(COUNTIF(分類!$T$8:$T$25, 統合マスタ!V432)&gt;0, 分類!$S$7,
"無し")))))))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IF(COUNTIF(分類!$H$8:$H$25, 統合マスタ!V433)&gt;0, 分類!$G$7,
IF(COUNTIF(分類!$K$8:$K$25, 統合マスタ!V433)&gt;0, 分類!$J$7,
IF(COUNTIF(分類!$N$8:$N$25, 統合マスタ!V433)&gt;0, 分類!$M$7,
IF(COUNTIF(分類!$Q$8:$Q$25, 統合マスタ!V433)&gt;0, 分類!$P$7,
IF(COUNTIF(分類!$T$8:$T$25, 統合マスタ!V433)&gt;0, 分類!$S$7,
"無し")))))))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-519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IF(COUNTIF(分類!$H$8:$H$25, 統合マスタ!V434)&gt;0, 分類!$G$7,
IF(COUNTIF(分類!$K$8:$K$25, 統合マスタ!V434)&gt;0, 分類!$J$7,
IF(COUNTIF(分類!$N$8:$N$25, 統合マスタ!V434)&gt;0, 分類!$M$7,
IF(COUNTIF(分類!$Q$8:$Q$25, 統合マスタ!V434)&gt;0, 分類!$P$7,
IF(COUNTIF(分類!$T$8:$T$25, 統合マスタ!V434)&gt;0, 分類!$S$7,
"無し")))))))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IF(COUNTIF(分類!$H$8:$H$25, 統合マスタ!V435)&gt;0, 分類!$G$7,
IF(COUNTIF(分類!$K$8:$K$25, 統合マスタ!V435)&gt;0, 分類!$J$7,
IF(COUNTIF(分類!$N$8:$N$25, 統合マスタ!V435)&gt;0, 分類!$M$7,
IF(COUNTIF(分類!$Q$8:$Q$25, 統合マスタ!V435)&gt;0, 分類!$P$7,
IF(COUNTIF(分類!$T$8:$T$25, 統合マスタ!V435)&gt;0, 分類!$S$7,
"無し")))))))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IF(COUNTIF(分類!$H$8:$H$25, 統合マスタ!V436)&gt;0, 分類!$G$7,
IF(COUNTIF(分類!$K$8:$K$25, 統合マスタ!V436)&gt;0, 分類!$J$7,
IF(COUNTIF(分類!$N$8:$N$25, 統合マスタ!V436)&gt;0, 分類!$M$7,
IF(COUNTIF(分類!$Q$8:$Q$25, 統合マスタ!V436)&gt;0, 分類!$P$7,
IF(COUNTIF(分類!$T$8:$T$25, 統合マスタ!V436)&gt;0, 分類!$S$7,
"無し")))))))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IF(COUNTIF(分類!$H$8:$H$25, 統合マスタ!V437)&gt;0, 分類!$G$7,
IF(COUNTIF(分類!$K$8:$K$25, 統合マスタ!V437)&gt;0, 分類!$J$7,
IF(COUNTIF(分類!$N$8:$N$25, 統合マスタ!V437)&gt;0, 分類!$M$7,
IF(COUNTIF(分類!$Q$8:$Q$25, 統合マスタ!V437)&gt;0, 分類!$P$7,
IF(COUNTIF(分類!$T$8:$T$25, 統合マスタ!V437)&gt;0, 分類!$S$7,
"無し")))))))</f>
        <v>錠剤</v>
      </c>
      <c r="AC437" s="27">
        <f t="shared" ca="1" si="19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0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IF(COUNTIF(分類!$H$8:$H$25, 統合マスタ!V438)&gt;0, 分類!$G$7,
IF(COUNTIF(分類!$K$8:$K$25, 統合マスタ!V438)&gt;0, 分類!$J$7,
IF(COUNTIF(分類!$N$8:$N$25, 統合マスタ!V438)&gt;0, 分類!$M$7,
IF(COUNTIF(分類!$Q$8:$Q$25, 統合マスタ!V438)&gt;0, 分類!$P$7,
IF(COUNTIF(分類!$T$8:$T$25, 統合マスタ!V438)&gt;0, 分類!$S$7,
"無し")))))))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IF(COUNTIF(分類!$H$8:$H$25, 統合マスタ!V439)&gt;0, 分類!$G$7,
IF(COUNTIF(分類!$K$8:$K$25, 統合マスタ!V439)&gt;0, 分類!$J$7,
IF(COUNTIF(分類!$N$8:$N$25, 統合マスタ!V439)&gt;0, 分類!$M$7,
IF(COUNTIF(分類!$Q$8:$Q$25, 統合マスタ!V439)&gt;0, 分類!$P$7,
IF(COUNTIF(分類!$T$8:$T$25, 統合マスタ!V439)&gt;0, 分類!$S$7,
"無し")))))))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IF(COUNTIF(分類!$H$8:$H$25, 統合マスタ!V440)&gt;0, 分類!$G$7,
IF(COUNTIF(分類!$K$8:$K$25, 統合マスタ!V440)&gt;0, 分類!$J$7,
IF(COUNTIF(分類!$N$8:$N$25, 統合マスタ!V440)&gt;0, 分類!$M$7,
IF(COUNTIF(分類!$Q$8:$Q$25, 統合マスタ!V440)&gt;0, 分類!$P$7,
IF(COUNTIF(分類!$T$8:$T$25, 統合マスタ!V440)&gt;0, 分類!$S$7,
"無し")))))))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-266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IF(COUNTIF(分類!$H$8:$H$25, 統合マスタ!V441)&gt;0, 分類!$G$7,
IF(COUNTIF(分類!$K$8:$K$25, 統合マスタ!V441)&gt;0, 分類!$J$7,
IF(COUNTIF(分類!$N$8:$N$25, 統合マスタ!V441)&gt;0, 分類!$M$7,
IF(COUNTIF(分類!$Q$8:$Q$25, 統合マスタ!V441)&gt;0, 分類!$P$7,
IF(COUNTIF(分類!$T$8:$T$25, 統合マスタ!V441)&gt;0, 分類!$S$7,
"無し")))))))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-84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IF(COUNTIF(分類!$H$8:$H$25, 統合マスタ!V442)&gt;0, 分類!$G$7,
IF(COUNTIF(分類!$K$8:$K$25, 統合マスタ!V442)&gt;0, 分類!$J$7,
IF(COUNTIF(分類!$N$8:$N$25, 統合マスタ!V442)&gt;0, 分類!$M$7,
IF(COUNTIF(分類!$Q$8:$Q$25, 統合マスタ!V442)&gt;0, 分類!$P$7,
IF(COUNTIF(分類!$T$8:$T$25, 統合マスタ!V442)&gt;0, 分類!$S$7,
"無し")))))))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IF(COUNTIF(分類!$H$8:$H$25, 統合マスタ!V443)&gt;0, 分類!$G$7,
IF(COUNTIF(分類!$K$8:$K$25, 統合マスタ!V443)&gt;0, 分類!$J$7,
IF(COUNTIF(分類!$N$8:$N$25, 統合マスタ!V443)&gt;0, 分類!$M$7,
IF(COUNTIF(分類!$Q$8:$Q$25, 統合マスタ!V443)&gt;0, 分類!$P$7,
IF(COUNTIF(分類!$T$8:$T$25, 統合マスタ!V443)&gt;0, 分類!$S$7,
"無し")))))))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IF(COUNTIF(分類!$H$8:$H$25, 統合マスタ!V444)&gt;0, 分類!$G$7,
IF(COUNTIF(分類!$K$8:$K$25, 統合マスタ!V444)&gt;0, 分類!$J$7,
IF(COUNTIF(分類!$N$8:$N$25, 統合マスタ!V444)&gt;0, 分類!$M$7,
IF(COUNTIF(分類!$Q$8:$Q$25, 統合マスタ!V444)&gt;0, 分類!$P$7,
IF(COUNTIF(分類!$T$8:$T$25, 統合マスタ!V444)&gt;0, 分類!$S$7,
"無し")))))))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IF(COUNTIF(分類!$H$8:$H$25, 統合マスタ!V445)&gt;0, 分類!$G$7,
IF(COUNTIF(分類!$K$8:$K$25, 統合マスタ!V445)&gt;0, 分類!$J$7,
IF(COUNTIF(分類!$N$8:$N$25, 統合マスタ!V445)&gt;0, 分類!$M$7,
IF(COUNTIF(分類!$Q$8:$Q$25, 統合マスタ!V445)&gt;0, 分類!$P$7,
IF(COUNTIF(分類!$T$8:$T$25, 統合マスタ!V445)&gt;0, 分類!$S$7,
"無し")))))))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-653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IF(COUNTIF(分類!$H$8:$H$25, 統合マスタ!V446)&gt;0, 分類!$G$7,
IF(COUNTIF(分類!$K$8:$K$25, 統合マスタ!V446)&gt;0, 分類!$J$7,
IF(COUNTIF(分類!$N$8:$N$25, 統合マスタ!V446)&gt;0, 分類!$M$7,
IF(COUNTIF(分類!$Q$8:$Q$25, 統合マスタ!V446)&gt;0, 分類!$P$7,
IF(COUNTIF(分類!$T$8:$T$25, 統合マスタ!V446)&gt;0, 分類!$S$7,
"無し")))))))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IF(COUNTIF(分類!$H$8:$H$25, 統合マスタ!V447)&gt;0, 分類!$G$7,
IF(COUNTIF(分類!$K$8:$K$25, 統合マスタ!V447)&gt;0, 分類!$J$7,
IF(COUNTIF(分類!$N$8:$N$25, 統合マスタ!V447)&gt;0, 分類!$M$7,
IF(COUNTIF(分類!$Q$8:$Q$25, 統合マスタ!V447)&gt;0, 分類!$P$7,
IF(COUNTIF(分類!$T$8:$T$25, 統合マスタ!V447)&gt;0, 分類!$S$7,
"無し")))))))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IF(COUNTIF(分類!$H$8:$H$25, 統合マスタ!V448)&gt;0, 分類!$G$7,
IF(COUNTIF(分類!$K$8:$K$25, 統合マスタ!V448)&gt;0, 分類!$J$7,
IF(COUNTIF(分類!$N$8:$N$25, 統合マスタ!V448)&gt;0, 分類!$M$7,
IF(COUNTIF(分類!$Q$8:$Q$25, 統合マスタ!V448)&gt;0, 分類!$P$7,
IF(COUNTIF(分類!$T$8:$T$25, 統合マスタ!V448)&gt;0, 分類!$S$7,
"無し")))))))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IF(COUNTIF(分類!$H$8:$H$25, 統合マスタ!V449)&gt;0, 分類!$G$7,
IF(COUNTIF(分類!$K$8:$K$25, 統合マスタ!V449)&gt;0, 分類!$J$7,
IF(COUNTIF(分類!$N$8:$N$25, 統合マスタ!V449)&gt;0, 分類!$M$7,
IF(COUNTIF(分類!$Q$8:$Q$25, 統合マスタ!V449)&gt;0, 分類!$P$7,
IF(COUNTIF(分類!$T$8:$T$25, 統合マスタ!V449)&gt;0, 分類!$S$7,
"無し")))))))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-294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IF(COUNTIF(分類!$H$8:$H$25, 統合マスタ!V450)&gt;0, 分類!$G$7,
IF(COUNTIF(分類!$K$8:$K$25, 統合マスタ!V450)&gt;0, 分類!$J$7,
IF(COUNTIF(分類!$N$8:$N$25, 統合マスタ!V450)&gt;0, 分類!$M$7,
IF(COUNTIF(分類!$Q$8:$Q$25, 統合マスタ!V450)&gt;0, 分類!$P$7,
IF(COUNTIF(分類!$T$8:$T$25, 統合マスタ!V450)&gt;0, 分類!$S$7,
"無し")))))))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12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IF(COUNTIF(分類!$H$8:$H$25, 統合マスタ!V451)&gt;0, 分類!$G$7,
IF(COUNTIF(分類!$K$8:$K$25, 統合マスタ!V451)&gt;0, 分類!$J$7,
IF(COUNTIF(分類!$N$8:$N$25, 統合マスタ!V451)&gt;0, 分類!$M$7,
IF(COUNTIF(分類!$Q$8:$Q$25, 統合マスタ!V451)&gt;0, 分類!$P$7,
IF(COUNTIF(分類!$T$8:$T$25, 統合マスタ!V451)&gt;0, 分類!$S$7,
"無し")))))))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12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IF(COUNTIF(分類!$H$8:$H$25, 統合マスタ!V452)&gt;0, 分類!$G$7,
IF(COUNTIF(分類!$K$8:$K$25, 統合マスタ!V452)&gt;0, 分類!$J$7,
IF(COUNTIF(分類!$N$8:$N$25, 統合マスタ!V452)&gt;0, 分類!$M$7,
IF(COUNTIF(分類!$Q$8:$Q$25, 統合マスタ!V452)&gt;0, 分類!$P$7,
IF(COUNTIF(分類!$T$8:$T$25, 統合マスタ!V452)&gt;0, 分類!$S$7,
"無し")))))))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IF(COUNTIF(分類!$H$8:$H$25, 統合マスタ!V453)&gt;0, 分類!$G$7,
IF(COUNTIF(分類!$K$8:$K$25, 統合マスタ!V453)&gt;0, 分類!$J$7,
IF(COUNTIF(分類!$N$8:$N$25, 統合マスタ!V453)&gt;0, 分類!$M$7,
IF(COUNTIF(分類!$Q$8:$Q$25, 統合マスタ!V453)&gt;0, 分類!$P$7,
IF(COUNTIF(分類!$T$8:$T$25, 統合マスタ!V453)&gt;0, 分類!$S$7,
"無し")))))))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IF(COUNTIF(分類!$H$8:$H$25, 統合マスタ!V454)&gt;0, 分類!$G$7,
IF(COUNTIF(分類!$K$8:$K$25, 統合マスタ!V454)&gt;0, 分類!$J$7,
IF(COUNTIF(分類!$N$8:$N$25, 統合マスタ!V454)&gt;0, 分類!$M$7,
IF(COUNTIF(分類!$Q$8:$Q$25, 統合マスタ!V454)&gt;0, 分類!$P$7,
IF(COUNTIF(分類!$T$8:$T$25, 統合マスタ!V454)&gt;0, 分類!$S$7,
"無し")))))))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IF(COUNTIF(分類!$H$8:$H$25, 統合マスタ!V455)&gt;0, 分類!$G$7,
IF(COUNTIF(分類!$K$8:$K$25, 統合マスタ!V455)&gt;0, 分類!$J$7,
IF(COUNTIF(分類!$N$8:$N$25, 統合マスタ!V455)&gt;0, 分類!$M$7,
IF(COUNTIF(分類!$Q$8:$Q$25, 統合マスタ!V455)&gt;0, 分類!$P$7,
IF(COUNTIF(分類!$T$8:$T$25, 統合マスタ!V455)&gt;0, 分類!$S$7,
"無し")))))))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IF(COUNTIF(分類!$H$8:$H$25, 統合マスタ!V456)&gt;0, 分類!$G$7,
IF(COUNTIF(分類!$K$8:$K$25, 統合マスタ!V456)&gt;0, 分類!$J$7,
IF(COUNTIF(分類!$N$8:$N$25, 統合マスタ!V456)&gt;0, 分類!$M$7,
IF(COUNTIF(分類!$Q$8:$Q$25, 統合マスタ!V456)&gt;0, 分類!$P$7,
IF(COUNTIF(分類!$T$8:$T$25, 統合マスタ!V456)&gt;0, 分類!$S$7,
"無し")))))))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IF(COUNTIF(分類!$H$8:$H$25, 統合マスタ!V457)&gt;0, 分類!$G$7,
IF(COUNTIF(分類!$K$8:$K$25, 統合マスタ!V457)&gt;0, 分類!$J$7,
IF(COUNTIF(分類!$N$8:$N$25, 統合マスタ!V457)&gt;0, 分類!$M$7,
IF(COUNTIF(分類!$Q$8:$Q$25, 統合マスタ!V457)&gt;0, 分類!$P$7,
IF(COUNTIF(分類!$T$8:$T$25, 統合マスタ!V457)&gt;0, 分類!$S$7,
"無し")))))))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-483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IF(COUNTIF(分類!$H$8:$H$25, 統合マスタ!V458)&gt;0, 分類!$G$7,
IF(COUNTIF(分類!$K$8:$K$25, 統合マスタ!V458)&gt;0, 分類!$J$7,
IF(COUNTIF(分類!$N$8:$N$25, 統合マスタ!V458)&gt;0, 分類!$M$7,
IF(COUNTIF(分類!$Q$8:$Q$25, 統合マスタ!V458)&gt;0, 分類!$P$7,
IF(COUNTIF(分類!$T$8:$T$25, 統合マスタ!V458)&gt;0, 分類!$S$7,
"無し")))))))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-483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IF(COUNTIF(分類!$H$8:$H$25, 統合マスタ!V459)&gt;0, 分類!$G$7,
IF(COUNTIF(分類!$K$8:$K$25, 統合マスタ!V459)&gt;0, 分類!$J$7,
IF(COUNTIF(分類!$N$8:$N$25, 統合マスタ!V459)&gt;0, 分類!$M$7,
IF(COUNTIF(分類!$Q$8:$Q$25, 統合マスタ!V459)&gt;0, 分類!$P$7,
IF(COUNTIF(分類!$T$8:$T$25, 統合マスタ!V459)&gt;0, 分類!$S$7,
"無し")))))))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-137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IF(COUNTIF(分類!$H$8:$H$25, 統合マスタ!V460)&gt;0, 分類!$G$7,
IF(COUNTIF(分類!$K$8:$K$25, 統合マスタ!V460)&gt;0, 分類!$J$7,
IF(COUNTIF(分類!$N$8:$N$25, 統合マスタ!V460)&gt;0, 分類!$M$7,
IF(COUNTIF(分類!$Q$8:$Q$25, 統合マスタ!V460)&gt;0, 分類!$P$7,
IF(COUNTIF(分類!$T$8:$T$25, 統合マスタ!V460)&gt;0, 分類!$S$7,
"無し")))))))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IF(COUNTIF(分類!$H$8:$H$25, 統合マスタ!V461)&gt;0, 分類!$G$7,
IF(COUNTIF(分類!$K$8:$K$25, 統合マスタ!V461)&gt;0, 分類!$J$7,
IF(COUNTIF(分類!$N$8:$N$25, 統合マスタ!V461)&gt;0, 分類!$M$7,
IF(COUNTIF(分類!$Q$8:$Q$25, 統合マスタ!V461)&gt;0, 分類!$P$7,
IF(COUNTIF(分類!$T$8:$T$25, 統合マスタ!V461)&gt;0, 分類!$S$7,
"無し")))))))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IF(COUNTIF(分類!$H$8:$H$25, 統合マスタ!V462)&gt;0, 分類!$G$7,
IF(COUNTIF(分類!$K$8:$K$25, 統合マスタ!V462)&gt;0, 分類!$J$7,
IF(COUNTIF(分類!$N$8:$N$25, 統合マスタ!V462)&gt;0, 分類!$M$7,
IF(COUNTIF(分類!$Q$8:$Q$25, 統合マスタ!V462)&gt;0, 分類!$P$7,
IF(COUNTIF(分類!$T$8:$T$25, 統合マスタ!V462)&gt;0, 分類!$S$7,
"無し")))))))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IF(COUNTIF(分類!$H$8:$H$25, 統合マスタ!V463)&gt;0, 分類!$G$7,
IF(COUNTIF(分類!$K$8:$K$25, 統合マスタ!V463)&gt;0, 分類!$J$7,
IF(COUNTIF(分類!$N$8:$N$25, 統合マスタ!V463)&gt;0, 分類!$M$7,
IF(COUNTIF(分類!$Q$8:$Q$25, 統合マスタ!V463)&gt;0, 分類!$P$7,
IF(COUNTIF(分類!$T$8:$T$25, 統合マスタ!V463)&gt;0, 分類!$S$7,
"無し")))))))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IF(COUNTIF(分類!$H$8:$H$25, 統合マスタ!V464)&gt;0, 分類!$G$7,
IF(COUNTIF(分類!$K$8:$K$25, 統合マスタ!V464)&gt;0, 分類!$J$7,
IF(COUNTIF(分類!$N$8:$N$25, 統合マスタ!V464)&gt;0, 分類!$M$7,
IF(COUNTIF(分類!$Q$8:$Q$25, 統合マスタ!V464)&gt;0, 分類!$P$7,
IF(COUNTIF(分類!$T$8:$T$25, 統合マスタ!V464)&gt;0, 分類!$S$7,
"無し")))))))</f>
        <v>その他</v>
      </c>
      <c r="AC464" s="27">
        <f t="shared" ca="1" si="22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0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IF(COUNTIF(分類!$H$8:$H$25, 統合マスタ!V465)&gt;0, 分類!$G$7,
IF(COUNTIF(分類!$K$8:$K$25, 統合マスタ!V465)&gt;0, 分類!$J$7,
IF(COUNTIF(分類!$N$8:$N$25, 統合マスタ!V465)&gt;0, 分類!$M$7,
IF(COUNTIF(分類!$Q$8:$Q$25, 統合マスタ!V465)&gt;0, 分類!$P$7,
IF(COUNTIF(分類!$T$8:$T$25, 統合マスタ!V465)&gt;0, 分類!$S$7,
"無し")))))))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-1064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IF(COUNTIF(分類!$H$8:$H$25, 統合マスタ!V466)&gt;0, 分類!$G$7,
IF(COUNTIF(分類!$K$8:$K$25, 統合マスタ!V466)&gt;0, 分類!$J$7,
IF(COUNTIF(分類!$N$8:$N$25, 統合マスタ!V466)&gt;0, 分類!$M$7,
IF(COUNTIF(分類!$Q$8:$Q$25, 統合マスタ!V466)&gt;0, 分類!$P$7,
IF(COUNTIF(分類!$T$8:$T$25, 統合マスタ!V466)&gt;0, 分類!$S$7,
"無し")))))))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IF(COUNTIF(分類!$H$8:$H$25, 統合マスタ!V467)&gt;0, 分類!$G$7,
IF(COUNTIF(分類!$K$8:$K$25, 統合マスタ!V467)&gt;0, 分類!$J$7,
IF(COUNTIF(分類!$N$8:$N$25, 統合マスタ!V467)&gt;0, 分類!$M$7,
IF(COUNTIF(分類!$Q$8:$Q$25, 統合マスタ!V467)&gt;0, 分類!$P$7,
IF(COUNTIF(分類!$T$8:$T$25, 統合マスタ!V467)&gt;0, 分類!$S$7,
"無し")))))))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82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IF(COUNTIF(分類!$H$8:$H$25, 統合マスタ!V468)&gt;0, 分類!$G$7,
IF(COUNTIF(分類!$K$8:$K$25, 統合マスタ!V468)&gt;0, 分類!$J$7,
IF(COUNTIF(分類!$N$8:$N$25, 統合マスタ!V468)&gt;0, 分類!$M$7,
IF(COUNTIF(分類!$Q$8:$Q$25, 統合マスタ!V468)&gt;0, 分類!$P$7,
IF(COUNTIF(分類!$T$8:$T$25, 統合マスタ!V468)&gt;0, 分類!$S$7,
"無し")))))))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82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IF(COUNTIF(分類!$H$8:$H$25, 統合マスタ!V469)&gt;0, 分類!$G$7,
IF(COUNTIF(分類!$K$8:$K$25, 統合マスタ!V469)&gt;0, 分類!$J$7,
IF(COUNTIF(分類!$N$8:$N$25, 統合マスタ!V469)&gt;0, 分類!$M$7,
IF(COUNTIF(分類!$Q$8:$Q$25, 統合マスタ!V469)&gt;0, 分類!$P$7,
IF(COUNTIF(分類!$T$8:$T$25, 統合マスタ!V469)&gt;0, 分類!$S$7,
"無し")))))))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IF(COUNTIF(分類!$H$8:$H$25, 統合マスタ!V470)&gt;0, 分類!$G$7,
IF(COUNTIF(分類!$K$8:$K$25, 統合マスタ!V470)&gt;0, 分類!$J$7,
IF(COUNTIF(分類!$N$8:$N$25, 統合マスタ!V470)&gt;0, 分類!$M$7,
IF(COUNTIF(分類!$Q$8:$Q$25, 統合マスタ!V470)&gt;0, 分類!$P$7,
IF(COUNTIF(分類!$T$8:$T$25, 統合マスタ!V470)&gt;0, 分類!$S$7,
"無し")))))))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IF(COUNTIF(分類!$H$8:$H$25, 統合マスタ!V471)&gt;0, 分類!$G$7,
IF(COUNTIF(分類!$K$8:$K$25, 統合マスタ!V471)&gt;0, 分類!$J$7,
IF(COUNTIF(分類!$N$8:$N$25, 統合マスタ!V471)&gt;0, 分類!$M$7,
IF(COUNTIF(分類!$Q$8:$Q$25, 統合マスタ!V471)&gt;0, 分類!$P$7,
IF(COUNTIF(分類!$T$8:$T$25, 統合マスタ!V471)&gt;0, 分類!$S$7,
"無し")))))))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IF(COUNTIF(分類!$H$8:$H$25, 統合マスタ!V472)&gt;0, 分類!$G$7,
IF(COUNTIF(分類!$K$8:$K$25, 統合マスタ!V472)&gt;0, 分類!$J$7,
IF(COUNTIF(分類!$N$8:$N$25, 統合マスタ!V472)&gt;0, 分類!$M$7,
IF(COUNTIF(分類!$Q$8:$Q$25, 統合マスタ!V472)&gt;0, 分類!$P$7,
IF(COUNTIF(分類!$T$8:$T$25, 統合マスタ!V472)&gt;0, 分類!$S$7,
"無し")))))))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-378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IF(COUNTIF(分類!$H$8:$H$25, 統合マスタ!V473)&gt;0, 分類!$G$7,
IF(COUNTIF(分類!$K$8:$K$25, 統合マスタ!V473)&gt;0, 分類!$J$7,
IF(COUNTIF(分類!$N$8:$N$25, 統合マスタ!V473)&gt;0, 分類!$M$7,
IF(COUNTIF(分類!$Q$8:$Q$25, 統合マスタ!V473)&gt;0, 分類!$P$7,
IF(COUNTIF(分類!$T$8:$T$25, 統合マスタ!V473)&gt;0, 分類!$S$7,
"無し")))))))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-378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IF(COUNTIF(分類!$H$8:$H$25, 統合マスタ!V474)&gt;0, 分類!$G$7,
IF(COUNTIF(分類!$K$8:$K$25, 統合マスタ!V474)&gt;0, 分類!$J$7,
IF(COUNTIF(分類!$N$8:$N$25, 統合マスタ!V474)&gt;0, 分類!$M$7,
IF(COUNTIF(分類!$Q$8:$Q$25, 統合マスタ!V474)&gt;0, 分類!$P$7,
IF(COUNTIF(分類!$T$8:$T$25, 統合マスタ!V474)&gt;0, 分類!$S$7,
"無し")))))))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-799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IF(COUNTIF(分類!$H$8:$H$25, 統合マスタ!V475)&gt;0, 分類!$G$7,
IF(COUNTIF(分類!$K$8:$K$25, 統合マスタ!V475)&gt;0, 分類!$J$7,
IF(COUNTIF(分類!$N$8:$N$25, 統合マスタ!V475)&gt;0, 分類!$M$7,
IF(COUNTIF(分類!$Q$8:$Q$25, 統合マスタ!V475)&gt;0, 分類!$P$7,
IF(COUNTIF(分類!$T$8:$T$25, 統合マスタ!V475)&gt;0, 分類!$S$7,
"無し")))))))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IF(COUNTIF(分類!$H$8:$H$25, 統合マスタ!V476)&gt;0, 分類!$G$7,
IF(COUNTIF(分類!$K$8:$K$25, 統合マスタ!V476)&gt;0, 分類!$J$7,
IF(COUNTIF(分類!$N$8:$N$25, 統合マスタ!V476)&gt;0, 分類!$M$7,
IF(COUNTIF(分類!$Q$8:$Q$25, 統合マスタ!V476)&gt;0, 分類!$P$7,
IF(COUNTIF(分類!$T$8:$T$25, 統合マスタ!V476)&gt;0, 分類!$S$7,
"無し")))))))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IF(COUNTIF(分類!$H$8:$H$25, 統合マスタ!V477)&gt;0, 分類!$G$7,
IF(COUNTIF(分類!$K$8:$K$25, 統合マスタ!V477)&gt;0, 分類!$J$7,
IF(COUNTIF(分類!$N$8:$N$25, 統合マスタ!V477)&gt;0, 分類!$M$7,
IF(COUNTIF(分類!$Q$8:$Q$25, 統合マスタ!V477)&gt;0, 分類!$P$7,
IF(COUNTIF(分類!$T$8:$T$25, 統合マスタ!V477)&gt;0, 分類!$S$7,
"無し")))))))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IF(COUNTIF(分類!$H$8:$H$25, 統合マスタ!V478)&gt;0, 分類!$G$7,
IF(COUNTIF(分類!$K$8:$K$25, 統合マスタ!V478)&gt;0, 分類!$J$7,
IF(COUNTIF(分類!$N$8:$N$25, 統合マスタ!V478)&gt;0, 分類!$M$7,
IF(COUNTIF(分類!$Q$8:$Q$25, 統合マスタ!V478)&gt;0, 分類!$P$7,
IF(COUNTIF(分類!$T$8:$T$25, 統合マスタ!V478)&gt;0, 分類!$S$7,
"無し")))))))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IF(COUNTIF(分類!$H$8:$H$25, 統合マスタ!V479)&gt;0, 分類!$G$7,
IF(COUNTIF(分類!$K$8:$K$25, 統合マスタ!V479)&gt;0, 分類!$J$7,
IF(COUNTIF(分類!$N$8:$N$25, 統合マスタ!V479)&gt;0, 分類!$M$7,
IF(COUNTIF(分類!$Q$8:$Q$25, 統合マスタ!V479)&gt;0, 分類!$P$7,
IF(COUNTIF(分類!$T$8:$T$25, 統合マスタ!V479)&gt;0, 分類!$S$7,
"無し")))))))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IF(COUNTIF(分類!$H$8:$H$25, 統合マスタ!V480)&gt;0, 分類!$G$7,
IF(COUNTIF(分類!$K$8:$K$25, 統合マスタ!V480)&gt;0, 分類!$J$7,
IF(COUNTIF(分類!$N$8:$N$25, 統合マスタ!V480)&gt;0, 分類!$M$7,
IF(COUNTIF(分類!$Q$8:$Q$25, 統合マスタ!V480)&gt;0, 分類!$P$7,
IF(COUNTIF(分類!$T$8:$T$25, 統合マスタ!V480)&gt;0, 分類!$S$7,
"無し")))))))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-471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IF(COUNTIF(分類!$H$8:$H$25, 統合マスタ!V481)&gt;0, 分類!$G$7,
IF(COUNTIF(分類!$K$8:$K$25, 統合マスタ!V481)&gt;0, 分類!$J$7,
IF(COUNTIF(分類!$N$8:$N$25, 統合マスタ!V481)&gt;0, 分類!$M$7,
IF(COUNTIF(分類!$Q$8:$Q$25, 統合マスタ!V481)&gt;0, 分類!$P$7,
IF(COUNTIF(分類!$T$8:$T$25, 統合マスタ!V481)&gt;0, 分類!$S$7,
"無し")))))))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-471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IF(COUNTIF(分類!$H$8:$H$25, 統合マスタ!V482)&gt;0, 分類!$G$7,
IF(COUNTIF(分類!$K$8:$K$25, 統合マスタ!V482)&gt;0, 分類!$J$7,
IF(COUNTIF(分類!$N$8:$N$25, 統合マスタ!V482)&gt;0, 分類!$M$7,
IF(COUNTIF(分類!$Q$8:$Q$25, 統合マスタ!V482)&gt;0, 分類!$P$7,
IF(COUNTIF(分類!$T$8:$T$25, 統合マスタ!V482)&gt;0, 分類!$S$7,
"無し")))))))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IF(COUNTIF(分類!$H$8:$H$25, 統合マスタ!V483)&gt;0, 分類!$G$7,
IF(COUNTIF(分類!$K$8:$K$25, 統合マスタ!V483)&gt;0, 分類!$J$7,
IF(COUNTIF(分類!$N$8:$N$25, 統合マスタ!V483)&gt;0, 分類!$M$7,
IF(COUNTIF(分類!$Q$8:$Q$25, 統合マスタ!V483)&gt;0, 分類!$P$7,
IF(COUNTIF(分類!$T$8:$T$25, 統合マスタ!V483)&gt;0, 分類!$S$7,
"無し")))))))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IF(COUNTIF(分類!$H$8:$H$25, 統合マスタ!V484)&gt;0, 分類!$G$7,
IF(COUNTIF(分類!$K$8:$K$25, 統合マスタ!V484)&gt;0, 分類!$J$7,
IF(COUNTIF(分類!$N$8:$N$25, 統合マスタ!V484)&gt;0, 分類!$M$7,
IF(COUNTIF(分類!$Q$8:$Q$25, 統合マスタ!V484)&gt;0, 分類!$P$7,
IF(COUNTIF(分類!$T$8:$T$25, 統合マスタ!V484)&gt;0, 分類!$S$7,
"無し")))))))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IF(COUNTIF(分類!$H$8:$H$25, 統合マスタ!V485)&gt;0, 分類!$G$7,
IF(COUNTIF(分類!$K$8:$K$25, 統合マスタ!V485)&gt;0, 分類!$J$7,
IF(COUNTIF(分類!$N$8:$N$25, 統合マスタ!V485)&gt;0, 分類!$M$7,
IF(COUNTIF(分類!$Q$8:$Q$25, 統合マスタ!V485)&gt;0, 分類!$P$7,
IF(COUNTIF(分類!$T$8:$T$25, 統合マスタ!V485)&gt;0, 分類!$S$7,
"無し")))))))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IF(COUNTIF(分類!$H$8:$H$25, 統合マスタ!V486)&gt;0, 分類!$G$7,
IF(COUNTIF(分類!$K$8:$K$25, 統合マスタ!V486)&gt;0, 分類!$J$7,
IF(COUNTIF(分類!$N$8:$N$25, 統合マスタ!V486)&gt;0, 分類!$M$7,
IF(COUNTIF(分類!$Q$8:$Q$25, 統合マスタ!V486)&gt;0, 分類!$P$7,
IF(COUNTIF(分類!$T$8:$T$25, 統合マスタ!V486)&gt;0, 分類!$S$7,
"無し")))))))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-6268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IF(COUNTIF(分類!$H$8:$H$25, 統合マスタ!V487)&gt;0, 分類!$G$7,
IF(COUNTIF(分類!$K$8:$K$25, 統合マスタ!V487)&gt;0, 分類!$J$7,
IF(COUNTIF(分類!$N$8:$N$25, 統合マスタ!V487)&gt;0, 分類!$M$7,
IF(COUNTIF(分類!$Q$8:$Q$25, 統合マスタ!V487)&gt;0, 分類!$P$7,
IF(COUNTIF(分類!$T$8:$T$25, 統合マスタ!V487)&gt;0, 分類!$S$7,
"無し")))))))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-6268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IF(COUNTIF(分類!$H$8:$H$25, 統合マスタ!V488)&gt;0, 分類!$G$7,
IF(COUNTIF(分類!$K$8:$K$25, 統合マスタ!V488)&gt;0, 分類!$J$7,
IF(COUNTIF(分類!$N$8:$N$25, 統合マスタ!V488)&gt;0, 分類!$M$7,
IF(COUNTIF(分類!$Q$8:$Q$25, 統合マスタ!V488)&gt;0, 分類!$P$7,
IF(COUNTIF(分類!$T$8:$T$25, 統合マスタ!V488)&gt;0, 分類!$S$7,
"無し")))))))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IF(COUNTIF(分類!$H$8:$H$25, 統合マスタ!V489)&gt;0, 分類!$G$7,
IF(COUNTIF(分類!$K$8:$K$25, 統合マスタ!V489)&gt;0, 分類!$J$7,
IF(COUNTIF(分類!$N$8:$N$25, 統合マスタ!V489)&gt;0, 分類!$M$7,
IF(COUNTIF(分類!$Q$8:$Q$25, 統合マスタ!V489)&gt;0, 分類!$P$7,
IF(COUNTIF(分類!$T$8:$T$25, 統合マスタ!V489)&gt;0, 分類!$S$7,
"無し")))))))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IF(COUNTIF(分類!$H$8:$H$25, 統合マスタ!V490)&gt;0, 分類!$G$7,
IF(COUNTIF(分類!$K$8:$K$25, 統合マスタ!V490)&gt;0, 分類!$J$7,
IF(COUNTIF(分類!$N$8:$N$25, 統合マスタ!V490)&gt;0, 分類!$M$7,
IF(COUNTIF(分類!$Q$8:$Q$25, 統合マスタ!V490)&gt;0, 分類!$P$7,
IF(COUNTIF(分類!$T$8:$T$25, 統合マスタ!V490)&gt;0, 分類!$S$7,
"無し")))))))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IF(COUNTIF(分類!$H$8:$H$25, 統合マスタ!V491)&gt;0, 分類!$G$7,
IF(COUNTIF(分類!$K$8:$K$25, 統合マスタ!V491)&gt;0, 分類!$J$7,
IF(COUNTIF(分類!$N$8:$N$25, 統合マスタ!V491)&gt;0, 分類!$M$7,
IF(COUNTIF(分類!$Q$8:$Q$25, 統合マスタ!V491)&gt;0, 分類!$P$7,
IF(COUNTIF(分類!$T$8:$T$25, 統合マスタ!V491)&gt;0, 分類!$S$7,
"無し")))))))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IF(COUNTIF(分類!$H$8:$H$25, 統合マスタ!V492)&gt;0, 分類!$G$7,
IF(COUNTIF(分類!$K$8:$K$25, 統合マスタ!V492)&gt;0, 分類!$J$7,
IF(COUNTIF(分類!$N$8:$N$25, 統合マスタ!V492)&gt;0, 分類!$M$7,
IF(COUNTIF(分類!$Q$8:$Q$25, 統合マスタ!V492)&gt;0, 分類!$P$7,
IF(COUNTIF(分類!$T$8:$T$25, 統合マスタ!V492)&gt;0, 分類!$S$7,
"無し")))))))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-824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IF(COUNTIF(分類!$H$8:$H$25, 統合マスタ!V493)&gt;0, 分類!$G$7,
IF(COUNTIF(分類!$K$8:$K$25, 統合マスタ!V493)&gt;0, 分類!$J$7,
IF(COUNTIF(分類!$N$8:$N$25, 統合マスタ!V493)&gt;0, 分類!$M$7,
IF(COUNTIF(分類!$Q$8:$Q$25, 統合マスタ!V493)&gt;0, 分類!$P$7,
IF(COUNTIF(分類!$T$8:$T$25, 統合マスタ!V493)&gt;0, 分類!$S$7,
"無し")))))))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-824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IF(COUNTIF(分類!$H$8:$H$25, 統合マスタ!V494)&gt;0, 分類!$G$7,
IF(COUNTIF(分類!$K$8:$K$25, 統合マスタ!V494)&gt;0, 分類!$J$7,
IF(COUNTIF(分類!$N$8:$N$25, 統合マスタ!V494)&gt;0, 分類!$M$7,
IF(COUNTIF(分類!$Q$8:$Q$25, 統合マスタ!V494)&gt;0, 分類!$P$7,
IF(COUNTIF(分類!$T$8:$T$25, 統合マスタ!V494)&gt;0, 分類!$S$7,
"無し")))))))</f>
        <v>その他</v>
      </c>
      <c r="AC494" s="27">
        <f t="shared" ca="1" si="22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0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IF(COUNTIF(分類!$H$8:$H$25, 統合マスタ!V495)&gt;0, 分類!$G$7,
IF(COUNTIF(分類!$K$8:$K$25, 統合マスタ!V495)&gt;0, 分類!$J$7,
IF(COUNTIF(分類!$N$8:$N$25, 統合マスタ!V495)&gt;0, 分類!$M$7,
IF(COUNTIF(分類!$Q$8:$Q$25, 統合マスタ!V495)&gt;0, 分類!$P$7,
IF(COUNTIF(分類!$T$8:$T$25, 統合マスタ!V495)&gt;0, 分類!$S$7,
"無し")))))))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IF(COUNTIF(分類!$H$8:$H$25, 統合マスタ!V496)&gt;0, 分類!$G$7,
IF(COUNTIF(分類!$K$8:$K$25, 統合マスタ!V496)&gt;0, 分類!$J$7,
IF(COUNTIF(分類!$N$8:$N$25, 統合マスタ!V496)&gt;0, 分類!$M$7,
IF(COUNTIF(分類!$Q$8:$Q$25, 統合マスタ!V496)&gt;0, 分類!$P$7,
IF(COUNTIF(分類!$T$8:$T$25, 統合マスタ!V496)&gt;0, 分類!$S$7,
"無し")))))))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IF(COUNTIF(分類!$H$8:$H$25, 統合マスタ!V497)&gt;0, 分類!$G$7,
IF(COUNTIF(分類!$K$8:$K$25, 統合マスタ!V497)&gt;0, 分類!$J$7,
IF(COUNTIF(分類!$N$8:$N$25, 統合マスタ!V497)&gt;0, 分類!$M$7,
IF(COUNTIF(分類!$Q$8:$Q$25, 統合マスタ!V497)&gt;0, 分類!$P$7,
IF(COUNTIF(分類!$T$8:$T$25, 統合マスタ!V497)&gt;0, 分類!$S$7,
"無し")))))))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-501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IF(COUNTIF(分類!$H$8:$H$25, 統合マスタ!V498)&gt;0, 分類!$G$7,
IF(COUNTIF(分類!$K$8:$K$25, 統合マスタ!V498)&gt;0, 分類!$J$7,
IF(COUNTIF(分類!$N$8:$N$25, 統合マスタ!V498)&gt;0, 分類!$M$7,
IF(COUNTIF(分類!$Q$8:$Q$25, 統合マスタ!V498)&gt;0, 分類!$P$7,
IF(COUNTIF(分類!$T$8:$T$25, 統合マスタ!V498)&gt;0, 分類!$S$7,
"無し")))))))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IF(COUNTIF(分類!$H$8:$H$25, 統合マスタ!V499)&gt;0, 分類!$G$7,
IF(COUNTIF(分類!$K$8:$K$25, 統合マスタ!V499)&gt;0, 分類!$J$7,
IF(COUNTIF(分類!$N$8:$N$25, 統合マスタ!V499)&gt;0, 分類!$M$7,
IF(COUNTIF(分類!$Q$8:$Q$25, 統合マスタ!V499)&gt;0, 分類!$P$7,
IF(COUNTIF(分類!$T$8:$T$25, 統合マスタ!V499)&gt;0, 分類!$S$7,
"無し")))))))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IF(COUNTIF(分類!$H$8:$H$25, 統合マスタ!V500)&gt;0, 分類!$G$7,
IF(COUNTIF(分類!$K$8:$K$25, 統合マスタ!V500)&gt;0, 分類!$J$7,
IF(COUNTIF(分類!$N$8:$N$25, 統合マスタ!V500)&gt;0, 分類!$M$7,
IF(COUNTIF(分類!$Q$8:$Q$25, 統合マスタ!V500)&gt;0, 分類!$P$7,
IF(COUNTIF(分類!$T$8:$T$25, 統合マスタ!V500)&gt;0, 分類!$S$7,
"無し")))))))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IF(COUNTIF(分類!$H$8:$H$25, 統合マスタ!V501)&gt;0, 分類!$G$7,
IF(COUNTIF(分類!$K$8:$K$25, 統合マスタ!V501)&gt;0, 分類!$J$7,
IF(COUNTIF(分類!$N$8:$N$25, 統合マスタ!V501)&gt;0, 分類!$M$7,
IF(COUNTIF(分類!$Q$8:$Q$25, 統合マスタ!V501)&gt;0, 分類!$P$7,
IF(COUNTIF(分類!$T$8:$T$25, 統合マスタ!V501)&gt;0, 分類!$S$7,
"無し")))))))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IF(COUNTIF(分類!$H$8:$H$25, 統合マスタ!V502)&gt;0, 分類!$G$7,
IF(COUNTIF(分類!$K$8:$K$25, 統合マスタ!V502)&gt;0, 分類!$J$7,
IF(COUNTIF(分類!$N$8:$N$25, 統合マスタ!V502)&gt;0, 分類!$M$7,
IF(COUNTIF(分類!$Q$8:$Q$25, 統合マスタ!V502)&gt;0, 分類!$P$7,
IF(COUNTIF(分類!$T$8:$T$25, 統合マスタ!V502)&gt;0, 分類!$S$7,
"無し")))))))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IF(COUNTIF(分類!$H$8:$H$25, 統合マスタ!V503)&gt;0, 分類!$G$7,
IF(COUNTIF(分類!$K$8:$K$25, 統合マスタ!V503)&gt;0, 分類!$J$7,
IF(COUNTIF(分類!$N$8:$N$25, 統合マスタ!V503)&gt;0, 分類!$M$7,
IF(COUNTIF(分類!$Q$8:$Q$25, 統合マスタ!V503)&gt;0, 分類!$P$7,
IF(COUNTIF(分類!$T$8:$T$25, 統合マスタ!V503)&gt;0, 分類!$S$7,
"無し")))))))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IF(COUNTIF(分類!$H$8:$H$25, 統合マスタ!V504)&gt;0, 分類!$G$7,
IF(COUNTIF(分類!$K$8:$K$25, 統合マスタ!V504)&gt;0, 分類!$J$7,
IF(COUNTIF(分類!$N$8:$N$25, 統合マスタ!V504)&gt;0, 分類!$M$7,
IF(COUNTIF(分類!$Q$8:$Q$25, 統合マスタ!V504)&gt;0, 分類!$P$7,
IF(COUNTIF(分類!$T$8:$T$25, 統合マスタ!V504)&gt;0, 分類!$S$7,
"無し")))))))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IF(COUNTIF(分類!$H$8:$H$25, 統合マスタ!V505)&gt;0, 分類!$G$7,
IF(COUNTIF(分類!$K$8:$K$25, 統合マスタ!V505)&gt;0, 分類!$J$7,
IF(COUNTIF(分類!$N$8:$N$25, 統合マスタ!V505)&gt;0, 分類!$M$7,
IF(COUNTIF(分類!$Q$8:$Q$25, 統合マスタ!V505)&gt;0, 分類!$P$7,
IF(COUNTIF(分類!$T$8:$T$25, 統合マスタ!V505)&gt;0, 分類!$S$7,
"無し")))))))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-1537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IF(COUNTIF(分類!$H$8:$H$25, 統合マスタ!V506)&gt;0, 分類!$G$7,
IF(COUNTIF(分類!$K$8:$K$25, 統合マスタ!V506)&gt;0, 分類!$J$7,
IF(COUNTIF(分類!$N$8:$N$25, 統合マスタ!V506)&gt;0, 分類!$M$7,
IF(COUNTIF(分類!$Q$8:$Q$25, 統合マスタ!V506)&gt;0, 分類!$P$7,
IF(COUNTIF(分類!$T$8:$T$25, 統合マスタ!V506)&gt;0, 分類!$S$7,
"無し")))))))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-1537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IF(COUNTIF(分類!$H$8:$H$25, 統合マスタ!V507)&gt;0, 分類!$G$7,
IF(COUNTIF(分類!$K$8:$K$25, 統合マスタ!V507)&gt;0, 分類!$J$7,
IF(COUNTIF(分類!$N$8:$N$25, 統合マスタ!V507)&gt;0, 分類!$M$7,
IF(COUNTIF(分類!$Q$8:$Q$25, 統合マスタ!V507)&gt;0, 分類!$P$7,
IF(COUNTIF(分類!$T$8:$T$25, 統合マスタ!V507)&gt;0, 分類!$S$7,
"無し")))))))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IF(COUNTIF(分類!$H$8:$H$25, 統合マスタ!V508)&gt;0, 分類!$G$7,
IF(COUNTIF(分類!$K$8:$K$25, 統合マスタ!V508)&gt;0, 分類!$J$7,
IF(COUNTIF(分類!$N$8:$N$25, 統合マスタ!V508)&gt;0, 分類!$M$7,
IF(COUNTIF(分類!$Q$8:$Q$25, 統合マスタ!V508)&gt;0, 分類!$P$7,
IF(COUNTIF(分類!$T$8:$T$25, 統合マスタ!V508)&gt;0, 分類!$S$7,
"無し")))))))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309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IF(COUNTIF(分類!$H$8:$H$25, 統合マスタ!V509)&gt;0, 分類!$G$7,
IF(COUNTIF(分類!$K$8:$K$25, 統合マスタ!V509)&gt;0, 分類!$J$7,
IF(COUNTIF(分類!$N$8:$N$25, 統合マスタ!V509)&gt;0, 分類!$M$7,
IF(COUNTIF(分類!$Q$8:$Q$25, 統合マスタ!V509)&gt;0, 分類!$P$7,
IF(COUNTIF(分類!$T$8:$T$25, 統合マスタ!V509)&gt;0, 分類!$S$7,
"無し")))))))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309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IF(COUNTIF(分類!$H$8:$H$25, 統合マスタ!V510)&gt;0, 分類!$G$7,
IF(COUNTIF(分類!$K$8:$K$25, 統合マスタ!V510)&gt;0, 分類!$J$7,
IF(COUNTIF(分類!$N$8:$N$25, 統合マスタ!V510)&gt;0, 分類!$M$7,
IF(COUNTIF(分類!$Q$8:$Q$25, 統合マスタ!V510)&gt;0, 分類!$P$7,
IF(COUNTIF(分類!$T$8:$T$25, 統合マスタ!V510)&gt;0, 分類!$S$7,
"無し")))))))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IF(COUNTIF(分類!$H$8:$H$25, 統合マスタ!V511)&gt;0, 分類!$G$7,
IF(COUNTIF(分類!$K$8:$K$25, 統合マスタ!V511)&gt;0, 分類!$J$7,
IF(COUNTIF(分類!$N$8:$N$25, 統合マスタ!V511)&gt;0, 分類!$M$7,
IF(COUNTIF(分類!$Q$8:$Q$25, 統合マスタ!V511)&gt;0, 分類!$P$7,
IF(COUNTIF(分類!$T$8:$T$25, 統合マスタ!V511)&gt;0, 分類!$S$7,
"無し")))))))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IF(COUNTIF(分類!$H$8:$H$25, 統合マスタ!V512)&gt;0, 分類!$G$7,
IF(COUNTIF(分類!$K$8:$K$25, 統合マスタ!V512)&gt;0, 分類!$J$7,
IF(COUNTIF(分類!$N$8:$N$25, 統合マスタ!V512)&gt;0, 分類!$M$7,
IF(COUNTIF(分類!$Q$8:$Q$25, 統合マスタ!V512)&gt;0, 分類!$P$7,
IF(COUNTIF(分類!$T$8:$T$25, 統合マスタ!V512)&gt;0, 分類!$S$7,
"無し")))))))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IF(COUNTIF(分類!$H$8:$H$25, 統合マスタ!V513)&gt;0, 分類!$G$7,
IF(COUNTIF(分類!$K$8:$K$25, 統合マスタ!V513)&gt;0, 分類!$J$7,
IF(COUNTIF(分類!$N$8:$N$25, 統合マスタ!V513)&gt;0, 分類!$M$7,
IF(COUNTIF(分類!$Q$8:$Q$25, 統合マスタ!V513)&gt;0, 分類!$P$7,
IF(COUNTIF(分類!$T$8:$T$25, 統合マスタ!V513)&gt;0, 分類!$S$7,
"無し")))))))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IF(COUNTIF(分類!$H$8:$H$25, 統合マスタ!V514)&gt;0, 分類!$G$7,
IF(COUNTIF(分類!$K$8:$K$25, 統合マスタ!V514)&gt;0, 分類!$J$7,
IF(COUNTIF(分類!$N$8:$N$25, 統合マスタ!V514)&gt;0, 分類!$M$7,
IF(COUNTIF(分類!$Q$8:$Q$25, 統合マスタ!V514)&gt;0, 分類!$P$7,
IF(COUNTIF(分類!$T$8:$T$25, 統合マスタ!V514)&gt;0, 分類!$S$7,
"無し")))))))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IF(COUNTIF(分類!$H$8:$H$25, 統合マスタ!V515)&gt;0, 分類!$G$7,
IF(COUNTIF(分類!$K$8:$K$25, 統合マスタ!V515)&gt;0, 分類!$J$7,
IF(COUNTIF(分類!$N$8:$N$25, 統合マスタ!V515)&gt;0, 分類!$M$7,
IF(COUNTIF(分類!$Q$8:$Q$25, 統合マスタ!V515)&gt;0, 分類!$P$7,
IF(COUNTIF(分類!$T$8:$T$25, 統合マスタ!V515)&gt;0, 分類!$S$7,
"無し")))))))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IF(COUNTIF(分類!$H$8:$H$25, 統合マスタ!V516)&gt;0, 分類!$G$7,
IF(COUNTIF(分類!$K$8:$K$25, 統合マスタ!V516)&gt;0, 分類!$J$7,
IF(COUNTIF(分類!$N$8:$N$25, 統合マスタ!V516)&gt;0, 分類!$M$7,
IF(COUNTIF(分類!$Q$8:$Q$25, 統合マスタ!V516)&gt;0, 分類!$P$7,
IF(COUNTIF(分類!$T$8:$T$25, 統合マスタ!V516)&gt;0, 分類!$S$7,
"無し")))))))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IF(COUNTIF(分類!$H$8:$H$25, 統合マスタ!V517)&gt;0, 分類!$G$7,
IF(COUNTIF(分類!$K$8:$K$25, 統合マスタ!V517)&gt;0, 分類!$J$7,
IF(COUNTIF(分類!$N$8:$N$25, 統合マスタ!V517)&gt;0, 分類!$M$7,
IF(COUNTIF(分類!$Q$8:$Q$25, 統合マスタ!V517)&gt;0, 分類!$P$7,
IF(COUNTIF(分類!$T$8:$T$25, 統合マスタ!V517)&gt;0, 分類!$S$7,
"無し")))))))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IF(COUNTIF(分類!$H$8:$H$25, 統合マスタ!V518)&gt;0, 分類!$G$7,
IF(COUNTIF(分類!$K$8:$K$25, 統合マスタ!V518)&gt;0, 分類!$J$7,
IF(COUNTIF(分類!$N$8:$N$25, 統合マスタ!V518)&gt;0, 分類!$M$7,
IF(COUNTIF(分類!$Q$8:$Q$25, 統合マスタ!V518)&gt;0, 分類!$P$7,
IF(COUNTIF(分類!$T$8:$T$25, 統合マスタ!V518)&gt;0, 分類!$S$7,
"無し")))))))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-247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IF(COUNTIF(分類!$H$8:$H$25, 統合マスタ!V519)&gt;0, 分類!$G$7,
IF(COUNTIF(分類!$K$8:$K$25, 統合マスタ!V519)&gt;0, 分類!$J$7,
IF(COUNTIF(分類!$N$8:$N$25, 統合マスタ!V519)&gt;0, 分類!$M$7,
IF(COUNTIF(分類!$Q$8:$Q$25, 統合マスタ!V519)&gt;0, 分類!$P$7,
IF(COUNTIF(分類!$T$8:$T$25, 統合マスタ!V519)&gt;0, 分類!$S$7,
"無し")))))))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-247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IF(COUNTIF(分類!$H$8:$H$25, 統合マスタ!V520)&gt;0, 分類!$G$7,
IF(COUNTIF(分類!$K$8:$K$25, 統合マスタ!V520)&gt;0, 分類!$J$7,
IF(COUNTIF(分類!$N$8:$N$25, 統合マスタ!V520)&gt;0, 分類!$M$7,
IF(COUNTIF(分類!$Q$8:$Q$25, 統合マスタ!V520)&gt;0, 分類!$P$7,
IF(COUNTIF(分類!$T$8:$T$25, 統合マスタ!V520)&gt;0, 分類!$S$7,
"無し")))))))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IF(COUNTIF(分類!$H$8:$H$25, 統合マスタ!V521)&gt;0, 分類!$G$7,
IF(COUNTIF(分類!$K$8:$K$25, 統合マスタ!V521)&gt;0, 分類!$J$7,
IF(COUNTIF(分類!$N$8:$N$25, 統合マスタ!V521)&gt;0, 分類!$M$7,
IF(COUNTIF(分類!$Q$8:$Q$25, 統合マスタ!V521)&gt;0, 分類!$P$7,
IF(COUNTIF(分類!$T$8:$T$25, 統合マスタ!V521)&gt;0, 分類!$S$7,
"無し")))))))</f>
        <v>散剤</v>
      </c>
      <c r="AC521" s="27">
        <f t="shared" ca="1" si="25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0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IF(COUNTIF(分類!$H$8:$H$25, 統合マスタ!V522)&gt;0, 分類!$G$7,
IF(COUNTIF(分類!$K$8:$K$25, 統合マスタ!V522)&gt;0, 分類!$J$7,
IF(COUNTIF(分類!$N$8:$N$25, 統合マスタ!V522)&gt;0, 分類!$M$7,
IF(COUNTIF(分類!$Q$8:$Q$25, 統合マスタ!V522)&gt;0, 分類!$P$7,
IF(COUNTIF(分類!$T$8:$T$25, 統合マスタ!V522)&gt;0, 分類!$S$7,
"無し")))))))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-220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IF(COUNTIF(分類!$H$8:$H$25, 統合マスタ!V523)&gt;0, 分類!$G$7,
IF(COUNTIF(分類!$K$8:$K$25, 統合マスタ!V523)&gt;0, 分類!$J$7,
IF(COUNTIF(分類!$N$8:$N$25, 統合マスタ!V523)&gt;0, 分類!$M$7,
IF(COUNTIF(分類!$Q$8:$Q$25, 統合マスタ!V523)&gt;0, 分類!$P$7,
IF(COUNTIF(分類!$T$8:$T$25, 統合マスタ!V523)&gt;0, 分類!$S$7,
"無し")))))))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-220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IF(COUNTIF(分類!$H$8:$H$25, 統合マスタ!V524)&gt;0, 分類!$G$7,
IF(COUNTIF(分類!$K$8:$K$25, 統合マスタ!V524)&gt;0, 分類!$J$7,
IF(COUNTIF(分類!$N$8:$N$25, 統合マスタ!V524)&gt;0, 分類!$M$7,
IF(COUNTIF(分類!$Q$8:$Q$25, 統合マスタ!V524)&gt;0, 分類!$P$7,
IF(COUNTIF(分類!$T$8:$T$25, 統合マスタ!V524)&gt;0, 分類!$S$7,
"無し")))))))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-290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IF(COUNTIF(分類!$H$8:$H$25, 統合マスタ!V525)&gt;0, 分類!$G$7,
IF(COUNTIF(分類!$K$8:$K$25, 統合マスタ!V525)&gt;0, 分類!$J$7,
IF(COUNTIF(分類!$N$8:$N$25, 統合マスタ!V525)&gt;0, 分類!$M$7,
IF(COUNTIF(分類!$Q$8:$Q$25, 統合マスタ!V525)&gt;0, 分類!$P$7,
IF(COUNTIF(分類!$T$8:$T$25, 統合マスタ!V525)&gt;0, 分類!$S$7,
"無し")))))))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-25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IF(COUNTIF(分類!$H$8:$H$25, 統合マスタ!V526)&gt;0, 分類!$G$7,
IF(COUNTIF(分類!$K$8:$K$25, 統合マスタ!V526)&gt;0, 分類!$J$7,
IF(COUNTIF(分類!$N$8:$N$25, 統合マスタ!V526)&gt;0, 分類!$M$7,
IF(COUNTIF(分類!$Q$8:$Q$25, 統合マスタ!V526)&gt;0, 分類!$P$7,
IF(COUNTIF(分類!$T$8:$T$25, 統合マスタ!V526)&gt;0, 分類!$S$7,
"無し")))))))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-25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IF(COUNTIF(分類!$H$8:$H$25, 統合マスタ!V527)&gt;0, 分類!$G$7,
IF(COUNTIF(分類!$K$8:$K$25, 統合マスタ!V527)&gt;0, 分類!$J$7,
IF(COUNTIF(分類!$N$8:$N$25, 統合マスタ!V527)&gt;0, 分類!$M$7,
IF(COUNTIF(分類!$Q$8:$Q$25, 統合マスタ!V527)&gt;0, 分類!$P$7,
IF(COUNTIF(分類!$T$8:$T$25, 統合マスタ!V527)&gt;0, 分類!$S$7,
"無し")))))))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IF(COUNTIF(分類!$H$8:$H$25, 統合マスタ!V528)&gt;0, 分類!$G$7,
IF(COUNTIF(分類!$K$8:$K$25, 統合マスタ!V528)&gt;0, 分類!$J$7,
IF(COUNTIF(分類!$N$8:$N$25, 統合マスタ!V528)&gt;0, 分類!$M$7,
IF(COUNTIF(分類!$Q$8:$Q$25, 統合マスタ!V528)&gt;0, 分類!$P$7,
IF(COUNTIF(分類!$T$8:$T$25, 統合マスタ!V528)&gt;0, 分類!$S$7,
"無し")))))))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-63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IF(COUNTIF(分類!$H$8:$H$25, 統合マスタ!V529)&gt;0, 分類!$G$7,
IF(COUNTIF(分類!$K$8:$K$25, 統合マスタ!V529)&gt;0, 分類!$J$7,
IF(COUNTIF(分類!$N$8:$N$25, 統合マスタ!V529)&gt;0, 分類!$M$7,
IF(COUNTIF(分類!$Q$8:$Q$25, 統合マスタ!V529)&gt;0, 分類!$P$7,
IF(COUNTIF(分類!$T$8:$T$25, 統合マスタ!V529)&gt;0, 分類!$S$7,
"無し")))))))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-63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IF(COUNTIF(分類!$H$8:$H$25, 統合マスタ!V530)&gt;0, 分類!$G$7,
IF(COUNTIF(分類!$K$8:$K$25, 統合マスタ!V530)&gt;0, 分類!$J$7,
IF(COUNTIF(分類!$N$8:$N$25, 統合マスタ!V530)&gt;0, 分類!$M$7,
IF(COUNTIF(分類!$Q$8:$Q$25, 統合マスタ!V530)&gt;0, 分類!$P$7,
IF(COUNTIF(分類!$T$8:$T$25, 統合マスタ!V530)&gt;0, 分類!$S$7,
"無し")))))))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IF(COUNTIF(分類!$H$8:$H$25, 統合マスタ!V531)&gt;0, 分類!$G$7,
IF(COUNTIF(分類!$K$8:$K$25, 統合マスタ!V531)&gt;0, 分類!$J$7,
IF(COUNTIF(分類!$N$8:$N$25, 統合マスタ!V531)&gt;0, 分類!$M$7,
IF(COUNTIF(分類!$Q$8:$Q$25, 統合マスタ!V531)&gt;0, 分類!$P$7,
IF(COUNTIF(分類!$T$8:$T$25, 統合マスタ!V531)&gt;0, 分類!$S$7,
"無し")))))))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IF(COUNTIF(分類!$H$8:$H$25, 統合マスタ!V532)&gt;0, 分類!$G$7,
IF(COUNTIF(分類!$K$8:$K$25, 統合マスタ!V532)&gt;0, 分類!$J$7,
IF(COUNTIF(分類!$N$8:$N$25, 統合マスタ!V532)&gt;0, 分類!$M$7,
IF(COUNTIF(分類!$Q$8:$Q$25, 統合マスタ!V532)&gt;0, 分類!$P$7,
IF(COUNTIF(分類!$T$8:$T$25, 統合マスタ!V532)&gt;0, 分類!$S$7,
"無し")))))))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IF(COUNTIF(分類!$H$8:$H$25, 統合マスタ!V533)&gt;0, 分類!$G$7,
IF(COUNTIF(分類!$K$8:$K$25, 統合マスタ!V533)&gt;0, 分類!$J$7,
IF(COUNTIF(分類!$N$8:$N$25, 統合マスタ!V533)&gt;0, 分類!$M$7,
IF(COUNTIF(分類!$Q$8:$Q$25, 統合マスタ!V533)&gt;0, 分類!$P$7,
IF(COUNTIF(分類!$T$8:$T$25, 統合マスタ!V533)&gt;0, 分類!$S$7,
"無し")))))))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IF(COUNTIF(分類!$H$8:$H$25, 統合マスタ!V534)&gt;0, 分類!$G$7,
IF(COUNTIF(分類!$K$8:$K$25, 統合マスタ!V534)&gt;0, 分類!$J$7,
IF(COUNTIF(分類!$N$8:$N$25, 統合マスタ!V534)&gt;0, 分類!$M$7,
IF(COUNTIF(分類!$Q$8:$Q$25, 統合マスタ!V534)&gt;0, 分類!$P$7,
IF(COUNTIF(分類!$T$8:$T$25, 統合マスタ!V534)&gt;0, 分類!$S$7,
"無し")))))))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IF(COUNTIF(分類!$H$8:$H$25, 統合マスタ!V535)&gt;0, 分類!$G$7,
IF(COUNTIF(分類!$K$8:$K$25, 統合マスタ!V535)&gt;0, 分類!$J$7,
IF(COUNTIF(分類!$N$8:$N$25, 統合マスタ!V535)&gt;0, 分類!$M$7,
IF(COUNTIF(分類!$Q$8:$Q$25, 統合マスタ!V535)&gt;0, 分類!$P$7,
IF(COUNTIF(分類!$T$8:$T$25, 統合マスタ!V535)&gt;0, 分類!$S$7,
"無し")))))))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IF(COUNTIF(分類!$H$8:$H$25, 統合マスタ!V536)&gt;0, 分類!$G$7,
IF(COUNTIF(分類!$K$8:$K$25, 統合マスタ!V536)&gt;0, 分類!$J$7,
IF(COUNTIF(分類!$N$8:$N$25, 統合マスタ!V536)&gt;0, 分類!$M$7,
IF(COUNTIF(分類!$Q$8:$Q$25, 統合マスタ!V536)&gt;0, 分類!$P$7,
IF(COUNTIF(分類!$T$8:$T$25, 統合マスタ!V536)&gt;0, 分類!$S$7,
"無し")))))))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IF(COUNTIF(分類!$H$8:$H$25, 統合マスタ!V537)&gt;0, 分類!$G$7,
IF(COUNTIF(分類!$K$8:$K$25, 統合マスタ!V537)&gt;0, 分類!$J$7,
IF(COUNTIF(分類!$N$8:$N$25, 統合マスタ!V537)&gt;0, 分類!$M$7,
IF(COUNTIF(分類!$Q$8:$Q$25, 統合マスタ!V537)&gt;0, 分類!$P$7,
IF(COUNTIF(分類!$T$8:$T$25, 統合マスタ!V537)&gt;0, 分類!$S$7,
"無し")))))))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IF(COUNTIF(分類!$H$8:$H$25, 統合マスタ!V538)&gt;0, 分類!$G$7,
IF(COUNTIF(分類!$K$8:$K$25, 統合マスタ!V538)&gt;0, 分類!$J$7,
IF(COUNTIF(分類!$N$8:$N$25, 統合マスタ!V538)&gt;0, 分類!$M$7,
IF(COUNTIF(分類!$Q$8:$Q$25, 統合マスタ!V538)&gt;0, 分類!$P$7,
IF(COUNTIF(分類!$T$8:$T$25, 統合マスタ!V538)&gt;0, 分類!$S$7,
"無し")))))))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IF(COUNTIF(分類!$H$8:$H$25, 統合マスタ!V539)&gt;0, 分類!$G$7,
IF(COUNTIF(分類!$K$8:$K$25, 統合マスタ!V539)&gt;0, 分類!$J$7,
IF(COUNTIF(分類!$N$8:$N$25, 統合マスタ!V539)&gt;0, 分類!$M$7,
IF(COUNTIF(分類!$Q$8:$Q$25, 統合マスタ!V539)&gt;0, 分類!$P$7,
IF(COUNTIF(分類!$T$8:$T$25, 統合マスタ!V539)&gt;0, 分類!$S$7,
"無し")))))))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-1139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IF(COUNTIF(分類!$H$8:$H$25, 統合マスタ!V540)&gt;0, 分類!$G$7,
IF(COUNTIF(分類!$K$8:$K$25, 統合マスタ!V540)&gt;0, 分類!$J$7,
IF(COUNTIF(分類!$N$8:$N$25, 統合マスタ!V540)&gt;0, 分類!$M$7,
IF(COUNTIF(分類!$Q$8:$Q$25, 統合マスタ!V540)&gt;0, 分類!$P$7,
IF(COUNTIF(分類!$T$8:$T$25, 統合マスタ!V540)&gt;0, 分類!$S$7,
"無し")))))))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-1139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IF(COUNTIF(分類!$H$8:$H$25, 統合マスタ!V541)&gt;0, 分類!$G$7,
IF(COUNTIF(分類!$K$8:$K$25, 統合マスタ!V541)&gt;0, 分類!$J$7,
IF(COUNTIF(分類!$N$8:$N$25, 統合マスタ!V541)&gt;0, 分類!$M$7,
IF(COUNTIF(分類!$Q$8:$Q$25, 統合マスタ!V541)&gt;0, 分類!$P$7,
IF(COUNTIF(分類!$T$8:$T$25, 統合マスタ!V541)&gt;0, 分類!$S$7,
"無し")))))))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IF(COUNTIF(分類!$H$8:$H$25, 統合マスタ!V542)&gt;0, 分類!$G$7,
IF(COUNTIF(分類!$K$8:$K$25, 統合マスタ!V542)&gt;0, 分類!$J$7,
IF(COUNTIF(分類!$N$8:$N$25, 統合マスタ!V542)&gt;0, 分類!$M$7,
IF(COUNTIF(分類!$Q$8:$Q$25, 統合マスタ!V542)&gt;0, 分類!$P$7,
IF(COUNTIF(分類!$T$8:$T$25, 統合マスタ!V542)&gt;0, 分類!$S$7,
"無し")))))))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-1156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IF(COUNTIF(分類!$H$8:$H$25, 統合マスタ!V543)&gt;0, 分類!$G$7,
IF(COUNTIF(分類!$K$8:$K$25, 統合マスタ!V543)&gt;0, 分類!$J$7,
IF(COUNTIF(分類!$N$8:$N$25, 統合マスタ!V543)&gt;0, 分類!$M$7,
IF(COUNTIF(分類!$Q$8:$Q$25, 統合マスタ!V543)&gt;0, 分類!$P$7,
IF(COUNTIF(分類!$T$8:$T$25, 統合マスタ!V543)&gt;0, 分類!$S$7,
"無し")))))))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IF(COUNTIF(分類!$H$8:$H$25, 統合マスタ!V544)&gt;0, 分類!$G$7,
IF(COUNTIF(分類!$K$8:$K$25, 統合マスタ!V544)&gt;0, 分類!$J$7,
IF(COUNTIF(分類!$N$8:$N$25, 統合マスタ!V544)&gt;0, 分類!$M$7,
IF(COUNTIF(分類!$Q$8:$Q$25, 統合マスタ!V544)&gt;0, 分類!$P$7,
IF(COUNTIF(分類!$T$8:$T$25, 統合マスタ!V544)&gt;0, 分類!$S$7,
"無し")))))))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IF(COUNTIF(分類!$H$8:$H$25, 統合マスタ!V545)&gt;0, 分類!$G$7,
IF(COUNTIF(分類!$K$8:$K$25, 統合マスタ!V545)&gt;0, 分類!$J$7,
IF(COUNTIF(分類!$N$8:$N$25, 統合マスタ!V545)&gt;0, 分類!$M$7,
IF(COUNTIF(分類!$Q$8:$Q$25, 統合マスタ!V545)&gt;0, 分類!$P$7,
IF(COUNTIF(分類!$T$8:$T$25, 統合マスタ!V545)&gt;0, 分類!$S$7,
"無し")))))))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IF(COUNTIF(分類!$H$8:$H$25, 統合マスタ!V546)&gt;0, 分類!$G$7,
IF(COUNTIF(分類!$K$8:$K$25, 統合マスタ!V546)&gt;0, 分類!$J$7,
IF(COUNTIF(分類!$N$8:$N$25, 統合マスタ!V546)&gt;0, 分類!$M$7,
IF(COUNTIF(分類!$Q$8:$Q$25, 統合マスタ!V546)&gt;0, 分類!$P$7,
IF(COUNTIF(分類!$T$8:$T$25, 統合マスタ!V546)&gt;0, 分類!$S$7,
"無し")))))))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IF(COUNTIF(分類!$H$8:$H$25, 統合マスタ!V547)&gt;0, 分類!$G$7,
IF(COUNTIF(分類!$K$8:$K$25, 統合マスタ!V547)&gt;0, 分類!$J$7,
IF(COUNTIF(分類!$N$8:$N$25, 統合マスタ!V547)&gt;0, 分類!$M$7,
IF(COUNTIF(分類!$Q$8:$Q$25, 統合マスタ!V547)&gt;0, 分類!$P$7,
IF(COUNTIF(分類!$T$8:$T$25, 統合マスタ!V547)&gt;0, 分類!$S$7,
"無し")))))))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IF(COUNTIF(分類!$H$8:$H$25, 統合マスタ!V548)&gt;0, 分類!$G$7,
IF(COUNTIF(分類!$K$8:$K$25, 統合マスタ!V548)&gt;0, 分類!$J$7,
IF(COUNTIF(分類!$N$8:$N$25, 統合マスタ!V548)&gt;0, 分類!$M$7,
IF(COUNTIF(分類!$Q$8:$Q$25, 統合マスタ!V548)&gt;0, 分類!$P$7,
IF(COUNTIF(分類!$T$8:$T$25, 統合マスタ!V548)&gt;0, 分類!$S$7,
"無し")))))))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IF(COUNTIF(分類!$H$8:$H$25, 統合マスタ!V549)&gt;0, 分類!$G$7,
IF(COUNTIF(分類!$K$8:$K$25, 統合マスタ!V549)&gt;0, 分類!$J$7,
IF(COUNTIF(分類!$N$8:$N$25, 統合マスタ!V549)&gt;0, 分類!$M$7,
IF(COUNTIF(分類!$Q$8:$Q$25, 統合マスタ!V549)&gt;0, 分類!$P$7,
IF(COUNTIF(分類!$T$8:$T$25, 統合マスタ!V549)&gt;0, 分類!$S$7,
"無し")))))))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IF(COUNTIF(分類!$H$8:$H$25, 統合マスタ!V550)&gt;0, 分類!$G$7,
IF(COUNTIF(分類!$K$8:$K$25, 統合マスタ!V550)&gt;0, 分類!$J$7,
IF(COUNTIF(分類!$N$8:$N$25, 統合マスタ!V550)&gt;0, 分類!$M$7,
IF(COUNTIF(分類!$Q$8:$Q$25, 統合マスタ!V550)&gt;0, 分類!$P$7,
IF(COUNTIF(分類!$T$8:$T$25, 統合マスタ!V550)&gt;0, 分類!$S$7,
"無し")))))))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IF(COUNTIF(分類!$H$8:$H$25, 統合マスタ!V551)&gt;0, 分類!$G$7,
IF(COUNTIF(分類!$K$8:$K$25, 統合マスタ!V551)&gt;0, 分類!$J$7,
IF(COUNTIF(分類!$N$8:$N$25, 統合マスタ!V551)&gt;0, 分類!$M$7,
IF(COUNTIF(分類!$Q$8:$Q$25, 統合マスタ!V551)&gt;0, 分類!$P$7,
IF(COUNTIF(分類!$T$8:$T$25, 統合マスタ!V551)&gt;0, 分類!$S$7,
"無し")))))))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-1546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IF(COUNTIF(分類!$H$8:$H$25, 統合マスタ!V552)&gt;0, 分類!$G$7,
IF(COUNTIF(分類!$K$8:$K$25, 統合マスタ!V552)&gt;0, 分類!$J$7,
IF(COUNTIF(分類!$N$8:$N$25, 統合マスタ!V552)&gt;0, 分類!$M$7,
IF(COUNTIF(分類!$Q$8:$Q$25, 統合マスタ!V552)&gt;0, 分類!$P$7,
IF(COUNTIF(分類!$T$8:$T$25, 統合マスタ!V552)&gt;0, 分類!$S$7,
"無し")))))))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-1546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IF(COUNTIF(分類!$H$8:$H$25, 統合マスタ!V553)&gt;0, 分類!$G$7,
IF(COUNTIF(分類!$K$8:$K$25, 統合マスタ!V553)&gt;0, 分類!$J$7,
IF(COUNTIF(分類!$N$8:$N$25, 統合マスタ!V553)&gt;0, 分類!$M$7,
IF(COUNTIF(分類!$Q$8:$Q$25, 統合マスタ!V553)&gt;0, 分類!$P$7,
IF(COUNTIF(分類!$T$8:$T$25, 統合マスタ!V553)&gt;0, 分類!$S$7,
"無し")))))))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IF(COUNTIF(分類!$H$8:$H$25, 統合マスタ!V554)&gt;0, 分類!$G$7,
IF(COUNTIF(分類!$K$8:$K$25, 統合マスタ!V554)&gt;0, 分類!$J$7,
IF(COUNTIF(分類!$N$8:$N$25, 統合マスタ!V554)&gt;0, 分類!$M$7,
IF(COUNTIF(分類!$Q$8:$Q$25, 統合マスタ!V554)&gt;0, 分類!$P$7,
IF(COUNTIF(分類!$T$8:$T$25, 統合マスタ!V554)&gt;0, 分類!$S$7,
"無し")))))))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IF(COUNTIF(分類!$H$8:$H$25, 統合マスタ!V555)&gt;0, 分類!$G$7,
IF(COUNTIF(分類!$K$8:$K$25, 統合マスタ!V555)&gt;0, 分類!$J$7,
IF(COUNTIF(分類!$N$8:$N$25, 統合マスタ!V555)&gt;0, 分類!$M$7,
IF(COUNTIF(分類!$Q$8:$Q$25, 統合マスタ!V555)&gt;0, 分類!$P$7,
IF(COUNTIF(分類!$T$8:$T$25, 統合マスタ!V555)&gt;0, 分類!$S$7,
"無し")))))))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IF(COUNTIF(分類!$H$8:$H$25, 統合マスタ!V556)&gt;0, 分類!$G$7,
IF(COUNTIF(分類!$K$8:$K$25, 統合マスタ!V556)&gt;0, 分類!$J$7,
IF(COUNTIF(分類!$N$8:$N$25, 統合マスタ!V556)&gt;0, 分類!$M$7,
IF(COUNTIF(分類!$Q$8:$Q$25, 統合マスタ!V556)&gt;0, 分類!$P$7,
IF(COUNTIF(分類!$T$8:$T$25, 統合マスタ!V556)&gt;0, 分類!$S$7,
"無し")))))))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IF(COUNTIF(分類!$H$8:$H$25, 統合マスタ!V557)&gt;0, 分類!$G$7,
IF(COUNTIF(分類!$K$8:$K$25, 統合マスタ!V557)&gt;0, 分類!$J$7,
IF(COUNTIF(分類!$N$8:$N$25, 統合マスタ!V557)&gt;0, 分類!$M$7,
IF(COUNTIF(分類!$Q$8:$Q$25, 統合マスタ!V557)&gt;0, 分類!$P$7,
IF(COUNTIF(分類!$T$8:$T$25, 統合マスタ!V557)&gt;0, 分類!$S$7,
"無し")))))))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IF(COUNTIF(分類!$H$8:$H$25, 統合マスタ!V558)&gt;0, 分類!$G$7,
IF(COUNTIF(分類!$K$8:$K$25, 統合マスタ!V558)&gt;0, 分類!$J$7,
IF(COUNTIF(分類!$N$8:$N$25, 統合マスタ!V558)&gt;0, 分類!$M$7,
IF(COUNTIF(分類!$Q$8:$Q$25, 統合マスタ!V558)&gt;0, 分類!$P$7,
IF(COUNTIF(分類!$T$8:$T$25, 統合マスタ!V558)&gt;0, 分類!$S$7,
"無し")))))))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IF(COUNTIF(分類!$H$8:$H$25, 統合マスタ!V559)&gt;0, 分類!$G$7,
IF(COUNTIF(分類!$K$8:$K$25, 統合マスタ!V559)&gt;0, 分類!$J$7,
IF(COUNTIF(分類!$N$8:$N$25, 統合マスタ!V559)&gt;0, 分類!$M$7,
IF(COUNTIF(分類!$Q$8:$Q$25, 統合マスタ!V559)&gt;0, 分類!$P$7,
IF(COUNTIF(分類!$T$8:$T$25, 統合マスタ!V559)&gt;0, 分類!$S$7,
"無し")))))))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531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IF(COUNTIF(分類!$H$8:$H$25, 統合マスタ!V560)&gt;0, 分類!$G$7,
IF(COUNTIF(分類!$K$8:$K$25, 統合マスタ!V560)&gt;0, 分類!$J$7,
IF(COUNTIF(分類!$N$8:$N$25, 統合マスタ!V560)&gt;0, 分類!$M$7,
IF(COUNTIF(分類!$Q$8:$Q$25, 統合マスタ!V560)&gt;0, 分類!$P$7,
IF(COUNTIF(分類!$T$8:$T$25, 統合マスタ!V560)&gt;0, 分類!$S$7,
"無し")))))))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531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IF(COUNTIF(分類!$H$8:$H$25, 統合マスタ!V561)&gt;0, 分類!$G$7,
IF(COUNTIF(分類!$K$8:$K$25, 統合マスタ!V561)&gt;0, 分類!$J$7,
IF(COUNTIF(分類!$N$8:$N$25, 統合マスタ!V561)&gt;0, 分類!$M$7,
IF(COUNTIF(分類!$Q$8:$Q$25, 統合マスタ!V561)&gt;0, 分類!$P$7,
IF(COUNTIF(分類!$T$8:$T$25, 統合マスタ!V561)&gt;0, 分類!$S$7,
"無し")))))))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IF(COUNTIF(分類!$H$8:$H$25, 統合マスタ!V562)&gt;0, 分類!$G$7,
IF(COUNTIF(分類!$K$8:$K$25, 統合マスタ!V562)&gt;0, 分類!$J$7,
IF(COUNTIF(分類!$N$8:$N$25, 統合マスタ!V562)&gt;0, 分類!$M$7,
IF(COUNTIF(分類!$Q$8:$Q$25, 統合マスタ!V562)&gt;0, 分類!$P$7,
IF(COUNTIF(分類!$T$8:$T$25, 統合マスタ!V562)&gt;0, 分類!$S$7,
"無し")))))))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10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IF(COUNTIF(分類!$H$8:$H$25, 統合マスタ!V563)&gt;0, 分類!$G$7,
IF(COUNTIF(分類!$K$8:$K$25, 統合マスタ!V563)&gt;0, 分類!$J$7,
IF(COUNTIF(分類!$N$8:$N$25, 統合マスタ!V563)&gt;0, 分類!$M$7,
IF(COUNTIF(分類!$Q$8:$Q$25, 統合マスタ!V563)&gt;0, 分類!$P$7,
IF(COUNTIF(分類!$T$8:$T$25, 統合マスタ!V563)&gt;0, 分類!$S$7,
"無し")))))))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IF(COUNTIF(分類!$H$8:$H$25, 統合マスタ!V564)&gt;0, 分類!$G$7,
IF(COUNTIF(分類!$K$8:$K$25, 統合マスタ!V564)&gt;0, 分類!$J$7,
IF(COUNTIF(分類!$N$8:$N$25, 統合マスタ!V564)&gt;0, 分類!$M$7,
IF(COUNTIF(分類!$Q$8:$Q$25, 統合マスタ!V564)&gt;0, 分類!$P$7,
IF(COUNTIF(分類!$T$8:$T$25, 統合マスタ!V564)&gt;0, 分類!$S$7,
"無し")))))))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IF(COUNTIF(分類!$H$8:$H$25, 統合マスタ!V565)&gt;0, 分類!$G$7,
IF(COUNTIF(分類!$K$8:$K$25, 統合マスタ!V565)&gt;0, 分類!$J$7,
IF(COUNTIF(分類!$N$8:$N$25, 統合マスタ!V565)&gt;0, 分類!$M$7,
IF(COUNTIF(分類!$Q$8:$Q$25, 統合マスタ!V565)&gt;0, 分類!$P$7,
IF(COUNTIF(分類!$T$8:$T$25, 統合マスタ!V565)&gt;0, 分類!$S$7,
"無し")))))))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IF(COUNTIF(分類!$H$8:$H$25, 統合マスタ!V566)&gt;0, 分類!$G$7,
IF(COUNTIF(分類!$K$8:$K$25, 統合マスタ!V566)&gt;0, 分類!$J$7,
IF(COUNTIF(分類!$N$8:$N$25, 統合マスタ!V566)&gt;0, 分類!$M$7,
IF(COUNTIF(分類!$Q$8:$Q$25, 統合マスタ!V566)&gt;0, 分類!$P$7,
IF(COUNTIF(分類!$T$8:$T$25, 統合マスタ!V566)&gt;0, 分類!$S$7,
"無し")))))))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IF(COUNTIF(分類!$H$8:$H$25, 統合マスタ!V567)&gt;0, 分類!$G$7,
IF(COUNTIF(分類!$K$8:$K$25, 統合マスタ!V567)&gt;0, 分類!$J$7,
IF(COUNTIF(分類!$N$8:$N$25, 統合マスタ!V567)&gt;0, 分類!$M$7,
IF(COUNTIF(分類!$Q$8:$Q$25, 統合マスタ!V567)&gt;0, 分類!$P$7,
IF(COUNTIF(分類!$T$8:$T$25, 統合マスタ!V567)&gt;0, 分類!$S$7,
"無し")))))))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IF(COUNTIF(分類!$H$8:$H$25, 統合マスタ!V568)&gt;0, 分類!$G$7,
IF(COUNTIF(分類!$K$8:$K$25, 統合マスタ!V568)&gt;0, 分類!$J$7,
IF(COUNTIF(分類!$N$8:$N$25, 統合マスタ!V568)&gt;0, 分類!$M$7,
IF(COUNTIF(分類!$Q$8:$Q$25, 統合マスタ!V568)&gt;0, 分類!$P$7,
IF(COUNTIF(分類!$T$8:$T$25, 統合マスタ!V568)&gt;0, 分類!$S$7,
"無し")))))))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IF(COUNTIF(分類!$H$8:$H$25, 統合マスタ!V569)&gt;0, 分類!$G$7,
IF(COUNTIF(分類!$K$8:$K$25, 統合マスタ!V569)&gt;0, 分類!$J$7,
IF(COUNTIF(分類!$N$8:$N$25, 統合マスタ!V569)&gt;0, 分類!$M$7,
IF(COUNTIF(分類!$Q$8:$Q$25, 統合マスタ!V569)&gt;0, 分類!$P$7,
IF(COUNTIF(分類!$T$8:$T$25, 統合マスタ!V569)&gt;0, 分類!$S$7,
"無し")))))))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205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IF(COUNTIF(分類!$H$8:$H$25, 統合マスタ!V570)&gt;0, 分類!$G$7,
IF(COUNTIF(分類!$K$8:$K$25, 統合マスタ!V570)&gt;0, 分類!$J$7,
IF(COUNTIF(分類!$N$8:$N$25, 統合マスタ!V570)&gt;0, 分類!$M$7,
IF(COUNTIF(分類!$Q$8:$Q$25, 統合マスタ!V570)&gt;0, 分類!$P$7,
IF(COUNTIF(分類!$T$8:$T$25, 統合マスタ!V570)&gt;0, 分類!$S$7,
"無し")))))))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IF(COUNTIF(分類!$H$8:$H$25, 統合マスタ!V571)&gt;0, 分類!$G$7,
IF(COUNTIF(分類!$K$8:$K$25, 統合マスタ!V571)&gt;0, 分類!$J$7,
IF(COUNTIF(分類!$N$8:$N$25, 統合マスタ!V571)&gt;0, 分類!$M$7,
IF(COUNTIF(分類!$Q$8:$Q$25, 統合マスタ!V571)&gt;0, 分類!$P$7,
IF(COUNTIF(分類!$T$8:$T$25, 統合マスタ!V571)&gt;0, 分類!$S$7,
"無し")))))))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IF(COUNTIF(分類!$H$8:$H$25, 統合マスタ!V572)&gt;0, 分類!$G$7,
IF(COUNTIF(分類!$K$8:$K$25, 統合マスタ!V572)&gt;0, 分類!$J$7,
IF(COUNTIF(分類!$N$8:$N$25, 統合マスタ!V572)&gt;0, 分類!$M$7,
IF(COUNTIF(分類!$Q$8:$Q$25, 統合マスタ!V572)&gt;0, 分類!$P$7,
IF(COUNTIF(分類!$T$8:$T$25, 統合マスタ!V572)&gt;0, 分類!$S$7,
"無し")))))))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-1327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IF(COUNTIF(分類!$H$8:$H$25, 統合マスタ!V573)&gt;0, 分類!$G$7,
IF(COUNTIF(分類!$K$8:$K$25, 統合マスタ!V573)&gt;0, 分類!$J$7,
IF(COUNTIF(分類!$N$8:$N$25, 統合マスタ!V573)&gt;0, 分類!$M$7,
IF(COUNTIF(分類!$Q$8:$Q$25, 統合マスタ!V573)&gt;0, 分類!$P$7,
IF(COUNTIF(分類!$T$8:$T$25, 統合マスタ!V573)&gt;0, 分類!$S$7,
"無し")))))))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-1327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IF(COUNTIF(分類!$H$8:$H$25, 統合マスタ!V574)&gt;0, 分類!$G$7,
IF(COUNTIF(分類!$K$8:$K$25, 統合マスタ!V574)&gt;0, 分類!$J$7,
IF(COUNTIF(分類!$N$8:$N$25, 統合マスタ!V574)&gt;0, 分類!$M$7,
IF(COUNTIF(分類!$Q$8:$Q$25, 統合マスタ!V574)&gt;0, 分類!$P$7,
IF(COUNTIF(分類!$T$8:$T$25, 統合マスタ!V574)&gt;0, 分類!$S$7,
"無し")))))))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IF(COUNTIF(分類!$H$8:$H$25, 統合マスタ!V575)&gt;0, 分類!$G$7,
IF(COUNTIF(分類!$K$8:$K$25, 統合マスタ!V575)&gt;0, 分類!$J$7,
IF(COUNTIF(分類!$N$8:$N$25, 統合マスタ!V575)&gt;0, 分類!$M$7,
IF(COUNTIF(分類!$Q$8:$Q$25, 統合マスタ!V575)&gt;0, 分類!$P$7,
IF(COUNTIF(分類!$T$8:$T$25, 統合マスタ!V575)&gt;0, 分類!$S$7,
"無し")))))))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IF(COUNTIF(分類!$H$8:$H$25, 統合マスタ!V576)&gt;0, 分類!$G$7,
IF(COUNTIF(分類!$K$8:$K$25, 統合マスタ!V576)&gt;0, 分類!$J$7,
IF(COUNTIF(分類!$N$8:$N$25, 統合マスタ!V576)&gt;0, 分類!$M$7,
IF(COUNTIF(分類!$Q$8:$Q$25, 統合マスタ!V576)&gt;0, 分類!$P$7,
IF(COUNTIF(分類!$T$8:$T$25, 統合マスタ!V576)&gt;0, 分類!$S$7,
"無し")))))))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-201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IF(COUNTIF(分類!$H$8:$H$25, 統合マスタ!V577)&gt;0, 分類!$G$7,
IF(COUNTIF(分類!$K$8:$K$25, 統合マスタ!V577)&gt;0, 分類!$J$7,
IF(COUNTIF(分類!$N$8:$N$25, 統合マスタ!V577)&gt;0, 分類!$M$7,
IF(COUNTIF(分類!$Q$8:$Q$25, 統合マスタ!V577)&gt;0, 分類!$P$7,
IF(COUNTIF(分類!$T$8:$T$25, 統合マスタ!V577)&gt;0, 分類!$S$7,
"無し")))))))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392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IF(COUNTIF(分類!$H$8:$H$25, 統合マスタ!V578)&gt;0, 分類!$G$7,
IF(COUNTIF(分類!$K$8:$K$25, 統合マスタ!V578)&gt;0, 分類!$J$7,
IF(COUNTIF(分類!$N$8:$N$25, 統合マスタ!V578)&gt;0, 分類!$M$7,
IF(COUNTIF(分類!$Q$8:$Q$25, 統合マスタ!V578)&gt;0, 分類!$P$7,
IF(COUNTIF(分類!$T$8:$T$25, 統合マスタ!V578)&gt;0, 分類!$S$7,
"無し")))))))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392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IF(COUNTIF(分類!$H$8:$H$25, 統合マスタ!V579)&gt;0, 分類!$G$7,
IF(COUNTIF(分類!$K$8:$K$25, 統合マスタ!V579)&gt;0, 分類!$J$7,
IF(COUNTIF(分類!$N$8:$N$25, 統合マスタ!V579)&gt;0, 分類!$M$7,
IF(COUNTIF(分類!$Q$8:$Q$25, 統合マスタ!V579)&gt;0, 分類!$P$7,
IF(COUNTIF(分類!$T$8:$T$25, 統合マスタ!V579)&gt;0, 分類!$S$7,
"無し")))))))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-1320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IF(COUNTIF(分類!$H$8:$H$25, 統合マスタ!V580)&gt;0, 分類!$G$7,
IF(COUNTIF(分類!$K$8:$K$25, 統合マスタ!V580)&gt;0, 分類!$J$7,
IF(COUNTIF(分類!$N$8:$N$25, 統合マスタ!V580)&gt;0, 分類!$M$7,
IF(COUNTIF(分類!$Q$8:$Q$25, 統合マスタ!V580)&gt;0, 分類!$P$7,
IF(COUNTIF(分類!$T$8:$T$25, 統合マスタ!V580)&gt;0, 分類!$S$7,
"無し")))))))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-1320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IF(COUNTIF(分類!$H$8:$H$25, 統合マスタ!V581)&gt;0, 分類!$G$7,
IF(COUNTIF(分類!$K$8:$K$25, 統合マスタ!V581)&gt;0, 分類!$J$7,
IF(COUNTIF(分類!$N$8:$N$25, 統合マスタ!V581)&gt;0, 分類!$M$7,
IF(COUNTIF(分類!$Q$8:$Q$25, 統合マスタ!V581)&gt;0, 分類!$P$7,
IF(COUNTIF(分類!$T$8:$T$25, 統合マスタ!V581)&gt;0, 分類!$S$7,
"無し")))))))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IF(COUNTIF(分類!$H$8:$H$25, 統合マスタ!V582)&gt;0, 分類!$G$7,
IF(COUNTIF(分類!$K$8:$K$25, 統合マスタ!V582)&gt;0, 分類!$J$7,
IF(COUNTIF(分類!$N$8:$N$25, 統合マスタ!V582)&gt;0, 分類!$M$7,
IF(COUNTIF(分類!$Q$8:$Q$25, 統合マスタ!V582)&gt;0, 分類!$P$7,
IF(COUNTIF(分類!$T$8:$T$25, 統合マスタ!V582)&gt;0, 分類!$S$7,
"無し")))))))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IF(COUNTIF(分類!$H$8:$H$25, 統合マスタ!V583)&gt;0, 分類!$G$7,
IF(COUNTIF(分類!$K$8:$K$25, 統合マスタ!V583)&gt;0, 分類!$J$7,
IF(COUNTIF(分類!$N$8:$N$25, 統合マスタ!V583)&gt;0, 分類!$M$7,
IF(COUNTIF(分類!$Q$8:$Q$25, 統合マスタ!V583)&gt;0, 分類!$P$7,
IF(COUNTIF(分類!$T$8:$T$25, 統合マスタ!V583)&gt;0, 分類!$S$7,
"無し")))))))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-514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IF(COUNTIF(分類!$H$8:$H$25, 統合マスタ!V584)&gt;0, 分類!$G$7,
IF(COUNTIF(分類!$K$8:$K$25, 統合マスタ!V584)&gt;0, 分類!$J$7,
IF(COUNTIF(分類!$N$8:$N$25, 統合マスタ!V584)&gt;0, 分類!$M$7,
IF(COUNTIF(分類!$Q$8:$Q$25, 統合マスタ!V584)&gt;0, 分類!$P$7,
IF(COUNTIF(分類!$T$8:$T$25, 統合マスタ!V584)&gt;0, 分類!$S$7,
"無し")))))))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IF(COUNTIF(分類!$H$8:$H$25, 統合マスタ!V585)&gt;0, 分類!$G$7,
IF(COUNTIF(分類!$K$8:$K$25, 統合マスタ!V585)&gt;0, 分類!$J$7,
IF(COUNTIF(分類!$N$8:$N$25, 統合マスタ!V585)&gt;0, 分類!$M$7,
IF(COUNTIF(分類!$Q$8:$Q$25, 統合マスタ!V585)&gt;0, 分類!$P$7,
IF(COUNTIF(分類!$T$8:$T$25, 統合マスタ!V585)&gt;0, 分類!$S$7,
"無し")))))))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-414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IF(COUNTIF(分類!$H$8:$H$25, 統合マスタ!V586)&gt;0, 分類!$G$7,
IF(COUNTIF(分類!$K$8:$K$25, 統合マスタ!V586)&gt;0, 分類!$J$7,
IF(COUNTIF(分類!$N$8:$N$25, 統合マスタ!V586)&gt;0, 分類!$M$7,
IF(COUNTIF(分類!$Q$8:$Q$25, 統合マスタ!V586)&gt;0, 分類!$P$7,
IF(COUNTIF(分類!$T$8:$T$25, 統合マスタ!V586)&gt;0, 分類!$S$7,
"無し")))))))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IF(COUNTIF(分類!$H$8:$H$25, 統合マスタ!V587)&gt;0, 分類!$G$7,
IF(COUNTIF(分類!$K$8:$K$25, 統合マスタ!V587)&gt;0, 分類!$J$7,
IF(COUNTIF(分類!$N$8:$N$25, 統合マスタ!V587)&gt;0, 分類!$M$7,
IF(COUNTIF(分類!$Q$8:$Q$25, 統合マスタ!V587)&gt;0, 分類!$P$7,
IF(COUNTIF(分類!$T$8:$T$25, 統合マスタ!V587)&gt;0, 分類!$S$7,
"無し")))))))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IF(COUNTIF(分類!$H$8:$H$25, 統合マスタ!V588)&gt;0, 分類!$G$7,
IF(COUNTIF(分類!$K$8:$K$25, 統合マスタ!V588)&gt;0, 分類!$J$7,
IF(COUNTIF(分類!$N$8:$N$25, 統合マスタ!V588)&gt;0, 分類!$M$7,
IF(COUNTIF(分類!$Q$8:$Q$25, 統合マスタ!V588)&gt;0, 分類!$P$7,
IF(COUNTIF(分類!$T$8:$T$25, 統合マスタ!V588)&gt;0, 分類!$S$7,
"無し")))))))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IF(COUNTIF(分類!$H$8:$H$25, 統合マスタ!V589)&gt;0, 分類!$G$7,
IF(COUNTIF(分類!$K$8:$K$25, 統合マスタ!V589)&gt;0, 分類!$J$7,
IF(COUNTIF(分類!$N$8:$N$25, 統合マスタ!V589)&gt;0, 分類!$M$7,
IF(COUNTIF(分類!$Q$8:$Q$25, 統合マスタ!V589)&gt;0, 分類!$P$7,
IF(COUNTIF(分類!$T$8:$T$25, 統合マスタ!V589)&gt;0, 分類!$S$7,
"無し")))))))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IF(COUNTIF(分類!$H$8:$H$25, 統合マスタ!V590)&gt;0, 分類!$G$7,
IF(COUNTIF(分類!$K$8:$K$25, 統合マスタ!V590)&gt;0, 分類!$J$7,
IF(COUNTIF(分類!$N$8:$N$25, 統合マスタ!V590)&gt;0, 分類!$M$7,
IF(COUNTIF(分類!$Q$8:$Q$25, 統合マスタ!V590)&gt;0, 分類!$P$7,
IF(COUNTIF(分類!$T$8:$T$25, 統合マスタ!V590)&gt;0, 分類!$S$7,
"無し")))))))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IF(COUNTIF(分類!$H$8:$H$25, 統合マスタ!V591)&gt;0, 分類!$G$7,
IF(COUNTIF(分類!$K$8:$K$25, 統合マスタ!V591)&gt;0, 分類!$J$7,
IF(COUNTIF(分類!$N$8:$N$25, 統合マスタ!V591)&gt;0, 分類!$M$7,
IF(COUNTIF(分類!$Q$8:$Q$25, 統合マスタ!V591)&gt;0, 分類!$P$7,
IF(COUNTIF(分類!$T$8:$T$25, 統合マスタ!V591)&gt;0, 分類!$S$7,
"無し")))))))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IF(COUNTIF(分類!$H$8:$H$25, 統合マスタ!V592)&gt;0, 分類!$G$7,
IF(COUNTIF(分類!$K$8:$K$25, 統合マスタ!V592)&gt;0, 分類!$J$7,
IF(COUNTIF(分類!$N$8:$N$25, 統合マスタ!V592)&gt;0, 分類!$M$7,
IF(COUNTIF(分類!$Q$8:$Q$25, 統合マスタ!V592)&gt;0, 分類!$P$7,
IF(COUNTIF(分類!$T$8:$T$25, 統合マスタ!V592)&gt;0, 分類!$S$7,
"無し")))))))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IF(COUNTIF(分類!$H$8:$H$25, 統合マスタ!V593)&gt;0, 分類!$G$7,
IF(COUNTIF(分類!$K$8:$K$25, 統合マスタ!V593)&gt;0, 分類!$J$7,
IF(COUNTIF(分類!$N$8:$N$25, 統合マスタ!V593)&gt;0, 分類!$M$7,
IF(COUNTIF(分類!$Q$8:$Q$25, 統合マスタ!V593)&gt;0, 分類!$P$7,
IF(COUNTIF(分類!$T$8:$T$25, 統合マスタ!V593)&gt;0, 分類!$S$7,
"無し")))))))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IF(COUNTIF(分類!$H$8:$H$25, 統合マスタ!V594)&gt;0, 分類!$G$7,
IF(COUNTIF(分類!$K$8:$K$25, 統合マスタ!V594)&gt;0, 分類!$J$7,
IF(COUNTIF(分類!$N$8:$N$25, 統合マスタ!V594)&gt;0, 分類!$M$7,
IF(COUNTIF(分類!$Q$8:$Q$25, 統合マスタ!V594)&gt;0, 分類!$P$7,
IF(COUNTIF(分類!$T$8:$T$25, 統合マスタ!V594)&gt;0, 分類!$S$7,
"無し")))))))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IF(COUNTIF(分類!$H$8:$H$25, 統合マスタ!V595)&gt;0, 分類!$G$7,
IF(COUNTIF(分類!$K$8:$K$25, 統合マスタ!V595)&gt;0, 分類!$J$7,
IF(COUNTIF(分類!$N$8:$N$25, 統合マスタ!V595)&gt;0, 分類!$M$7,
IF(COUNTIF(分類!$Q$8:$Q$25, 統合マスタ!V595)&gt;0, 分類!$P$7,
IF(COUNTIF(分類!$T$8:$T$25, 統合マスタ!V595)&gt;0, 分類!$S$7,
"無し")))))))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IF(COUNTIF(分類!$H$8:$H$25, 統合マスタ!V596)&gt;0, 分類!$G$7,
IF(COUNTIF(分類!$K$8:$K$25, 統合マスタ!V596)&gt;0, 分類!$J$7,
IF(COUNTIF(分類!$N$8:$N$25, 統合マスタ!V596)&gt;0, 分類!$M$7,
IF(COUNTIF(分類!$Q$8:$Q$25, 統合マスタ!V596)&gt;0, 分類!$P$7,
IF(COUNTIF(分類!$T$8:$T$25, 統合マスタ!V596)&gt;0, 分類!$S$7,
"無し")))))))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IF(COUNTIF(分類!$H$8:$H$25, 統合マスタ!V597)&gt;0, 分類!$G$7,
IF(COUNTIF(分類!$K$8:$K$25, 統合マスタ!V597)&gt;0, 分類!$J$7,
IF(COUNTIF(分類!$N$8:$N$25, 統合マスタ!V597)&gt;0, 分類!$M$7,
IF(COUNTIF(分類!$Q$8:$Q$25, 統合マスタ!V597)&gt;0, 分類!$P$7,
IF(COUNTIF(分類!$T$8:$T$25, 統合マスタ!V597)&gt;0, 分類!$S$7,
"無し")))))))</f>
        <v>外用</v>
      </c>
      <c r="AC597" s="27">
        <f t="shared" ca="1" si="28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0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IF(COUNTIF(分類!$H$8:$H$25, 統合マスタ!V598)&gt;0, 分類!$G$7,
IF(COUNTIF(分類!$K$8:$K$25, 統合マスタ!V598)&gt;0, 分類!$J$7,
IF(COUNTIF(分類!$N$8:$N$25, 統合マスタ!V598)&gt;0, 分類!$M$7,
IF(COUNTIF(分類!$Q$8:$Q$25, 統合マスタ!V598)&gt;0, 分類!$P$7,
IF(COUNTIF(分類!$T$8:$T$25, 統合マスタ!V598)&gt;0, 分類!$S$7,
"無し")))))))</f>
        <v>外用</v>
      </c>
      <c r="AC598" s="27">
        <f t="shared" ca="1" si="28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0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IF(COUNTIF(分類!$H$8:$H$25, 統合マスタ!V599)&gt;0, 分類!$G$7,
IF(COUNTIF(分類!$K$8:$K$25, 統合マスタ!V599)&gt;0, 分類!$J$7,
IF(COUNTIF(分類!$N$8:$N$25, 統合マスタ!V599)&gt;0, 分類!$M$7,
IF(COUNTIF(分類!$Q$8:$Q$25, 統合マスタ!V599)&gt;0, 分類!$P$7,
IF(COUNTIF(分類!$T$8:$T$25, 統合マスタ!V599)&gt;0, 分類!$S$7,
"無し")))))))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IF(COUNTIF(分類!$H$8:$H$25, 統合マスタ!V600)&gt;0, 分類!$G$7,
IF(COUNTIF(分類!$K$8:$K$25, 統合マスタ!V600)&gt;0, 分類!$J$7,
IF(COUNTIF(分類!$N$8:$N$25, 統合マスタ!V600)&gt;0, 分類!$M$7,
IF(COUNTIF(分類!$Q$8:$Q$25, 統合マスタ!V600)&gt;0, 分類!$P$7,
IF(COUNTIF(分類!$T$8:$T$25, 統合マスタ!V600)&gt;0, 分類!$S$7,
"無し")))))))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IF(COUNTIF(分類!$H$8:$H$25, 統合マスタ!V601)&gt;0, 分類!$G$7,
IF(COUNTIF(分類!$K$8:$K$25, 統合マスタ!V601)&gt;0, 分類!$J$7,
IF(COUNTIF(分類!$N$8:$N$25, 統合マスタ!V601)&gt;0, 分類!$M$7,
IF(COUNTIF(分類!$Q$8:$Q$25, 統合マスタ!V601)&gt;0, 分類!$P$7,
IF(COUNTIF(分類!$T$8:$T$25, 統合マスタ!V601)&gt;0, 分類!$S$7,
"無し")))))))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IF(COUNTIF(分類!$H$8:$H$25, 統合マスタ!V602)&gt;0, 分類!$G$7,
IF(COUNTIF(分類!$K$8:$K$25, 統合マスタ!V602)&gt;0, 分類!$J$7,
IF(COUNTIF(分類!$N$8:$N$25, 統合マスタ!V602)&gt;0, 分類!$M$7,
IF(COUNTIF(分類!$Q$8:$Q$25, 統合マスタ!V602)&gt;0, 分類!$P$7,
IF(COUNTIF(分類!$T$8:$T$25, 統合マスタ!V602)&gt;0, 分類!$S$7,
"無し")))))))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IF(COUNTIF(分類!$H$8:$H$25, 統合マスタ!V603)&gt;0, 分類!$G$7,
IF(COUNTIF(分類!$K$8:$K$25, 統合マスタ!V603)&gt;0, 分類!$J$7,
IF(COUNTIF(分類!$N$8:$N$25, 統合マスタ!V603)&gt;0, 分類!$M$7,
IF(COUNTIF(分類!$Q$8:$Q$25, 統合マスタ!V603)&gt;0, 分類!$P$7,
IF(COUNTIF(分類!$T$8:$T$25, 統合マスタ!V603)&gt;0, 分類!$S$7,
"無し")))))))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IF(COUNTIF(分類!$H$8:$H$25, 統合マスタ!V604)&gt;0, 分類!$G$7,
IF(COUNTIF(分類!$K$8:$K$25, 統合マスタ!V604)&gt;0, 分類!$J$7,
IF(COUNTIF(分類!$N$8:$N$25, 統合マスタ!V604)&gt;0, 分類!$M$7,
IF(COUNTIF(分類!$Q$8:$Q$25, 統合マスタ!V604)&gt;0, 分類!$P$7,
IF(COUNTIF(分類!$T$8:$T$25, 統合マスタ!V604)&gt;0, 分類!$S$7,
"無し")))))))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IF(COUNTIF(分類!$H$8:$H$25, 統合マスタ!V605)&gt;0, 分類!$G$7,
IF(COUNTIF(分類!$K$8:$K$25, 統合マスタ!V605)&gt;0, 分類!$J$7,
IF(COUNTIF(分類!$N$8:$N$25, 統合マスタ!V605)&gt;0, 分類!$M$7,
IF(COUNTIF(分類!$Q$8:$Q$25, 統合マスタ!V605)&gt;0, 分類!$P$7,
IF(COUNTIF(分類!$T$8:$T$25, 統合マスタ!V605)&gt;0, 分類!$S$7,
"無し")))))))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IF(COUNTIF(分類!$H$8:$H$25, 統合マスタ!V606)&gt;0, 分類!$G$7,
IF(COUNTIF(分類!$K$8:$K$25, 統合マスタ!V606)&gt;0, 分類!$J$7,
IF(COUNTIF(分類!$N$8:$N$25, 統合マスタ!V606)&gt;0, 分類!$M$7,
IF(COUNTIF(分類!$Q$8:$Q$25, 統合マスタ!V606)&gt;0, 分類!$P$7,
IF(COUNTIF(分類!$T$8:$T$25, 統合マスタ!V606)&gt;0, 分類!$S$7,
"無し")))))))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IF(COUNTIF(分類!$H$8:$H$25, 統合マスタ!V607)&gt;0, 分類!$G$7,
IF(COUNTIF(分類!$K$8:$K$25, 統合マスタ!V607)&gt;0, 分類!$J$7,
IF(COUNTIF(分類!$N$8:$N$25, 統合マスタ!V607)&gt;0, 分類!$M$7,
IF(COUNTIF(分類!$Q$8:$Q$25, 統合マスタ!V607)&gt;0, 分類!$P$7,
IF(COUNTIF(分類!$T$8:$T$25, 統合マスタ!V607)&gt;0, 分類!$S$7,
"無し")))))))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IF(COUNTIF(分類!$H$8:$H$25, 統合マスタ!V608)&gt;0, 分類!$G$7,
IF(COUNTIF(分類!$K$8:$K$25, 統合マスタ!V608)&gt;0, 分類!$J$7,
IF(COUNTIF(分類!$N$8:$N$25, 統合マスタ!V608)&gt;0, 分類!$M$7,
IF(COUNTIF(分類!$Q$8:$Q$25, 統合マスタ!V608)&gt;0, 分類!$P$7,
IF(COUNTIF(分類!$T$8:$T$25, 統合マスタ!V608)&gt;0, 分類!$S$7,
"無し")))))))</f>
        <v>散剤</v>
      </c>
      <c r="AC608" s="27">
        <f t="shared" ca="1" si="28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0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IF(COUNTIF(分類!$H$8:$H$25, 統合マスタ!V609)&gt;0, 分類!$G$7,
IF(COUNTIF(分類!$K$8:$K$25, 統合マスタ!V609)&gt;0, 分類!$J$7,
IF(COUNTIF(分類!$N$8:$N$25, 統合マスタ!V609)&gt;0, 分類!$M$7,
IF(COUNTIF(分類!$Q$8:$Q$25, 統合マスタ!V609)&gt;0, 分類!$P$7,
IF(COUNTIF(分類!$T$8:$T$25, 統合マスタ!V609)&gt;0, 分類!$S$7,
"無し")))))))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-1479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IF(COUNTIF(分類!$H$8:$H$25, 統合マスタ!V610)&gt;0, 分類!$G$7,
IF(COUNTIF(分類!$K$8:$K$25, 統合マスタ!V610)&gt;0, 分類!$J$7,
IF(COUNTIF(分類!$N$8:$N$25, 統合マスタ!V610)&gt;0, 分類!$M$7,
IF(COUNTIF(分類!$Q$8:$Q$25, 統合マスタ!V610)&gt;0, 分類!$P$7,
IF(COUNTIF(分類!$T$8:$T$25, 統合マスタ!V610)&gt;0, 分類!$S$7,
"無し")))))))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-1479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IF(COUNTIF(分類!$H$8:$H$25, 統合マスタ!V611)&gt;0, 分類!$G$7,
IF(COUNTIF(分類!$K$8:$K$25, 統合マスタ!V611)&gt;0, 分類!$J$7,
IF(COUNTIF(分類!$N$8:$N$25, 統合マスタ!V611)&gt;0, 分類!$M$7,
IF(COUNTIF(分類!$Q$8:$Q$25, 統合マスタ!V611)&gt;0, 分類!$P$7,
IF(COUNTIF(分類!$T$8:$T$25, 統合マスタ!V611)&gt;0, 分類!$S$7,
"無し")))))))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IF(COUNTIF(分類!$H$8:$H$25, 統合マスタ!V612)&gt;0, 分類!$G$7,
IF(COUNTIF(分類!$K$8:$K$25, 統合マスタ!V612)&gt;0, 分類!$J$7,
IF(COUNTIF(分類!$N$8:$N$25, 統合マスタ!V612)&gt;0, 分類!$M$7,
IF(COUNTIF(分類!$Q$8:$Q$25, 統合マスタ!V612)&gt;0, 分類!$P$7,
IF(COUNTIF(分類!$T$8:$T$25, 統合マスタ!V612)&gt;0, 分類!$S$7,
"無し")))))))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27"/>
        <v/>
      </c>
      <c r="AB613" s="27" t="str">
        <f ca="1">IF(A613="非採用特別","非採用特別",IF(R613=2,"臨時",
IF(COUNTIF(分類!$H$8:$H$25, 統合マスタ!V613)&gt;0, 分類!$G$7,
IF(COUNTIF(分類!$K$8:$K$25, 統合マスタ!V613)&gt;0, 分類!$J$7,
IF(COUNTIF(分類!$N$8:$N$25, 統合マスタ!V613)&gt;0, 分類!$M$7,
IF(COUNTIF(分類!$Q$8:$Q$25, 統合マスタ!V613)&gt;0, 分類!$P$7,
IF(COUNTIF(分類!$T$8:$T$25, 統合マスタ!V613)&gt;0, 分類!$S$7,
"無し")))))))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IF(COUNTIF(分類!$H$8:$H$25, 統合マスタ!V614)&gt;0, 分類!$G$7,
IF(COUNTIF(分類!$K$8:$K$25, 統合マスタ!V614)&gt;0, 分類!$J$7,
IF(COUNTIF(分類!$N$8:$N$25, 統合マスタ!V614)&gt;0, 分類!$M$7,
IF(COUNTIF(分類!$Q$8:$Q$25, 統合マスタ!V614)&gt;0, 分類!$P$7,
IF(COUNTIF(分類!$T$8:$T$25, 統合マスタ!V614)&gt;0, 分類!$S$7,
"無し")))))))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IF(COUNTIF(分類!$H$8:$H$25, 統合マスタ!V615)&gt;0, 分類!$G$7,
IF(COUNTIF(分類!$K$8:$K$25, 統合マスタ!V615)&gt;0, 分類!$J$7,
IF(COUNTIF(分類!$N$8:$N$25, 統合マスタ!V615)&gt;0, 分類!$M$7,
IF(COUNTIF(分類!$Q$8:$Q$25, 統合マスタ!V615)&gt;0, 分類!$P$7,
IF(COUNTIF(分類!$T$8:$T$25, 統合マスタ!V615)&gt;0, 分類!$S$7,
"無し")))))))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IF(COUNTIF(分類!$H$8:$H$25, 統合マスタ!V616)&gt;0, 分類!$G$7,
IF(COUNTIF(分類!$K$8:$K$25, 統合マスタ!V616)&gt;0, 分類!$J$7,
IF(COUNTIF(分類!$N$8:$N$25, 統合マスタ!V616)&gt;0, 分類!$M$7,
IF(COUNTIF(分類!$Q$8:$Q$25, 統合マスタ!V616)&gt;0, 分類!$P$7,
IF(COUNTIF(分類!$T$8:$T$25, 統合マスタ!V616)&gt;0, 分類!$S$7,
"無し")))))))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IF(COUNTIF(分類!$H$8:$H$25, 統合マスタ!V617)&gt;0, 分類!$G$7,
IF(COUNTIF(分類!$K$8:$K$25, 統合マスタ!V617)&gt;0, 分類!$J$7,
IF(COUNTIF(分類!$N$8:$N$25, 統合マスタ!V617)&gt;0, 分類!$M$7,
IF(COUNTIF(分類!$Q$8:$Q$25, 統合マスタ!V617)&gt;0, 分類!$P$7,
IF(COUNTIF(分類!$T$8:$T$25, 統合マスタ!V617)&gt;0, 分類!$S$7,
"無し")))))))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IF(COUNTIF(分類!$H$8:$H$25, 統合マスタ!V618)&gt;0, 分類!$G$7,
IF(COUNTIF(分類!$K$8:$K$25, 統合マスタ!V618)&gt;0, 分類!$J$7,
IF(COUNTIF(分類!$N$8:$N$25, 統合マスタ!V618)&gt;0, 分類!$M$7,
IF(COUNTIF(分類!$Q$8:$Q$25, 統合マスタ!V618)&gt;0, 分類!$P$7,
IF(COUNTIF(分類!$T$8:$T$25, 統合マスタ!V618)&gt;0, 分類!$S$7,
"無し")))))))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IF(COUNTIF(分類!$H$8:$H$25, 統合マスタ!V619)&gt;0, 分類!$G$7,
IF(COUNTIF(分類!$K$8:$K$25, 統合マスタ!V619)&gt;0, 分類!$J$7,
IF(COUNTIF(分類!$N$8:$N$25, 統合マスタ!V619)&gt;0, 分類!$M$7,
IF(COUNTIF(分類!$Q$8:$Q$25, 統合マスタ!V619)&gt;0, 分類!$P$7,
IF(COUNTIF(分類!$T$8:$T$25, 統合マスタ!V619)&gt;0, 分類!$S$7,
"無し")))))))</f>
        <v>臨時</v>
      </c>
      <c r="AC619" s="27">
        <f t="shared" ca="1" si="28"/>
        <v>615</v>
      </c>
      <c r="AD619" s="27" t="e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#VALUE!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IF(COUNTIF(分類!$H$8:$H$25, 統合マスタ!V620)&gt;0, 分類!$G$7,
IF(COUNTIF(分類!$K$8:$K$25, 統合マスタ!V620)&gt;0, 分類!$J$7,
IF(COUNTIF(分類!$N$8:$N$25, 統合マスタ!V620)&gt;0, 分類!$M$7,
IF(COUNTIF(分類!$Q$8:$Q$25, 統合マスタ!V620)&gt;0, 分類!$P$7,
IF(COUNTIF(分類!$T$8:$T$25, 統合マスタ!V620)&gt;0, 分類!$S$7,
"無し")))))))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IF(COUNTIF(分類!$H$8:$H$25, 統合マスタ!V621)&gt;0, 分類!$G$7,
IF(COUNTIF(分類!$K$8:$K$25, 統合マスタ!V621)&gt;0, 分類!$J$7,
IF(COUNTIF(分類!$N$8:$N$25, 統合マスタ!V621)&gt;0, 分類!$M$7,
IF(COUNTIF(分類!$Q$8:$Q$25, 統合マスタ!V621)&gt;0, 分類!$P$7,
IF(COUNTIF(分類!$T$8:$T$25, 統合マスタ!V621)&gt;0, 分類!$S$7,
"無し")))))))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IF(COUNTIF(分類!$H$8:$H$25, 統合マスタ!V622)&gt;0, 分類!$G$7,
IF(COUNTIF(分類!$K$8:$K$25, 統合マスタ!V622)&gt;0, 分類!$J$7,
IF(COUNTIF(分類!$N$8:$N$25, 統合マスタ!V622)&gt;0, 分類!$M$7,
IF(COUNTIF(分類!$Q$8:$Q$25, 統合マスタ!V622)&gt;0, 分類!$P$7,
IF(COUNTIF(分類!$T$8:$T$25, 統合マスタ!V622)&gt;0, 分類!$S$7,
"無し")))))))</f>
        <v>外用</v>
      </c>
      <c r="AC622" s="27">
        <f t="shared" ca="1" si="28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0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IF(COUNTIF(分類!$H$8:$H$25, 統合マスタ!V623)&gt;0, 分類!$G$7,
IF(COUNTIF(分類!$K$8:$K$25, 統合マスタ!V623)&gt;0, 分類!$J$7,
IF(COUNTIF(分類!$N$8:$N$25, 統合マスタ!V623)&gt;0, 分類!$M$7,
IF(COUNTIF(分類!$Q$8:$Q$25, 統合マスタ!V623)&gt;0, 分類!$P$7,
IF(COUNTIF(分類!$T$8:$T$25, 統合マスタ!V623)&gt;0, 分類!$S$7,
"無し")))))))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IF(COUNTIF(分類!$H$8:$H$25, 統合マスタ!V624)&gt;0, 分類!$G$7,
IF(COUNTIF(分類!$K$8:$K$25, 統合マスタ!V624)&gt;0, 分類!$J$7,
IF(COUNTIF(分類!$N$8:$N$25, 統合マスタ!V624)&gt;0, 分類!$M$7,
IF(COUNTIF(分類!$Q$8:$Q$25, 統合マスタ!V624)&gt;0, 分類!$P$7,
IF(COUNTIF(分類!$T$8:$T$25, 統合マスタ!V624)&gt;0, 分類!$S$7,
"無し")))))))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IF(COUNTIF(分類!$H$8:$H$25, 統合マスタ!V625)&gt;0, 分類!$G$7,
IF(COUNTIF(分類!$K$8:$K$25, 統合マスタ!V625)&gt;0, 分類!$J$7,
IF(COUNTIF(分類!$N$8:$N$25, 統合マスタ!V625)&gt;0, 分類!$M$7,
IF(COUNTIF(分類!$Q$8:$Q$25, 統合マスタ!V625)&gt;0, 分類!$P$7,
IF(COUNTIF(分類!$T$8:$T$25, 統合マスタ!V625)&gt;0, 分類!$S$7,
"無し")))))))</f>
        <v>外用</v>
      </c>
      <c r="AC625" s="27">
        <f t="shared" ca="1" si="28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0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IF(COUNTIF(分類!$H$8:$H$25, 統合マスタ!V626)&gt;0, 分類!$G$7,
IF(COUNTIF(分類!$K$8:$K$25, 統合マスタ!V626)&gt;0, 分類!$J$7,
IF(COUNTIF(分類!$N$8:$N$25, 統合マスタ!V626)&gt;0, 分類!$M$7,
IF(COUNTIF(分類!$Q$8:$Q$25, 統合マスタ!V626)&gt;0, 分類!$P$7,
IF(COUNTIF(分類!$T$8:$T$25, 統合マスタ!V626)&gt;0, 分類!$S$7,
"無し")))))))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IF(COUNTIF(分類!$H$8:$H$25, 統合マスタ!V627)&gt;0, 分類!$G$7,
IF(COUNTIF(分類!$K$8:$K$25, 統合マスタ!V627)&gt;0, 分類!$J$7,
IF(COUNTIF(分類!$N$8:$N$25, 統合マスタ!V627)&gt;0, 分類!$M$7,
IF(COUNTIF(分類!$Q$8:$Q$25, 統合マスタ!V627)&gt;0, 分類!$P$7,
IF(COUNTIF(分類!$T$8:$T$25, 統合マスタ!V627)&gt;0, 分類!$S$7,
"無し")))))))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IF(COUNTIF(分類!$H$8:$H$25, 統合マスタ!V628)&gt;0, 分類!$G$7,
IF(COUNTIF(分類!$K$8:$K$25, 統合マスタ!V628)&gt;0, 分類!$J$7,
IF(COUNTIF(分類!$N$8:$N$25, 統合マスタ!V628)&gt;0, 分類!$M$7,
IF(COUNTIF(分類!$Q$8:$Q$25, 統合マスタ!V628)&gt;0, 分類!$P$7,
IF(COUNTIF(分類!$T$8:$T$25, 統合マスタ!V628)&gt;0, 分類!$S$7,
"無し")))))))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IF(COUNTIF(分類!$H$8:$H$25, 統合マスタ!V629)&gt;0, 分類!$G$7,
IF(COUNTIF(分類!$K$8:$K$25, 統合マスタ!V629)&gt;0, 分類!$J$7,
IF(COUNTIF(分類!$N$8:$N$25, 統合マスタ!V629)&gt;0, 分類!$M$7,
IF(COUNTIF(分類!$Q$8:$Q$25, 統合マスタ!V629)&gt;0, 分類!$P$7,
IF(COUNTIF(分類!$T$8:$T$25, 統合マスタ!V629)&gt;0, 分類!$S$7,
"無し")))))))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IF(COUNTIF(分類!$H$8:$H$25, 統合マスタ!V630)&gt;0, 分類!$G$7,
IF(COUNTIF(分類!$K$8:$K$25, 統合マスタ!V630)&gt;0, 分類!$J$7,
IF(COUNTIF(分類!$N$8:$N$25, 統合マスタ!V630)&gt;0, 分類!$M$7,
IF(COUNTIF(分類!$Q$8:$Q$25, 統合マスタ!V630)&gt;0, 分類!$P$7,
IF(COUNTIF(分類!$T$8:$T$25, 統合マスタ!V630)&gt;0, 分類!$S$7,
"無し")))))))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IF(COUNTIF(分類!$H$8:$H$25, 統合マスタ!V631)&gt;0, 分類!$G$7,
IF(COUNTIF(分類!$K$8:$K$25, 統合マスタ!V631)&gt;0, 分類!$J$7,
IF(COUNTIF(分類!$N$8:$N$25, 統合マスタ!V631)&gt;0, 分類!$M$7,
IF(COUNTIF(分類!$Q$8:$Q$25, 統合マスタ!V631)&gt;0, 分類!$P$7,
IF(COUNTIF(分類!$T$8:$T$25, 統合マスタ!V631)&gt;0, 分類!$S$7,
"無し")))))))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-282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IF(COUNTIF(分類!$H$8:$H$25, 統合マスタ!V632)&gt;0, 分類!$G$7,
IF(COUNTIF(分類!$K$8:$K$25, 統合マスタ!V632)&gt;0, 分類!$J$7,
IF(COUNTIF(分類!$N$8:$N$25, 統合マスタ!V632)&gt;0, 分類!$M$7,
IF(COUNTIF(分類!$Q$8:$Q$25, 統合マスタ!V632)&gt;0, 分類!$P$7,
IF(COUNTIF(分類!$T$8:$T$25, 統合マスタ!V632)&gt;0, 分類!$S$7,
"無し")))))))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-123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IF(COUNTIF(分類!$H$8:$H$25, 統合マスタ!V633)&gt;0, 分類!$G$7,
IF(COUNTIF(分類!$K$8:$K$25, 統合マスタ!V633)&gt;0, 分類!$J$7,
IF(COUNTIF(分類!$N$8:$N$25, 統合マスタ!V633)&gt;0, 分類!$M$7,
IF(COUNTIF(分類!$Q$8:$Q$25, 統合マスタ!V633)&gt;0, 分類!$P$7,
IF(COUNTIF(分類!$T$8:$T$25, 統合マスタ!V633)&gt;0, 分類!$S$7,
"無し")))))))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-123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IF(COUNTIF(分類!$H$8:$H$25, 統合マスタ!V634)&gt;0, 分類!$G$7,
IF(COUNTIF(分類!$K$8:$K$25, 統合マスタ!V634)&gt;0, 分類!$J$7,
IF(COUNTIF(分類!$N$8:$N$25, 統合マスタ!V634)&gt;0, 分類!$M$7,
IF(COUNTIF(分類!$Q$8:$Q$25, 統合マスタ!V634)&gt;0, 分類!$P$7,
IF(COUNTIF(分類!$T$8:$T$25, 統合マスタ!V634)&gt;0, 分類!$S$7,
"無し")))))))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-9396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IF(COUNTIF(分類!$H$8:$H$25, 統合マスタ!V635)&gt;0, 分類!$G$7,
IF(COUNTIF(分類!$K$8:$K$25, 統合マスタ!V635)&gt;0, 分類!$J$7,
IF(COUNTIF(分類!$N$8:$N$25, 統合マスタ!V635)&gt;0, 分類!$M$7,
IF(COUNTIF(分類!$Q$8:$Q$25, 統合マスタ!V635)&gt;0, 分類!$P$7,
IF(COUNTIF(分類!$T$8:$T$25, 統合マスタ!V635)&gt;0, 分類!$S$7,
"無し")))))))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-9396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IF(COUNTIF(分類!$H$8:$H$25, 統合マスタ!V636)&gt;0, 分類!$G$7,
IF(COUNTIF(分類!$K$8:$K$25, 統合マスタ!V636)&gt;0, 分類!$J$7,
IF(COUNTIF(分類!$N$8:$N$25, 統合マスタ!V636)&gt;0, 分類!$M$7,
IF(COUNTIF(分類!$Q$8:$Q$25, 統合マスタ!V636)&gt;0, 分類!$P$7,
IF(COUNTIF(分類!$T$8:$T$25, 統合マスタ!V636)&gt;0, 分類!$S$7,
"無し")))))))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-4367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IF(COUNTIF(分類!$H$8:$H$25, 統合マスタ!V637)&gt;0, 分類!$G$7,
IF(COUNTIF(分類!$K$8:$K$25, 統合マスタ!V637)&gt;0, 分類!$J$7,
IF(COUNTIF(分類!$N$8:$N$25, 統合マスタ!V637)&gt;0, 分類!$M$7,
IF(COUNTIF(分類!$Q$8:$Q$25, 統合マスタ!V637)&gt;0, 分類!$P$7,
IF(COUNTIF(分類!$T$8:$T$25, 統合マスタ!V637)&gt;0, 分類!$S$7,
"無し")))))))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-4367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IF(COUNTIF(分類!$H$8:$H$25, 統合マスタ!V638)&gt;0, 分類!$G$7,
IF(COUNTIF(分類!$K$8:$K$25, 統合マスタ!V638)&gt;0, 分類!$J$7,
IF(COUNTIF(分類!$N$8:$N$25, 統合マスタ!V638)&gt;0, 分類!$M$7,
IF(COUNTIF(分類!$Q$8:$Q$25, 統合マスタ!V638)&gt;0, 分類!$P$7,
IF(COUNTIF(分類!$T$8:$T$25, 統合マスタ!V638)&gt;0, 分類!$S$7,
"無し")))))))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IF(COUNTIF(分類!$H$8:$H$25, 統合マスタ!V639)&gt;0, 分類!$G$7,
IF(COUNTIF(分類!$K$8:$K$25, 統合マスタ!V639)&gt;0, 分類!$J$7,
IF(COUNTIF(分類!$N$8:$N$25, 統合マスタ!V639)&gt;0, 分類!$M$7,
IF(COUNTIF(分類!$Q$8:$Q$25, 統合マスタ!V639)&gt;0, 分類!$P$7,
IF(COUNTIF(分類!$T$8:$T$25, 統合マスタ!V639)&gt;0, 分類!$S$7,
"無し")))))))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IF(COUNTIF(分類!$H$8:$H$25, 統合マスタ!V640)&gt;0, 分類!$G$7,
IF(COUNTIF(分類!$K$8:$K$25, 統合マスタ!V640)&gt;0, 分類!$J$7,
IF(COUNTIF(分類!$N$8:$N$25, 統合マスタ!V640)&gt;0, 分類!$M$7,
IF(COUNTIF(分類!$Q$8:$Q$25, 統合マスタ!V640)&gt;0, 分類!$P$7,
IF(COUNTIF(分類!$T$8:$T$25, 統合マスタ!V640)&gt;0, 分類!$S$7,
"無し")))))))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IF(COUNTIF(分類!$H$8:$H$25, 統合マスタ!V641)&gt;0, 分類!$G$7,
IF(COUNTIF(分類!$K$8:$K$25, 統合マスタ!V641)&gt;0, 分類!$J$7,
IF(COUNTIF(分類!$N$8:$N$25, 統合マスタ!V641)&gt;0, 分類!$M$7,
IF(COUNTIF(分類!$Q$8:$Q$25, 統合マスタ!V641)&gt;0, 分類!$P$7,
IF(COUNTIF(分類!$T$8:$T$25, 統合マスタ!V641)&gt;0, 分類!$S$7,
"無し")))))))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IF(COUNTIF(分類!$H$8:$H$25, 統合マスタ!V642)&gt;0, 分類!$G$7,
IF(COUNTIF(分類!$K$8:$K$25, 統合マスタ!V642)&gt;0, 分類!$J$7,
IF(COUNTIF(分類!$N$8:$N$25, 統合マスタ!V642)&gt;0, 分類!$M$7,
IF(COUNTIF(分類!$Q$8:$Q$25, 統合マスタ!V642)&gt;0, 分類!$P$7,
IF(COUNTIF(分類!$T$8:$T$25, 統合マスタ!V642)&gt;0, 分類!$S$7,
"無し")))))))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-126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IF(COUNTIF(分類!$H$8:$H$25, 統合マスタ!V643)&gt;0, 分類!$G$7,
IF(COUNTIF(分類!$K$8:$K$25, 統合マスタ!V643)&gt;0, 分類!$J$7,
IF(COUNTIF(分類!$N$8:$N$25, 統合マスタ!V643)&gt;0, 分類!$M$7,
IF(COUNTIF(分類!$Q$8:$Q$25, 統合マスタ!V643)&gt;0, 分類!$P$7,
IF(COUNTIF(分類!$T$8:$T$25, 統合マスタ!V643)&gt;0, 分類!$S$7,
"無し")))))))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-360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IF(COUNTIF(分類!$H$8:$H$25, 統合マスタ!V644)&gt;0, 分類!$G$7,
IF(COUNTIF(分類!$K$8:$K$25, 統合マスタ!V644)&gt;0, 分類!$J$7,
IF(COUNTIF(分類!$N$8:$N$25, 統合マスタ!V644)&gt;0, 分類!$M$7,
IF(COUNTIF(分類!$Q$8:$Q$25, 統合マスタ!V644)&gt;0, 分類!$P$7,
IF(COUNTIF(分類!$T$8:$T$25, 統合マスタ!V644)&gt;0, 分類!$S$7,
"無し")))))))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IF(COUNTIF(分類!$H$8:$H$25, 統合マスタ!V645)&gt;0, 分類!$G$7,
IF(COUNTIF(分類!$K$8:$K$25, 統合マスタ!V645)&gt;0, 分類!$J$7,
IF(COUNTIF(分類!$N$8:$N$25, 統合マスタ!V645)&gt;0, 分類!$M$7,
IF(COUNTIF(分類!$Q$8:$Q$25, 統合マスタ!V645)&gt;0, 分類!$P$7,
IF(COUNTIF(分類!$T$8:$T$25, 統合マスタ!V645)&gt;0, 分類!$S$7,
"無し")))))))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IF(COUNTIF(分類!$H$8:$H$25, 統合マスタ!V646)&gt;0, 分類!$G$7,
IF(COUNTIF(分類!$K$8:$K$25, 統合マスタ!V646)&gt;0, 分類!$J$7,
IF(COUNTIF(分類!$N$8:$N$25, 統合マスタ!V646)&gt;0, 分類!$M$7,
IF(COUNTIF(分類!$Q$8:$Q$25, 統合マスタ!V646)&gt;0, 分類!$P$7,
IF(COUNTIF(分類!$T$8:$T$25, 統合マスタ!V646)&gt;0, 分類!$S$7,
"無し")))))))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-1188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IF(COUNTIF(分類!$H$8:$H$25, 統合マスタ!V647)&gt;0, 分類!$G$7,
IF(COUNTIF(分類!$K$8:$K$25, 統合マスタ!V647)&gt;0, 分類!$J$7,
IF(COUNTIF(分類!$N$8:$N$25, 統合マスタ!V647)&gt;0, 分類!$M$7,
IF(COUNTIF(分類!$Q$8:$Q$25, 統合マスタ!V647)&gt;0, 分類!$P$7,
IF(COUNTIF(分類!$T$8:$T$25, 統合マスタ!V647)&gt;0, 分類!$S$7,
"無し")))))))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-1188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IF(COUNTIF(分類!$H$8:$H$25, 統合マスタ!V648)&gt;0, 分類!$G$7,
IF(COUNTIF(分類!$K$8:$K$25, 統合マスタ!V648)&gt;0, 分類!$J$7,
IF(COUNTIF(分類!$N$8:$N$25, 統合マスタ!V648)&gt;0, 分類!$M$7,
IF(COUNTIF(分類!$Q$8:$Q$25, 統合マスタ!V648)&gt;0, 分類!$P$7,
IF(COUNTIF(分類!$T$8:$T$25, 統合マスタ!V648)&gt;0, 分類!$S$7,
"無し")))))))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IF(COUNTIF(分類!$H$8:$H$25, 統合マスタ!V649)&gt;0, 分類!$G$7,
IF(COUNTIF(分類!$K$8:$K$25, 統合マスタ!V649)&gt;0, 分類!$J$7,
IF(COUNTIF(分類!$N$8:$N$25, 統合マスタ!V649)&gt;0, 分類!$M$7,
IF(COUNTIF(分類!$Q$8:$Q$25, 統合マスタ!V649)&gt;0, 分類!$P$7,
IF(COUNTIF(分類!$T$8:$T$25, 統合マスタ!V649)&gt;0, 分類!$S$7,
"無し")))))))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-86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IF(COUNTIF(分類!$H$8:$H$25, 統合マスタ!V650)&gt;0, 分類!$G$7,
IF(COUNTIF(分類!$K$8:$K$25, 統合マスタ!V650)&gt;0, 分類!$J$7,
IF(COUNTIF(分類!$N$8:$N$25, 統合マスタ!V650)&gt;0, 分類!$M$7,
IF(COUNTIF(分類!$Q$8:$Q$25, 統合マスタ!V650)&gt;0, 分類!$P$7,
IF(COUNTIF(分類!$T$8:$T$25, 統合マスタ!V650)&gt;0, 分類!$S$7,
"無し")))))))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IF(COUNTIF(分類!$H$8:$H$25, 統合マスタ!V651)&gt;0, 分類!$G$7,
IF(COUNTIF(分類!$K$8:$K$25, 統合マスタ!V651)&gt;0, 分類!$J$7,
IF(COUNTIF(分類!$N$8:$N$25, 統合マスタ!V651)&gt;0, 分類!$M$7,
IF(COUNTIF(分類!$Q$8:$Q$25, 統合マスタ!V651)&gt;0, 分類!$P$7,
IF(COUNTIF(分類!$T$8:$T$25, 統合マスタ!V651)&gt;0, 分類!$S$7,
"無し")))))))</f>
        <v>錠剤</v>
      </c>
      <c r="AC651" s="27">
        <f t="shared" ca="1" si="3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-35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IF(COUNTIF(分類!$H$8:$H$25, 統合マスタ!V652)&gt;0, 分類!$G$7,
IF(COUNTIF(分類!$K$8:$K$25, 統合マスタ!V652)&gt;0, 分類!$J$7,
IF(COUNTIF(分類!$N$8:$N$25, 統合マスタ!V652)&gt;0, 分類!$M$7,
IF(COUNTIF(分類!$Q$8:$Q$25, 統合マスタ!V652)&gt;0, 分類!$P$7,
IF(COUNTIF(分類!$T$8:$T$25, 統合マスタ!V652)&gt;0, 分類!$S$7,
"無し")))))))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-1520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IF(COUNTIF(分類!$H$8:$H$25, 統合マスタ!V653)&gt;0, 分類!$G$7,
IF(COUNTIF(分類!$K$8:$K$25, 統合マスタ!V653)&gt;0, 分類!$J$7,
IF(COUNTIF(分類!$N$8:$N$25, 統合マスタ!V653)&gt;0, 分類!$M$7,
IF(COUNTIF(分類!$Q$8:$Q$25, 統合マスタ!V653)&gt;0, 分類!$P$7,
IF(COUNTIF(分類!$T$8:$T$25, 統合マスタ!V653)&gt;0, 分類!$S$7,
"無し")))))))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-1520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IF(COUNTIF(分類!$H$8:$H$25, 統合マスタ!V654)&gt;0, 分類!$G$7,
IF(COUNTIF(分類!$K$8:$K$25, 統合マスタ!V654)&gt;0, 分類!$J$7,
IF(COUNTIF(分類!$N$8:$N$25, 統合マスタ!V654)&gt;0, 分類!$M$7,
IF(COUNTIF(分類!$Q$8:$Q$25, 統合マスタ!V654)&gt;0, 分類!$P$7,
IF(COUNTIF(分類!$T$8:$T$25, 統合マスタ!V654)&gt;0, 分類!$S$7,
"無し")))))))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IF(COUNTIF(分類!$H$8:$H$25, 統合マスタ!V655)&gt;0, 分類!$G$7,
IF(COUNTIF(分類!$K$8:$K$25, 統合マスタ!V655)&gt;0, 分類!$J$7,
IF(COUNTIF(分類!$N$8:$N$25, 統合マスタ!V655)&gt;0, 分類!$M$7,
IF(COUNTIF(分類!$Q$8:$Q$25, 統合マスタ!V655)&gt;0, 分類!$P$7,
IF(COUNTIF(分類!$T$8:$T$25, 統合マスタ!V655)&gt;0, 分類!$S$7,
"無し")))))))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-1269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IF(COUNTIF(分類!$H$8:$H$25, 統合マスタ!V656)&gt;0, 分類!$G$7,
IF(COUNTIF(分類!$K$8:$K$25, 統合マスタ!V656)&gt;0, 分類!$J$7,
IF(COUNTIF(分類!$N$8:$N$25, 統合マスタ!V656)&gt;0, 分類!$M$7,
IF(COUNTIF(分類!$Q$8:$Q$25, 統合マスタ!V656)&gt;0, 分類!$P$7,
IF(COUNTIF(分類!$T$8:$T$25, 統合マスタ!V656)&gt;0, 分類!$S$7,
"無し")))))))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IF(COUNTIF(分類!$H$8:$H$25, 統合マスタ!V657)&gt;0, 分類!$G$7,
IF(COUNTIF(分類!$K$8:$K$25, 統合マスタ!V657)&gt;0, 分類!$J$7,
IF(COUNTIF(分類!$N$8:$N$25, 統合マスタ!V657)&gt;0, 分類!$M$7,
IF(COUNTIF(分類!$Q$8:$Q$25, 統合マスタ!V657)&gt;0, 分類!$P$7,
IF(COUNTIF(分類!$T$8:$T$25, 統合マスタ!V657)&gt;0, 分類!$S$7,
"無し")))))))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-431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IF(COUNTIF(分類!$H$8:$H$25, 統合マスタ!V658)&gt;0, 分類!$G$7,
IF(COUNTIF(分類!$K$8:$K$25, 統合マスタ!V658)&gt;0, 分類!$J$7,
IF(COUNTIF(分類!$N$8:$N$25, 統合マスタ!V658)&gt;0, 分類!$M$7,
IF(COUNTIF(分類!$Q$8:$Q$25, 統合マスタ!V658)&gt;0, 分類!$P$7,
IF(COUNTIF(分類!$T$8:$T$25, 統合マスタ!V658)&gt;0, 分類!$S$7,
"無し")))))))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-431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IF(COUNTIF(分類!$H$8:$H$25, 統合マスタ!V659)&gt;0, 分類!$G$7,
IF(COUNTIF(分類!$K$8:$K$25, 統合マスタ!V659)&gt;0, 分類!$J$7,
IF(COUNTIF(分類!$N$8:$N$25, 統合マスタ!V659)&gt;0, 分類!$M$7,
IF(COUNTIF(分類!$Q$8:$Q$25, 統合マスタ!V659)&gt;0, 分類!$P$7,
IF(COUNTIF(分類!$T$8:$T$25, 統合マスタ!V659)&gt;0, 分類!$S$7,
"無し")))))))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-4038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IF(COUNTIF(分類!$H$8:$H$25, 統合マスタ!V660)&gt;0, 分類!$G$7,
IF(COUNTIF(分類!$K$8:$K$25, 統合マスタ!V660)&gt;0, 分類!$J$7,
IF(COUNTIF(分類!$N$8:$N$25, 統合マスタ!V660)&gt;0, 分類!$M$7,
IF(COUNTIF(分類!$Q$8:$Q$25, 統合マスタ!V660)&gt;0, 分類!$P$7,
IF(COUNTIF(分類!$T$8:$T$25, 統合マスタ!V660)&gt;0, 分類!$S$7,
"無し")))))))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-4038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IF(COUNTIF(分類!$H$8:$H$25, 統合マスタ!V661)&gt;0, 分類!$G$7,
IF(COUNTIF(分類!$K$8:$K$25, 統合マスタ!V661)&gt;0, 分類!$J$7,
IF(COUNTIF(分類!$N$8:$N$25, 統合マスタ!V661)&gt;0, 分類!$M$7,
IF(COUNTIF(分類!$Q$8:$Q$25, 統合マスタ!V661)&gt;0, 分類!$P$7,
IF(COUNTIF(分類!$T$8:$T$25, 統合マスタ!V661)&gt;0, 分類!$S$7,
"無し")))))))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IF(COUNTIF(分類!$H$8:$H$25, 統合マスタ!V662)&gt;0, 分類!$G$7,
IF(COUNTIF(分類!$K$8:$K$25, 統合マスタ!V662)&gt;0, 分類!$J$7,
IF(COUNTIF(分類!$N$8:$N$25, 統合マスタ!V662)&gt;0, 分類!$M$7,
IF(COUNTIF(分類!$Q$8:$Q$25, 統合マスタ!V662)&gt;0, 分類!$P$7,
IF(COUNTIF(分類!$T$8:$T$25, 統合マスタ!V662)&gt;0, 分類!$S$7,
"無し")))))))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IF(COUNTIF(分類!$H$8:$H$25, 統合マスタ!V663)&gt;0, 分類!$G$7,
IF(COUNTIF(分類!$K$8:$K$25, 統合マスタ!V663)&gt;0, 分類!$J$7,
IF(COUNTIF(分類!$N$8:$N$25, 統合マスタ!V663)&gt;0, 分類!$M$7,
IF(COUNTIF(分類!$Q$8:$Q$25, 統合マスタ!V663)&gt;0, 分類!$P$7,
IF(COUNTIF(分類!$T$8:$T$25, 統合マスタ!V663)&gt;0, 分類!$S$7,
"無し")))))))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IF(COUNTIF(分類!$H$8:$H$25, 統合マスタ!V664)&gt;0, 分類!$G$7,
IF(COUNTIF(分類!$K$8:$K$25, 統合マスタ!V664)&gt;0, 分類!$J$7,
IF(COUNTIF(分類!$N$8:$N$25, 統合マスタ!V664)&gt;0, 分類!$M$7,
IF(COUNTIF(分類!$Q$8:$Q$25, 統合マスタ!V664)&gt;0, 分類!$P$7,
IF(COUNTIF(分類!$T$8:$T$25, 統合マスタ!V664)&gt;0, 分類!$S$7,
"無し")))))))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IF(COUNTIF(分類!$H$8:$H$25, 統合マスタ!V665)&gt;0, 分類!$G$7,
IF(COUNTIF(分類!$K$8:$K$25, 統合マスタ!V665)&gt;0, 分類!$J$7,
IF(COUNTIF(分類!$N$8:$N$25, 統合マスタ!V665)&gt;0, 分類!$M$7,
IF(COUNTIF(分類!$Q$8:$Q$25, 統合マスタ!V665)&gt;0, 分類!$P$7,
IF(COUNTIF(分類!$T$8:$T$25, 統合マスタ!V665)&gt;0, 分類!$S$7,
"無し")))))))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-3248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IF(COUNTIF(分類!$H$8:$H$25, 統合マスタ!V666)&gt;0, 分類!$G$7,
IF(COUNTIF(分類!$K$8:$K$25, 統合マスタ!V666)&gt;0, 分類!$J$7,
IF(COUNTIF(分類!$N$8:$N$25, 統合マスタ!V666)&gt;0, 分類!$M$7,
IF(COUNTIF(分類!$Q$8:$Q$25, 統合マスタ!V666)&gt;0, 分類!$P$7,
IF(COUNTIF(分類!$T$8:$T$25, 統合マスタ!V666)&gt;0, 分類!$S$7,
"無し")))))))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-3248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IF(COUNTIF(分類!$H$8:$H$25, 統合マスタ!V667)&gt;0, 分類!$G$7,
IF(COUNTIF(分類!$K$8:$K$25, 統合マスタ!V667)&gt;0, 分類!$J$7,
IF(COUNTIF(分類!$N$8:$N$25, 統合マスタ!V667)&gt;0, 分類!$M$7,
IF(COUNTIF(分類!$Q$8:$Q$25, 統合マスタ!V667)&gt;0, 分類!$P$7,
IF(COUNTIF(分類!$T$8:$T$25, 統合マスタ!V667)&gt;0, 分類!$S$7,
"無し")))))))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IF(COUNTIF(分類!$H$8:$H$25, 統合マスタ!V668)&gt;0, 分類!$G$7,
IF(COUNTIF(分類!$K$8:$K$25, 統合マスタ!V668)&gt;0, 分類!$J$7,
IF(COUNTIF(分類!$N$8:$N$25, 統合マスタ!V668)&gt;0, 分類!$M$7,
IF(COUNTIF(分類!$Q$8:$Q$25, 統合マスタ!V668)&gt;0, 分類!$P$7,
IF(COUNTIF(分類!$T$8:$T$25, 統合マスタ!V668)&gt;0, 分類!$S$7,
"無し")))))))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IF(COUNTIF(分類!$H$8:$H$25, 統合マスタ!V669)&gt;0, 分類!$G$7,
IF(COUNTIF(分類!$K$8:$K$25, 統合マスタ!V669)&gt;0, 分類!$J$7,
IF(COUNTIF(分類!$N$8:$N$25, 統合マスタ!V669)&gt;0, 分類!$M$7,
IF(COUNTIF(分類!$Q$8:$Q$25, 統合マスタ!V669)&gt;0, 分類!$P$7,
IF(COUNTIF(分類!$T$8:$T$25, 統合マスタ!V669)&gt;0, 分類!$S$7,
"無し")))))))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-122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IF(COUNTIF(分類!$H$8:$H$25, 統合マスタ!V670)&gt;0, 分類!$G$7,
IF(COUNTIF(分類!$K$8:$K$25, 統合マスタ!V670)&gt;0, 分類!$J$7,
IF(COUNTIF(分類!$N$8:$N$25, 統合マスタ!V670)&gt;0, 分類!$M$7,
IF(COUNTIF(分類!$Q$8:$Q$25, 統合マスタ!V670)&gt;0, 分類!$P$7,
IF(COUNTIF(分類!$T$8:$T$25, 統合マスタ!V670)&gt;0, 分類!$S$7,
"無し")))))))</f>
        <v>錠剤</v>
      </c>
      <c r="AC670" s="27">
        <f t="shared" ca="1" si="3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-65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IF(COUNTIF(分類!$H$8:$H$25, 統合マスタ!V671)&gt;0, 分類!$G$7,
IF(COUNTIF(分類!$K$8:$K$25, 統合マスタ!V671)&gt;0, 分類!$J$7,
IF(COUNTIF(分類!$N$8:$N$25, 統合マスタ!V671)&gt;0, 分類!$M$7,
IF(COUNTIF(分類!$Q$8:$Q$25, 統合マスタ!V671)&gt;0, 分類!$P$7,
IF(COUNTIF(分類!$T$8:$T$25, 統合マスタ!V671)&gt;0, 分類!$S$7,
"無し")))))))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IF(COUNTIF(分類!$H$8:$H$25, 統合マスタ!V672)&gt;0, 分類!$G$7,
IF(COUNTIF(分類!$K$8:$K$25, 統合マスタ!V672)&gt;0, 分類!$J$7,
IF(COUNTIF(分類!$N$8:$N$25, 統合マスタ!V672)&gt;0, 分類!$M$7,
IF(COUNTIF(分類!$Q$8:$Q$25, 統合マスタ!V672)&gt;0, 分類!$P$7,
IF(COUNTIF(分類!$T$8:$T$25, 統合マスタ!V672)&gt;0, 分類!$S$7,
"無し")))))))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IF(COUNTIF(分類!$H$8:$H$25, 統合マスタ!V673)&gt;0, 分類!$G$7,
IF(COUNTIF(分類!$K$8:$K$25, 統合マスタ!V673)&gt;0, 分類!$J$7,
IF(COUNTIF(分類!$N$8:$N$25, 統合マスタ!V673)&gt;0, 分類!$M$7,
IF(COUNTIF(分類!$Q$8:$Q$25, 統合マスタ!V673)&gt;0, 分類!$P$7,
IF(COUNTIF(分類!$T$8:$T$25, 統合マスタ!V673)&gt;0, 分類!$S$7,
"無し")))))))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IF(COUNTIF(分類!$H$8:$H$25, 統合マスタ!V674)&gt;0, 分類!$G$7,
IF(COUNTIF(分類!$K$8:$K$25, 統合マスタ!V674)&gt;0, 分類!$J$7,
IF(COUNTIF(分類!$N$8:$N$25, 統合マスタ!V674)&gt;0, 分類!$M$7,
IF(COUNTIF(分類!$Q$8:$Q$25, 統合マスタ!V674)&gt;0, 分類!$P$7,
IF(COUNTIF(分類!$T$8:$T$25, 統合マスタ!V674)&gt;0, 分類!$S$7,
"無し")))))))</f>
        <v>その他</v>
      </c>
      <c r="AC674" s="27">
        <f t="shared" ca="1" si="3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0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IF(COUNTIF(分類!$H$8:$H$25, 統合マスタ!V675)&gt;0, 分類!$G$7,
IF(COUNTIF(分類!$K$8:$K$25, 統合マスタ!V675)&gt;0, 分類!$J$7,
IF(COUNTIF(分類!$N$8:$N$25, 統合マスタ!V675)&gt;0, 分類!$M$7,
IF(COUNTIF(分類!$Q$8:$Q$25, 統合マスタ!V675)&gt;0, 分類!$P$7,
IF(COUNTIF(分類!$T$8:$T$25, 統合マスタ!V675)&gt;0, 分類!$S$7,
"無し")))))))</f>
        <v>錠剤</v>
      </c>
      <c r="AC675" s="27">
        <f t="shared" ca="1" si="3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0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IF(COUNTIF(分類!$H$8:$H$25, 統合マスタ!V676)&gt;0, 分類!$G$7,
IF(COUNTIF(分類!$K$8:$K$25, 統合マスタ!V676)&gt;0, 分類!$J$7,
IF(COUNTIF(分類!$N$8:$N$25, 統合マスタ!V676)&gt;0, 分類!$M$7,
IF(COUNTIF(分類!$Q$8:$Q$25, 統合マスタ!V676)&gt;0, 分類!$P$7,
IF(COUNTIF(分類!$T$8:$T$25, 統合マスタ!V676)&gt;0, 分類!$S$7,
"無し")))))))</f>
        <v>その他</v>
      </c>
      <c r="AC676" s="27">
        <f t="shared" ca="1" si="3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0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IF(COUNTIF(分類!$H$8:$H$25, 統合マスタ!V677)&gt;0, 分類!$G$7,
IF(COUNTIF(分類!$K$8:$K$25, 統合マスタ!V677)&gt;0, 分類!$J$7,
IF(COUNTIF(分類!$N$8:$N$25, 統合マスタ!V677)&gt;0, 分類!$M$7,
IF(COUNTIF(分類!$Q$8:$Q$25, 統合マスタ!V677)&gt;0, 分類!$P$7,
IF(COUNTIF(分類!$T$8:$T$25, 統合マスタ!V677)&gt;0, 分類!$S$7,
"無し")))))))</f>
        <v>その他</v>
      </c>
      <c r="AC677" s="27">
        <f t="shared" ca="1" si="3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0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IF(COUNTIF(分類!$H$8:$H$25, 統合マスタ!V678)&gt;0, 分類!$G$7,
IF(COUNTIF(分類!$K$8:$K$25, 統合マスタ!V678)&gt;0, 分類!$J$7,
IF(COUNTIF(分類!$N$8:$N$25, 統合マスタ!V678)&gt;0, 分類!$M$7,
IF(COUNTIF(分類!$Q$8:$Q$25, 統合マスタ!V678)&gt;0, 分類!$P$7,
IF(COUNTIF(分類!$T$8:$T$25, 統合マスタ!V678)&gt;0, 分類!$S$7,
"無し")))))))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IF(COUNTIF(分類!$H$8:$H$25, 統合マスタ!V679)&gt;0, 分類!$G$7,
IF(COUNTIF(分類!$K$8:$K$25, 統合マスタ!V679)&gt;0, 分類!$J$7,
IF(COUNTIF(分類!$N$8:$N$25, 統合マスタ!V679)&gt;0, 分類!$M$7,
IF(COUNTIF(分類!$Q$8:$Q$25, 統合マスタ!V679)&gt;0, 分類!$P$7,
IF(COUNTIF(分類!$T$8:$T$25, 統合マスタ!V679)&gt;0, 分類!$S$7,
"無し")))))))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IF(COUNTIF(分類!$H$8:$H$25, 統合マスタ!V680)&gt;0, 分類!$G$7,
IF(COUNTIF(分類!$K$8:$K$25, 統合マスタ!V680)&gt;0, 分類!$J$7,
IF(COUNTIF(分類!$N$8:$N$25, 統合マスタ!V680)&gt;0, 分類!$M$7,
IF(COUNTIF(分類!$Q$8:$Q$25, 統合マスタ!V680)&gt;0, 分類!$P$7,
IF(COUNTIF(分類!$T$8:$T$25, 統合マスタ!V680)&gt;0, 分類!$S$7,
"無し")))))))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IF(COUNTIF(分類!$H$8:$H$25, 統合マスタ!V681)&gt;0, 分類!$G$7,
IF(COUNTIF(分類!$K$8:$K$25, 統合マスタ!V681)&gt;0, 分類!$J$7,
IF(COUNTIF(分類!$N$8:$N$25, 統合マスタ!V681)&gt;0, 分類!$M$7,
IF(COUNTIF(分類!$Q$8:$Q$25, 統合マスタ!V681)&gt;0, 分類!$P$7,
IF(COUNTIF(分類!$T$8:$T$25, 統合マスタ!V681)&gt;0, 分類!$S$7,
"無し")))))))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IF(COUNTIF(分類!$H$8:$H$25, 統合マスタ!V682)&gt;0, 分類!$G$7,
IF(COUNTIF(分類!$K$8:$K$25, 統合マスタ!V682)&gt;0, 分類!$J$7,
IF(COUNTIF(分類!$N$8:$N$25, 統合マスタ!V682)&gt;0, 分類!$M$7,
IF(COUNTIF(分類!$Q$8:$Q$25, 統合マスタ!V682)&gt;0, 分類!$P$7,
IF(COUNTIF(分類!$T$8:$T$25, 統合マスタ!V682)&gt;0, 分類!$S$7,
"無し")))))))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IF(COUNTIF(分類!$H$8:$H$25, 統合マスタ!V683)&gt;0, 分類!$G$7,
IF(COUNTIF(分類!$K$8:$K$25, 統合マスタ!V683)&gt;0, 分類!$J$7,
IF(COUNTIF(分類!$N$8:$N$25, 統合マスタ!V683)&gt;0, 分類!$M$7,
IF(COUNTIF(分類!$Q$8:$Q$25, 統合マスタ!V683)&gt;0, 分類!$P$7,
IF(COUNTIF(分類!$T$8:$T$25, 統合マスタ!V683)&gt;0, 分類!$S$7,
"無し")))))))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114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IF(COUNTIF(分類!$H$8:$H$25, 統合マスタ!V684)&gt;0, 分類!$G$7,
IF(COUNTIF(分類!$K$8:$K$25, 統合マスタ!V684)&gt;0, 分類!$J$7,
IF(COUNTIF(分類!$N$8:$N$25, 統合マスタ!V684)&gt;0, 分類!$M$7,
IF(COUNTIF(分類!$Q$8:$Q$25, 統合マスタ!V684)&gt;0, 分類!$P$7,
IF(COUNTIF(分類!$T$8:$T$25, 統合マスタ!V684)&gt;0, 分類!$S$7,
"無し")))))))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114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IF(COUNTIF(分類!$H$8:$H$25, 統合マスタ!V685)&gt;0, 分類!$G$7,
IF(COUNTIF(分類!$K$8:$K$25, 統合マスタ!V685)&gt;0, 分類!$J$7,
IF(COUNTIF(分類!$N$8:$N$25, 統合マスタ!V685)&gt;0, 分類!$M$7,
IF(COUNTIF(分類!$Q$8:$Q$25, 統合マスタ!V685)&gt;0, 分類!$P$7,
IF(COUNTIF(分類!$T$8:$T$25, 統合マスタ!V685)&gt;0, 分類!$S$7,
"無し")))))))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-497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IF(COUNTIF(分類!$H$8:$H$25, 統合マスタ!V686)&gt;0, 分類!$G$7,
IF(COUNTIF(分類!$K$8:$K$25, 統合マスタ!V686)&gt;0, 分類!$J$7,
IF(COUNTIF(分類!$N$8:$N$25, 統合マスタ!V686)&gt;0, 分類!$M$7,
IF(COUNTIF(分類!$Q$8:$Q$25, 統合マスタ!V686)&gt;0, 分類!$P$7,
IF(COUNTIF(分類!$T$8:$T$25, 統合マスタ!V686)&gt;0, 分類!$S$7,
"無し")))))))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-497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IF(COUNTIF(分類!$H$8:$H$25, 統合マスタ!V687)&gt;0, 分類!$G$7,
IF(COUNTIF(分類!$K$8:$K$25, 統合マスタ!V687)&gt;0, 分類!$J$7,
IF(COUNTIF(分類!$N$8:$N$25, 統合マスタ!V687)&gt;0, 分類!$M$7,
IF(COUNTIF(分類!$Q$8:$Q$25, 統合マスタ!V687)&gt;0, 分類!$P$7,
IF(COUNTIF(分類!$T$8:$T$25, 統合マスタ!V687)&gt;0, 分類!$S$7,
"無し")))))))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IF(COUNTIF(分類!$H$8:$H$25, 統合マスタ!V688)&gt;0, 分類!$G$7,
IF(COUNTIF(分類!$K$8:$K$25, 統合マスタ!V688)&gt;0, 分類!$J$7,
IF(COUNTIF(分類!$N$8:$N$25, 統合マスタ!V688)&gt;0, 分類!$M$7,
IF(COUNTIF(分類!$Q$8:$Q$25, 統合マスタ!V688)&gt;0, 分類!$P$7,
IF(COUNTIF(分類!$T$8:$T$25, 統合マスタ!V688)&gt;0, 分類!$S$7,
"無し")))))))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-1737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IF(COUNTIF(分類!$H$8:$H$25, 統合マスタ!V689)&gt;0, 分類!$G$7,
IF(COUNTIF(分類!$K$8:$K$25, 統合マスタ!V689)&gt;0, 分類!$J$7,
IF(COUNTIF(分類!$N$8:$N$25, 統合マスタ!V689)&gt;0, 分類!$M$7,
IF(COUNTIF(分類!$Q$8:$Q$25, 統合マスタ!V689)&gt;0, 分類!$P$7,
IF(COUNTIF(分類!$T$8:$T$25, 統合マスタ!V689)&gt;0, 分類!$S$7,
"無し")))))))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-1737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IF(COUNTIF(分類!$H$8:$H$25, 統合マスタ!V690)&gt;0, 分類!$G$7,
IF(COUNTIF(分類!$K$8:$K$25, 統合マスタ!V690)&gt;0, 分類!$J$7,
IF(COUNTIF(分類!$N$8:$N$25, 統合マスタ!V690)&gt;0, 分類!$M$7,
IF(COUNTIF(分類!$Q$8:$Q$25, 統合マスタ!V690)&gt;0, 分類!$P$7,
IF(COUNTIF(分類!$T$8:$T$25, 統合マスタ!V690)&gt;0, 分類!$S$7,
"無し")))))))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-72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IF(COUNTIF(分類!$H$8:$H$25, 統合マスタ!V691)&gt;0, 分類!$G$7,
IF(COUNTIF(分類!$K$8:$K$25, 統合マスタ!V691)&gt;0, 分類!$J$7,
IF(COUNTIF(分類!$N$8:$N$25, 統合マスタ!V691)&gt;0, 分類!$M$7,
IF(COUNTIF(分類!$Q$8:$Q$25, 統合マスタ!V691)&gt;0, 分類!$P$7,
IF(COUNTIF(分類!$T$8:$T$25, 統合マスタ!V691)&gt;0, 分類!$S$7,
"無し")))))))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-72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IF(COUNTIF(分類!$H$8:$H$25, 統合マスタ!V692)&gt;0, 分類!$G$7,
IF(COUNTIF(分類!$K$8:$K$25, 統合マスタ!V692)&gt;0, 分類!$J$7,
IF(COUNTIF(分類!$N$8:$N$25, 統合マスタ!V692)&gt;0, 分類!$M$7,
IF(COUNTIF(分類!$Q$8:$Q$25, 統合マスタ!V692)&gt;0, 分類!$P$7,
IF(COUNTIF(分類!$T$8:$T$25, 統合マスタ!V692)&gt;0, 分類!$S$7,
"無し")))))))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IF(COUNTIF(分類!$H$8:$H$25, 統合マスタ!V693)&gt;0, 分類!$G$7,
IF(COUNTIF(分類!$K$8:$K$25, 統合マスタ!V693)&gt;0, 分類!$J$7,
IF(COUNTIF(分類!$N$8:$N$25, 統合マスタ!V693)&gt;0, 分類!$M$7,
IF(COUNTIF(分類!$Q$8:$Q$25, 統合マスタ!V693)&gt;0, 分類!$P$7,
IF(COUNTIF(分類!$T$8:$T$25, 統合マスタ!V693)&gt;0, 分類!$S$7,
"無し")))))))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IF(COUNTIF(分類!$H$8:$H$25, 統合マスタ!V694)&gt;0, 分類!$G$7,
IF(COUNTIF(分類!$K$8:$K$25, 統合マスタ!V694)&gt;0, 分類!$J$7,
IF(COUNTIF(分類!$N$8:$N$25, 統合マスタ!V694)&gt;0, 分類!$M$7,
IF(COUNTIF(分類!$Q$8:$Q$25, 統合マスタ!V694)&gt;0, 分類!$P$7,
IF(COUNTIF(分類!$T$8:$T$25, 統合マスタ!V694)&gt;0, 分類!$S$7,
"無し")))))))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-2967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IF(COUNTIF(分類!$H$8:$H$25, 統合マスタ!V695)&gt;0, 分類!$G$7,
IF(COUNTIF(分類!$K$8:$K$25, 統合マスタ!V695)&gt;0, 分類!$J$7,
IF(COUNTIF(分類!$N$8:$N$25, 統合マスタ!V695)&gt;0, 分類!$M$7,
IF(COUNTIF(分類!$Q$8:$Q$25, 統合マスタ!V695)&gt;0, 分類!$P$7,
IF(COUNTIF(分類!$T$8:$T$25, 統合マスタ!V695)&gt;0, 分類!$S$7,
"無し")))))))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-2967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IF(COUNTIF(分類!$H$8:$H$25, 統合マスタ!V696)&gt;0, 分類!$G$7,
IF(COUNTIF(分類!$K$8:$K$25, 統合マスタ!V696)&gt;0, 分類!$J$7,
IF(COUNTIF(分類!$N$8:$N$25, 統合マスタ!V696)&gt;0, 分類!$M$7,
IF(COUNTIF(分類!$Q$8:$Q$25, 統合マスタ!V696)&gt;0, 分類!$P$7,
IF(COUNTIF(分類!$T$8:$T$25, 統合マスタ!V696)&gt;0, 分類!$S$7,
"無し")))))))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IF(COUNTIF(分類!$H$8:$H$25, 統合マスタ!V697)&gt;0, 分類!$G$7,
IF(COUNTIF(分類!$K$8:$K$25, 統合マスタ!V697)&gt;0, 分類!$J$7,
IF(COUNTIF(分類!$N$8:$N$25, 統合マスタ!V697)&gt;0, 分類!$M$7,
IF(COUNTIF(分類!$Q$8:$Q$25, 統合マスタ!V697)&gt;0, 分類!$P$7,
IF(COUNTIF(分類!$T$8:$T$25, 統合マスタ!V697)&gt;0, 分類!$S$7,
"無し")))))))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IF(COUNTIF(分類!$H$8:$H$25, 統合マスタ!V698)&gt;0, 分類!$G$7,
IF(COUNTIF(分類!$K$8:$K$25, 統合マスタ!V698)&gt;0, 分類!$J$7,
IF(COUNTIF(分類!$N$8:$N$25, 統合マスタ!V698)&gt;0, 分類!$M$7,
IF(COUNTIF(分類!$Q$8:$Q$25, 統合マスタ!V698)&gt;0, 分類!$P$7,
IF(COUNTIF(分類!$T$8:$T$25, 統合マスタ!V698)&gt;0, 分類!$S$7,
"無し")))))))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IF(COUNTIF(分類!$H$8:$H$25, 統合マスタ!V699)&gt;0, 分類!$G$7,
IF(COUNTIF(分類!$K$8:$K$25, 統合マスタ!V699)&gt;0, 分類!$J$7,
IF(COUNTIF(分類!$N$8:$N$25, 統合マスタ!V699)&gt;0, 分類!$M$7,
IF(COUNTIF(分類!$Q$8:$Q$25, 統合マスタ!V699)&gt;0, 分類!$P$7,
IF(COUNTIF(分類!$T$8:$T$25, 統合マスタ!V699)&gt;0, 分類!$S$7,
"無し")))))))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IF(COUNTIF(分類!$H$8:$H$25, 統合マスタ!V700)&gt;0, 分類!$G$7,
IF(COUNTIF(分類!$K$8:$K$25, 統合マスタ!V700)&gt;0, 分類!$J$7,
IF(COUNTIF(分類!$N$8:$N$25, 統合マスタ!V700)&gt;0, 分類!$M$7,
IF(COUNTIF(分類!$Q$8:$Q$25, 統合マスタ!V700)&gt;0, 分類!$P$7,
IF(COUNTIF(分類!$T$8:$T$25, 統合マスタ!V700)&gt;0, 分類!$S$7,
"無し")))))))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-417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IF(COUNTIF(分類!$H$8:$H$25, 統合マスタ!V701)&gt;0, 分類!$G$7,
IF(COUNTIF(分類!$K$8:$K$25, 統合マスタ!V701)&gt;0, 分類!$J$7,
IF(COUNTIF(分類!$N$8:$N$25, 統合マスタ!V701)&gt;0, 分類!$M$7,
IF(COUNTIF(分類!$Q$8:$Q$25, 統合マスタ!V701)&gt;0, 分類!$P$7,
IF(COUNTIF(分類!$T$8:$T$25, 統合マスタ!V701)&gt;0, 分類!$S$7,
"無し")))))))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IF(COUNTIF(分類!$H$8:$H$25, 統合マスタ!V702)&gt;0, 分類!$G$7,
IF(COUNTIF(分類!$K$8:$K$25, 統合マスタ!V702)&gt;0, 分類!$J$7,
IF(COUNTIF(分類!$N$8:$N$25, 統合マスタ!V702)&gt;0, 分類!$M$7,
IF(COUNTIF(分類!$Q$8:$Q$25, 統合マスタ!V702)&gt;0, 分類!$P$7,
IF(COUNTIF(分類!$T$8:$T$25, 統合マスタ!V702)&gt;0, 分類!$S$7,
"無し")))))))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IF(COUNTIF(分類!$H$8:$H$25, 統合マスタ!V703)&gt;0, 分類!$G$7,
IF(COUNTIF(分類!$K$8:$K$25, 統合マスタ!V703)&gt;0, 分類!$J$7,
IF(COUNTIF(分類!$N$8:$N$25, 統合マスタ!V703)&gt;0, 分類!$M$7,
IF(COUNTIF(分類!$Q$8:$Q$25, 統合マスタ!V703)&gt;0, 分類!$P$7,
IF(COUNTIF(分類!$T$8:$T$25, 統合マスタ!V703)&gt;0, 分類!$S$7,
"無し")))))))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IF(COUNTIF(分類!$H$8:$H$25, 統合マスタ!V704)&gt;0, 分類!$G$7,
IF(COUNTIF(分類!$K$8:$K$25, 統合マスタ!V704)&gt;0, 分類!$J$7,
IF(COUNTIF(分類!$N$8:$N$25, 統合マスタ!V704)&gt;0, 分類!$M$7,
IF(COUNTIF(分類!$Q$8:$Q$25, 統合マスタ!V704)&gt;0, 分類!$P$7,
IF(COUNTIF(分類!$T$8:$T$25, 統合マスタ!V704)&gt;0, 分類!$S$7,
"無し")))))))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IF(COUNTIF(分類!$H$8:$H$25, 統合マスタ!V705)&gt;0, 分類!$G$7,
IF(COUNTIF(分類!$K$8:$K$25, 統合マスタ!V705)&gt;0, 分類!$J$7,
IF(COUNTIF(分類!$N$8:$N$25, 統合マスタ!V705)&gt;0, 分類!$M$7,
IF(COUNTIF(分類!$Q$8:$Q$25, 統合マスタ!V705)&gt;0, 分類!$P$7,
IF(COUNTIF(分類!$T$8:$T$25, 統合マスタ!V705)&gt;0, 分類!$S$7,
"無し")))))))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IF(COUNTIF(分類!$H$8:$H$25, 統合マスタ!V706)&gt;0, 分類!$G$7,
IF(COUNTIF(分類!$K$8:$K$25, 統合マスタ!V706)&gt;0, 分類!$J$7,
IF(COUNTIF(分類!$N$8:$N$25, 統合マスタ!V706)&gt;0, 分類!$M$7,
IF(COUNTIF(分類!$Q$8:$Q$25, 統合マスタ!V706)&gt;0, 分類!$P$7,
IF(COUNTIF(分類!$T$8:$T$25, 統合マスタ!V706)&gt;0, 分類!$S$7,
"無し")))))))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IF(COUNTIF(分類!$H$8:$H$25, 統合マスタ!V707)&gt;0, 分類!$G$7,
IF(COUNTIF(分類!$K$8:$K$25, 統合マスタ!V707)&gt;0, 分類!$J$7,
IF(COUNTIF(分類!$N$8:$N$25, 統合マスタ!V707)&gt;0, 分類!$M$7,
IF(COUNTIF(分類!$Q$8:$Q$25, 統合マスタ!V707)&gt;0, 分類!$P$7,
IF(COUNTIF(分類!$T$8:$T$25, 統合マスタ!V707)&gt;0, 分類!$S$7,
"無し")))))))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IF(COUNTIF(分類!$H$8:$H$25, 統合マスタ!V708)&gt;0, 分類!$G$7,
IF(COUNTIF(分類!$K$8:$K$25, 統合マスタ!V708)&gt;0, 分類!$J$7,
IF(COUNTIF(分類!$N$8:$N$25, 統合マスタ!V708)&gt;0, 分類!$M$7,
IF(COUNTIF(分類!$Q$8:$Q$25, 統合マスタ!V708)&gt;0, 分類!$P$7,
IF(COUNTIF(分類!$T$8:$T$25, 統合マスタ!V708)&gt;0, 分類!$S$7,
"無し")))))))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IF(COUNTIF(分類!$H$8:$H$25, 統合マスタ!V709)&gt;0, 分類!$G$7,
IF(COUNTIF(分類!$K$8:$K$25, 統合マスタ!V709)&gt;0, 分類!$J$7,
IF(COUNTIF(分類!$N$8:$N$25, 統合マスタ!V709)&gt;0, 分類!$M$7,
IF(COUNTIF(分類!$Q$8:$Q$25, 統合マスタ!V709)&gt;0, 分類!$P$7,
IF(COUNTIF(分類!$T$8:$T$25, 統合マスタ!V709)&gt;0, 分類!$S$7,
"無し")))))))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-546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IF(COUNTIF(分類!$H$8:$H$25, 統合マスタ!V710)&gt;0, 分類!$G$7,
IF(COUNTIF(分類!$K$8:$K$25, 統合マスタ!V710)&gt;0, 分類!$J$7,
IF(COUNTIF(分類!$N$8:$N$25, 統合マスタ!V710)&gt;0, 分類!$M$7,
IF(COUNTIF(分類!$Q$8:$Q$25, 統合マスタ!V710)&gt;0, 分類!$P$7,
IF(COUNTIF(分類!$T$8:$T$25, 統合マスタ!V710)&gt;0, 分類!$S$7,
"無し")))))))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-546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IF(COUNTIF(分類!$H$8:$H$25, 統合マスタ!V711)&gt;0, 分類!$G$7,
IF(COUNTIF(分類!$K$8:$K$25, 統合マスタ!V711)&gt;0, 分類!$J$7,
IF(COUNTIF(分類!$N$8:$N$25, 統合マスタ!V711)&gt;0, 分類!$M$7,
IF(COUNTIF(分類!$Q$8:$Q$25, 統合マスタ!V711)&gt;0, 分類!$P$7,
IF(COUNTIF(分類!$T$8:$T$25, 統合マスタ!V711)&gt;0, 分類!$S$7,
"無し")))))))</f>
        <v>その他</v>
      </c>
      <c r="AC711" s="27">
        <f t="shared" ca="1" si="34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0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IF(COUNTIF(分類!$H$8:$H$25, 統合マスタ!V712)&gt;0, 分類!$G$7,
IF(COUNTIF(分類!$K$8:$K$25, 統合マスタ!V712)&gt;0, 分類!$J$7,
IF(COUNTIF(分類!$N$8:$N$25, 統合マスタ!V712)&gt;0, 分類!$M$7,
IF(COUNTIF(分類!$Q$8:$Q$25, 統合マスタ!V712)&gt;0, 分類!$P$7,
IF(COUNTIF(分類!$T$8:$T$25, 統合マスタ!V712)&gt;0, 分類!$S$7,
"無し")))))))</f>
        <v>その他</v>
      </c>
      <c r="AC712" s="27">
        <f t="shared" ca="1" si="34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0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IF(COUNTIF(分類!$H$8:$H$25, 統合マスタ!V713)&gt;0, 分類!$G$7,
IF(COUNTIF(分類!$K$8:$K$25, 統合マスタ!V713)&gt;0, 分類!$J$7,
IF(COUNTIF(分類!$N$8:$N$25, 統合マスタ!V713)&gt;0, 分類!$M$7,
IF(COUNTIF(分類!$Q$8:$Q$25, 統合マスタ!V713)&gt;0, 分類!$P$7,
IF(COUNTIF(分類!$T$8:$T$25, 統合マスタ!V713)&gt;0, 分類!$S$7,
"無し")))))))</f>
        <v>その他</v>
      </c>
      <c r="AC713" s="27">
        <f t="shared" ca="1" si="34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0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IF(COUNTIF(分類!$H$8:$H$25, 統合マスタ!V714)&gt;0, 分類!$G$7,
IF(COUNTIF(分類!$K$8:$K$25, 統合マスタ!V714)&gt;0, 分類!$J$7,
IF(COUNTIF(分類!$N$8:$N$25, 統合マスタ!V714)&gt;0, 分類!$M$7,
IF(COUNTIF(分類!$Q$8:$Q$25, 統合マスタ!V714)&gt;0, 分類!$P$7,
IF(COUNTIF(分類!$T$8:$T$25, 統合マスタ!V714)&gt;0, 分類!$S$7,
"無し")))))))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-295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IF(COUNTIF(分類!$H$8:$H$25, 統合マスタ!V715)&gt;0, 分類!$G$7,
IF(COUNTIF(分類!$K$8:$K$25, 統合マスタ!V715)&gt;0, 分類!$J$7,
IF(COUNTIF(分類!$N$8:$N$25, 統合マスタ!V715)&gt;0, 分類!$M$7,
IF(COUNTIF(分類!$Q$8:$Q$25, 統合マスタ!V715)&gt;0, 分類!$P$7,
IF(COUNTIF(分類!$T$8:$T$25, 統合マスタ!V715)&gt;0, 分類!$S$7,
"無し")))))))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-295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IF(COUNTIF(分類!$H$8:$H$25, 統合マスタ!V716)&gt;0, 分類!$G$7,
IF(COUNTIF(分類!$K$8:$K$25, 統合マスタ!V716)&gt;0, 分類!$J$7,
IF(COUNTIF(分類!$N$8:$N$25, 統合マスタ!V716)&gt;0, 分類!$M$7,
IF(COUNTIF(分類!$Q$8:$Q$25, 統合マスタ!V716)&gt;0, 分類!$P$7,
IF(COUNTIF(分類!$T$8:$T$25, 統合マスタ!V716)&gt;0, 分類!$S$7,
"無し")))))))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-283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IF(COUNTIF(分類!$H$8:$H$25, 統合マスタ!V717)&gt;0, 分類!$G$7,
IF(COUNTIF(分類!$K$8:$K$25, 統合マスタ!V717)&gt;0, 分類!$J$7,
IF(COUNTIF(分類!$N$8:$N$25, 統合マスタ!V717)&gt;0, 分類!$M$7,
IF(COUNTIF(分類!$Q$8:$Q$25, 統合マスタ!V717)&gt;0, 分類!$P$7,
IF(COUNTIF(分類!$T$8:$T$25, 統合マスタ!V717)&gt;0, 分類!$S$7,
"無し")))))))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-283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IF(COUNTIF(分類!$H$8:$H$25, 統合マスタ!V718)&gt;0, 分類!$G$7,
IF(COUNTIF(分類!$K$8:$K$25, 統合マスタ!V718)&gt;0, 分類!$J$7,
IF(COUNTIF(分類!$N$8:$N$25, 統合マスタ!V718)&gt;0, 分類!$M$7,
IF(COUNTIF(分類!$Q$8:$Q$25, 統合マスタ!V718)&gt;0, 分類!$P$7,
IF(COUNTIF(分類!$T$8:$T$25, 統合マスタ!V718)&gt;0, 分類!$S$7,
"無し")))))))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-367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IF(COUNTIF(分類!$H$8:$H$25, 統合マスタ!V719)&gt;0, 分類!$G$7,
IF(COUNTIF(分類!$K$8:$K$25, 統合マスタ!V719)&gt;0, 分類!$J$7,
IF(COUNTIF(分類!$N$8:$N$25, 統合マスタ!V719)&gt;0, 分類!$M$7,
IF(COUNTIF(分類!$Q$8:$Q$25, 統合マスタ!V719)&gt;0, 分類!$P$7,
IF(COUNTIF(分類!$T$8:$T$25, 統合マスタ!V719)&gt;0, 分類!$S$7,
"無し")))))))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-367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IF(COUNTIF(分類!$H$8:$H$25, 統合マスタ!V720)&gt;0, 分類!$G$7,
IF(COUNTIF(分類!$K$8:$K$25, 統合マスタ!V720)&gt;0, 分類!$J$7,
IF(COUNTIF(分類!$N$8:$N$25, 統合マスタ!V720)&gt;0, 分類!$M$7,
IF(COUNTIF(分類!$Q$8:$Q$25, 統合マスタ!V720)&gt;0, 分類!$P$7,
IF(COUNTIF(分類!$T$8:$T$25, 統合マスタ!V720)&gt;0, 分類!$S$7,
"無し")))))))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-232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IF(COUNTIF(分類!$H$8:$H$25, 統合マスタ!V721)&gt;0, 分類!$G$7,
IF(COUNTIF(分類!$K$8:$K$25, 統合マスタ!V721)&gt;0, 分類!$J$7,
IF(COUNTIF(分類!$N$8:$N$25, 統合マスタ!V721)&gt;0, 分類!$M$7,
IF(COUNTIF(分類!$Q$8:$Q$25, 統合マスタ!V721)&gt;0, 分類!$P$7,
IF(COUNTIF(分類!$T$8:$T$25, 統合マスタ!V721)&gt;0, 分類!$S$7,
"無し")))))))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-232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IF(COUNTIF(分類!$H$8:$H$25, 統合マスタ!V722)&gt;0, 分類!$G$7,
IF(COUNTIF(分類!$K$8:$K$25, 統合マスタ!V722)&gt;0, 分類!$J$7,
IF(COUNTIF(分類!$N$8:$N$25, 統合マスタ!V722)&gt;0, 分類!$M$7,
IF(COUNTIF(分類!$Q$8:$Q$25, 統合マスタ!V722)&gt;0, 分類!$P$7,
IF(COUNTIF(分類!$T$8:$T$25, 統合マスタ!V722)&gt;0, 分類!$S$7,
"無し")))))))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IF(COUNTIF(分類!$H$8:$H$25, 統合マスタ!V723)&gt;0, 分類!$G$7,
IF(COUNTIF(分類!$K$8:$K$25, 統合マスタ!V723)&gt;0, 分類!$J$7,
IF(COUNTIF(分類!$N$8:$N$25, 統合マスタ!V723)&gt;0, 分類!$M$7,
IF(COUNTIF(分類!$Q$8:$Q$25, 統合マスタ!V723)&gt;0, 分類!$P$7,
IF(COUNTIF(分類!$T$8:$T$25, 統合マスタ!V723)&gt;0, 分類!$S$7,
"無し")))))))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IF(COUNTIF(分類!$H$8:$H$25, 統合マスタ!V724)&gt;0, 分類!$G$7,
IF(COUNTIF(分類!$K$8:$K$25, 統合マスタ!V724)&gt;0, 分類!$J$7,
IF(COUNTIF(分類!$N$8:$N$25, 統合マスタ!V724)&gt;0, 分類!$M$7,
IF(COUNTIF(分類!$Q$8:$Q$25, 統合マスタ!V724)&gt;0, 分類!$P$7,
IF(COUNTIF(分類!$T$8:$T$25, 統合マスタ!V724)&gt;0, 分類!$S$7,
"無し")))))))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IF(COUNTIF(分類!$H$8:$H$25, 統合マスタ!V725)&gt;0, 分類!$G$7,
IF(COUNTIF(分類!$K$8:$K$25, 統合マスタ!V725)&gt;0, 分類!$J$7,
IF(COUNTIF(分類!$N$8:$N$25, 統合マスタ!V725)&gt;0, 分類!$M$7,
IF(COUNTIF(分類!$Q$8:$Q$25, 統合マスタ!V725)&gt;0, 分類!$P$7,
IF(COUNTIF(分類!$T$8:$T$25, 統合マスタ!V725)&gt;0, 分類!$S$7,
"無し")))))))</f>
        <v>その他</v>
      </c>
      <c r="AC725" s="27">
        <f t="shared" ca="1" si="34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0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IF(COUNTIF(分類!$H$8:$H$25, 統合マスタ!V726)&gt;0, 分類!$G$7,
IF(COUNTIF(分類!$K$8:$K$25, 統合マスタ!V726)&gt;0, 分類!$J$7,
IF(COUNTIF(分類!$N$8:$N$25, 統合マスタ!V726)&gt;0, 分類!$M$7,
IF(COUNTIF(分類!$Q$8:$Q$25, 統合マスタ!V726)&gt;0, 分類!$P$7,
IF(COUNTIF(分類!$T$8:$T$25, 統合マスタ!V726)&gt;0, 分類!$S$7,
"無し")))))))</f>
        <v>その他</v>
      </c>
      <c r="AC726" s="27">
        <f t="shared" ca="1" si="34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0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IF(COUNTIF(分類!$H$8:$H$25, 統合マスタ!V727)&gt;0, 分類!$G$7,
IF(COUNTIF(分類!$K$8:$K$25, 統合マスタ!V727)&gt;0, 分類!$J$7,
IF(COUNTIF(分類!$N$8:$N$25, 統合マスタ!V727)&gt;0, 分類!$M$7,
IF(COUNTIF(分類!$Q$8:$Q$25, 統合マスタ!V727)&gt;0, 分類!$P$7,
IF(COUNTIF(分類!$T$8:$T$25, 統合マスタ!V727)&gt;0, 分類!$S$7,
"無し")))))))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-98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IF(COUNTIF(分類!$H$8:$H$25, 統合マスタ!V728)&gt;0, 分類!$G$7,
IF(COUNTIF(分類!$K$8:$K$25, 統合マスタ!V728)&gt;0, 分類!$J$7,
IF(COUNTIF(分類!$N$8:$N$25, 統合マスタ!V728)&gt;0, 分類!$M$7,
IF(COUNTIF(分類!$Q$8:$Q$25, 統合マスタ!V728)&gt;0, 分類!$P$7,
IF(COUNTIF(分類!$T$8:$T$25, 統合マスタ!V728)&gt;0, 分類!$S$7,
"無し")))))))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IF(COUNTIF(分類!$H$8:$H$25, 統合マスタ!V729)&gt;0, 分類!$G$7,
IF(COUNTIF(分類!$K$8:$K$25, 統合マスタ!V729)&gt;0, 分類!$J$7,
IF(COUNTIF(分類!$N$8:$N$25, 統合マスタ!V729)&gt;0, 分類!$M$7,
IF(COUNTIF(分類!$Q$8:$Q$25, 統合マスタ!V729)&gt;0, 分類!$P$7,
IF(COUNTIF(分類!$T$8:$T$25, 統合マスタ!V729)&gt;0, 分類!$S$7,
"無し")))))))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-169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IF(COUNTIF(分類!$H$8:$H$25, 統合マスタ!V730)&gt;0, 分類!$G$7,
IF(COUNTIF(分類!$K$8:$K$25, 統合マスタ!V730)&gt;0, 分類!$J$7,
IF(COUNTIF(分類!$N$8:$N$25, 統合マスタ!V730)&gt;0, 分類!$M$7,
IF(COUNTIF(分類!$Q$8:$Q$25, 統合マスタ!V730)&gt;0, 分類!$P$7,
IF(COUNTIF(分類!$T$8:$T$25, 統合マスタ!V730)&gt;0, 分類!$S$7,
"無し")))))))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IF(COUNTIF(分類!$H$8:$H$25, 統合マスタ!V731)&gt;0, 分類!$G$7,
IF(COUNTIF(分類!$K$8:$K$25, 統合マスタ!V731)&gt;0, 分類!$J$7,
IF(COUNTIF(分類!$N$8:$N$25, 統合マスタ!V731)&gt;0, 分類!$M$7,
IF(COUNTIF(分類!$Q$8:$Q$25, 統合マスタ!V731)&gt;0, 分類!$P$7,
IF(COUNTIF(分類!$T$8:$T$25, 統合マスタ!V731)&gt;0, 分類!$S$7,
"無し")))))))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IF(COUNTIF(分類!$H$8:$H$25, 統合マスタ!V732)&gt;0, 分類!$G$7,
IF(COUNTIF(分類!$K$8:$K$25, 統合マスタ!V732)&gt;0, 分類!$J$7,
IF(COUNTIF(分類!$N$8:$N$25, 統合マスタ!V732)&gt;0, 分類!$M$7,
IF(COUNTIF(分類!$Q$8:$Q$25, 統合マスタ!V732)&gt;0, 分類!$P$7,
IF(COUNTIF(分類!$T$8:$T$25, 統合マスタ!V732)&gt;0, 分類!$S$7,
"無し")))))))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IF(COUNTIF(分類!$H$8:$H$25, 統合マスタ!V733)&gt;0, 分類!$G$7,
IF(COUNTIF(分類!$K$8:$K$25, 統合マスタ!V733)&gt;0, 分類!$J$7,
IF(COUNTIF(分類!$N$8:$N$25, 統合マスタ!V733)&gt;0, 分類!$M$7,
IF(COUNTIF(分類!$Q$8:$Q$25, 統合マスタ!V733)&gt;0, 分類!$P$7,
IF(COUNTIF(分類!$T$8:$T$25, 統合マスタ!V733)&gt;0, 分類!$S$7,
"無し")))))))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IF(COUNTIF(分類!$H$8:$H$25, 統合マスタ!V734)&gt;0, 分類!$G$7,
IF(COUNTIF(分類!$K$8:$K$25, 統合マスタ!V734)&gt;0, 分類!$J$7,
IF(COUNTIF(分類!$N$8:$N$25, 統合マスタ!V734)&gt;0, 分類!$M$7,
IF(COUNTIF(分類!$Q$8:$Q$25, 統合マスタ!V734)&gt;0, 分類!$P$7,
IF(COUNTIF(分類!$T$8:$T$25, 統合マスタ!V734)&gt;0, 分類!$S$7,
"無し")))))))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IF(COUNTIF(分類!$H$8:$H$25, 統合マスタ!V735)&gt;0, 分類!$G$7,
IF(COUNTIF(分類!$K$8:$K$25, 統合マスタ!V735)&gt;0, 分類!$J$7,
IF(COUNTIF(分類!$N$8:$N$25, 統合マスタ!V735)&gt;0, 分類!$M$7,
IF(COUNTIF(分類!$Q$8:$Q$25, 統合マスタ!V735)&gt;0, 分類!$P$7,
IF(COUNTIF(分類!$T$8:$T$25, 統合マスタ!V735)&gt;0, 分類!$S$7,
"無し")))))))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296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IF(COUNTIF(分類!$H$8:$H$25, 統合マスタ!V736)&gt;0, 分類!$G$7,
IF(COUNTIF(分類!$K$8:$K$25, 統合マスタ!V736)&gt;0, 分類!$J$7,
IF(COUNTIF(分類!$N$8:$N$25, 統合マスタ!V736)&gt;0, 分類!$M$7,
IF(COUNTIF(分類!$Q$8:$Q$25, 統合マスタ!V736)&gt;0, 分類!$P$7,
IF(COUNTIF(分類!$T$8:$T$25, 統合マスタ!V736)&gt;0, 分類!$S$7,
"無し")))))))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296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IF(COUNTIF(分類!$H$8:$H$25, 統合マスタ!V737)&gt;0, 分類!$G$7,
IF(COUNTIF(分類!$K$8:$K$25, 統合マスタ!V737)&gt;0, 分類!$J$7,
IF(COUNTIF(分類!$N$8:$N$25, 統合マスタ!V737)&gt;0, 分類!$M$7,
IF(COUNTIF(分類!$Q$8:$Q$25, 統合マスタ!V737)&gt;0, 分類!$P$7,
IF(COUNTIF(分類!$T$8:$T$25, 統合マスタ!V737)&gt;0, 分類!$S$7,
"無し")))))))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-752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IF(COUNTIF(分類!$H$8:$H$25, 統合マスタ!V738)&gt;0, 分類!$G$7,
IF(COUNTIF(分類!$K$8:$K$25, 統合マスタ!V738)&gt;0, 分類!$J$7,
IF(COUNTIF(分類!$N$8:$N$25, 統合マスタ!V738)&gt;0, 分類!$M$7,
IF(COUNTIF(分類!$Q$8:$Q$25, 統合マスタ!V738)&gt;0, 分類!$P$7,
IF(COUNTIF(分類!$T$8:$T$25, 統合マスタ!V738)&gt;0, 分類!$S$7,
"無し")))))))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-752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IF(COUNTIF(分類!$H$8:$H$25, 統合マスタ!V739)&gt;0, 分類!$G$7,
IF(COUNTIF(分類!$K$8:$K$25, 統合マスタ!V739)&gt;0, 分類!$J$7,
IF(COUNTIF(分類!$N$8:$N$25, 統合マスタ!V739)&gt;0, 分類!$M$7,
IF(COUNTIF(分類!$Q$8:$Q$25, 統合マスタ!V739)&gt;0, 分類!$P$7,
IF(COUNTIF(分類!$T$8:$T$25, 統合マスタ!V739)&gt;0, 分類!$S$7,
"無し")))))))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IF(COUNTIF(分類!$H$8:$H$25, 統合マスタ!V740)&gt;0, 分類!$G$7,
IF(COUNTIF(分類!$K$8:$K$25, 統合マスタ!V740)&gt;0, 分類!$J$7,
IF(COUNTIF(分類!$N$8:$N$25, 統合マスタ!V740)&gt;0, 分類!$M$7,
IF(COUNTIF(分類!$Q$8:$Q$25, 統合マスタ!V740)&gt;0, 分類!$P$7,
IF(COUNTIF(分類!$T$8:$T$25, 統合マスタ!V740)&gt;0, 分類!$S$7,
"無し")))))))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IF(COUNTIF(分類!$H$8:$H$25, 統合マスタ!V741)&gt;0, 分類!$G$7,
IF(COUNTIF(分類!$K$8:$K$25, 統合マスタ!V741)&gt;0, 分類!$J$7,
IF(COUNTIF(分類!$N$8:$N$25, 統合マスタ!V741)&gt;0, 分類!$M$7,
IF(COUNTIF(分類!$Q$8:$Q$25, 統合マスタ!V741)&gt;0, 分類!$P$7,
IF(COUNTIF(分類!$T$8:$T$25, 統合マスタ!V741)&gt;0, 分類!$S$7,
"無し")))))))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IF(COUNTIF(分類!$H$8:$H$25, 統合マスタ!V742)&gt;0, 分類!$G$7,
IF(COUNTIF(分類!$K$8:$K$25, 統合マスタ!V742)&gt;0, 分類!$J$7,
IF(COUNTIF(分類!$N$8:$N$25, 統合マスタ!V742)&gt;0, 分類!$M$7,
IF(COUNTIF(分類!$Q$8:$Q$25, 統合マスタ!V742)&gt;0, 分類!$P$7,
IF(COUNTIF(分類!$T$8:$T$25, 統合マスタ!V742)&gt;0, 分類!$S$7,
"無し")))))))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IF(COUNTIF(分類!$H$8:$H$25, 統合マスタ!V743)&gt;0, 分類!$G$7,
IF(COUNTIF(分類!$K$8:$K$25, 統合マスタ!V743)&gt;0, 分類!$J$7,
IF(COUNTIF(分類!$N$8:$N$25, 統合マスタ!V743)&gt;0, 分類!$M$7,
IF(COUNTIF(分類!$Q$8:$Q$25, 統合マスタ!V743)&gt;0, 分類!$P$7,
IF(COUNTIF(分類!$T$8:$T$25, 統合マスタ!V743)&gt;0, 分類!$S$7,
"無し")))))))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IF(COUNTIF(分類!$H$8:$H$25, 統合マスタ!V744)&gt;0, 分類!$G$7,
IF(COUNTIF(分類!$K$8:$K$25, 統合マスタ!V744)&gt;0, 分類!$J$7,
IF(COUNTIF(分類!$N$8:$N$25, 統合マスタ!V744)&gt;0, 分類!$M$7,
IF(COUNTIF(分類!$Q$8:$Q$25, 統合マスタ!V744)&gt;0, 分類!$P$7,
IF(COUNTIF(分類!$T$8:$T$25, 統合マスタ!V744)&gt;0, 分類!$S$7,
"無し")))))))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IF(COUNTIF(分類!$H$8:$H$25, 統合マスタ!V745)&gt;0, 分類!$G$7,
IF(COUNTIF(分類!$K$8:$K$25, 統合マスタ!V745)&gt;0, 分類!$J$7,
IF(COUNTIF(分類!$N$8:$N$25, 統合マスタ!V745)&gt;0, 分類!$M$7,
IF(COUNTIF(分類!$Q$8:$Q$25, 統合マスタ!V745)&gt;0, 分類!$P$7,
IF(COUNTIF(分類!$T$8:$T$25, 統合マスタ!V745)&gt;0, 分類!$S$7,
"無し")))))))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IF(COUNTIF(分類!$H$8:$H$25, 統合マスタ!V746)&gt;0, 分類!$G$7,
IF(COUNTIF(分類!$K$8:$K$25, 統合マスタ!V746)&gt;0, 分類!$J$7,
IF(COUNTIF(分類!$N$8:$N$25, 統合マスタ!V746)&gt;0, 分類!$M$7,
IF(COUNTIF(分類!$Q$8:$Q$25, 統合マスタ!V746)&gt;0, 分類!$P$7,
IF(COUNTIF(分類!$T$8:$T$25, 統合マスタ!V746)&gt;0, 分類!$S$7,
"無し")))))))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IF(COUNTIF(分類!$H$8:$H$25, 統合マスタ!V747)&gt;0, 分類!$G$7,
IF(COUNTIF(分類!$K$8:$K$25, 統合マスタ!V747)&gt;0, 分類!$J$7,
IF(COUNTIF(分類!$N$8:$N$25, 統合マスタ!V747)&gt;0, 分類!$M$7,
IF(COUNTIF(分類!$Q$8:$Q$25, 統合マスタ!V747)&gt;0, 分類!$P$7,
IF(COUNTIF(分類!$T$8:$T$25, 統合マスタ!V747)&gt;0, 分類!$S$7,
"無し")))))))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IF(COUNTIF(分類!$H$8:$H$25, 統合マスタ!V748)&gt;0, 分類!$G$7,
IF(COUNTIF(分類!$K$8:$K$25, 統合マスタ!V748)&gt;0, 分類!$J$7,
IF(COUNTIF(分類!$N$8:$N$25, 統合マスタ!V748)&gt;0, 分類!$M$7,
IF(COUNTIF(分類!$Q$8:$Q$25, 統合マスタ!V748)&gt;0, 分類!$P$7,
IF(COUNTIF(分類!$T$8:$T$25, 統合マスタ!V748)&gt;0, 分類!$S$7,
"無し")))))))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IF(COUNTIF(分類!$H$8:$H$25, 統合マスタ!V749)&gt;0, 分類!$G$7,
IF(COUNTIF(分類!$K$8:$K$25, 統合マスタ!V749)&gt;0, 分類!$J$7,
IF(COUNTIF(分類!$N$8:$N$25, 統合マスタ!V749)&gt;0, 分類!$M$7,
IF(COUNTIF(分類!$Q$8:$Q$25, 統合マスタ!V749)&gt;0, 分類!$P$7,
IF(COUNTIF(分類!$T$8:$T$25, 統合マスタ!V749)&gt;0, 分類!$S$7,
"無し")))))))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-777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IF(COUNTIF(分類!$H$8:$H$25, 統合マスタ!V750)&gt;0, 分類!$G$7,
IF(COUNTIF(分類!$K$8:$K$25, 統合マスタ!V750)&gt;0, 分類!$J$7,
IF(COUNTIF(分類!$N$8:$N$25, 統合マスタ!V750)&gt;0, 分類!$M$7,
IF(COUNTIF(分類!$Q$8:$Q$25, 統合マスタ!V750)&gt;0, 分類!$P$7,
IF(COUNTIF(分類!$T$8:$T$25, 統合マスタ!V750)&gt;0, 分類!$S$7,
"無し")))))))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IF(COUNTIF(分類!$H$8:$H$25, 統合マスタ!V751)&gt;0, 分類!$G$7,
IF(COUNTIF(分類!$K$8:$K$25, 統合マスタ!V751)&gt;0, 分類!$J$7,
IF(COUNTIF(分類!$N$8:$N$25, 統合マスタ!V751)&gt;0, 分類!$M$7,
IF(COUNTIF(分類!$Q$8:$Q$25, 統合マスタ!V751)&gt;0, 分類!$P$7,
IF(COUNTIF(分類!$T$8:$T$25, 統合マスタ!V751)&gt;0, 分類!$S$7,
"無し")))))))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-488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IF(COUNTIF(分類!$H$8:$H$25, 統合マスタ!V752)&gt;0, 分類!$G$7,
IF(COUNTIF(分類!$K$8:$K$25, 統合マスタ!V752)&gt;0, 分類!$J$7,
IF(COUNTIF(分類!$N$8:$N$25, 統合マスタ!V752)&gt;0, 分類!$M$7,
IF(COUNTIF(分類!$Q$8:$Q$25, 統合マスタ!V752)&gt;0, 分類!$P$7,
IF(COUNTIF(分類!$T$8:$T$25, 統合マスタ!V752)&gt;0, 分類!$S$7,
"無し")))))))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-488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IF(COUNTIF(分類!$H$8:$H$25, 統合マスタ!V753)&gt;0, 分類!$G$7,
IF(COUNTIF(分類!$K$8:$K$25, 統合マスタ!V753)&gt;0, 分類!$J$7,
IF(COUNTIF(分類!$N$8:$N$25, 統合マスタ!V753)&gt;0, 分類!$M$7,
IF(COUNTIF(分類!$Q$8:$Q$25, 統合マスタ!V753)&gt;0, 分類!$P$7,
IF(COUNTIF(分類!$T$8:$T$25, 統合マスタ!V753)&gt;0, 分類!$S$7,
"無し")))))))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-1167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IF(COUNTIF(分類!$H$8:$H$25, 統合マスタ!V754)&gt;0, 分類!$G$7,
IF(COUNTIF(分類!$K$8:$K$25, 統合マスタ!V754)&gt;0, 分類!$J$7,
IF(COUNTIF(分類!$N$8:$N$25, 統合マスタ!V754)&gt;0, 分類!$M$7,
IF(COUNTIF(分類!$Q$8:$Q$25, 統合マスタ!V754)&gt;0, 分類!$P$7,
IF(COUNTIF(分類!$T$8:$T$25, 統合マスタ!V754)&gt;0, 分類!$S$7,
"無し")))))))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-1167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IF(COUNTIF(分類!$H$8:$H$25, 統合マスタ!V755)&gt;0, 分類!$G$7,
IF(COUNTIF(分類!$K$8:$K$25, 統合マスタ!V755)&gt;0, 分類!$J$7,
IF(COUNTIF(分類!$N$8:$N$25, 統合マスタ!V755)&gt;0, 分類!$M$7,
IF(COUNTIF(分類!$Q$8:$Q$25, 統合マスタ!V755)&gt;0, 分類!$P$7,
IF(COUNTIF(分類!$T$8:$T$25, 統合マスタ!V755)&gt;0, 分類!$S$7,
"無し")))))))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-649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IF(COUNTIF(分類!$H$8:$H$25, 統合マスタ!V756)&gt;0, 分類!$G$7,
IF(COUNTIF(分類!$K$8:$K$25, 統合マスタ!V756)&gt;0, 分類!$J$7,
IF(COUNTIF(分類!$N$8:$N$25, 統合マスタ!V756)&gt;0, 分類!$M$7,
IF(COUNTIF(分類!$Q$8:$Q$25, 統合マスタ!V756)&gt;0, 分類!$P$7,
IF(COUNTIF(分類!$T$8:$T$25, 統合マスタ!V756)&gt;0, 分類!$S$7,
"無し")))))))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-649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IF(COUNTIF(分類!$H$8:$H$25, 統合マスタ!V757)&gt;0, 分類!$G$7,
IF(COUNTIF(分類!$K$8:$K$25, 統合マスタ!V757)&gt;0, 分類!$J$7,
IF(COUNTIF(分類!$N$8:$N$25, 統合マスタ!V757)&gt;0, 分類!$M$7,
IF(COUNTIF(分類!$Q$8:$Q$25, 統合マスタ!V757)&gt;0, 分類!$P$7,
IF(COUNTIF(分類!$T$8:$T$25, 統合マスタ!V757)&gt;0, 分類!$S$7,
"無し")))))))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94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IF(COUNTIF(分類!$H$8:$H$25, 統合マスタ!V758)&gt;0, 分類!$G$7,
IF(COUNTIF(分類!$K$8:$K$25, 統合マスタ!V758)&gt;0, 分類!$J$7,
IF(COUNTIF(分類!$N$8:$N$25, 統合マスタ!V758)&gt;0, 分類!$M$7,
IF(COUNTIF(分類!$Q$8:$Q$25, 統合マスタ!V758)&gt;0, 分類!$P$7,
IF(COUNTIF(分類!$T$8:$T$25, 統合マスタ!V758)&gt;0, 分類!$S$7,
"無し")))))))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94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IF(COUNTIF(分類!$H$8:$H$25, 統合マスタ!V759)&gt;0, 分類!$G$7,
IF(COUNTIF(分類!$K$8:$K$25, 統合マスタ!V759)&gt;0, 分類!$J$7,
IF(COUNTIF(分類!$N$8:$N$25, 統合マスタ!V759)&gt;0, 分類!$M$7,
IF(COUNTIF(分類!$Q$8:$Q$25, 統合マスタ!V759)&gt;0, 分類!$P$7,
IF(COUNTIF(分類!$T$8:$T$25, 統合マスタ!V759)&gt;0, 分類!$S$7,
"無し")))))))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-196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IF(COUNTIF(分類!$H$8:$H$25, 統合マスタ!V760)&gt;0, 分類!$G$7,
IF(COUNTIF(分類!$K$8:$K$25, 統合マスタ!V760)&gt;0, 分類!$J$7,
IF(COUNTIF(分類!$N$8:$N$25, 統合マスタ!V760)&gt;0, 分類!$M$7,
IF(COUNTIF(分類!$Q$8:$Q$25, 統合マスタ!V760)&gt;0, 分類!$P$7,
IF(COUNTIF(分類!$T$8:$T$25, 統合マスタ!V760)&gt;0, 分類!$S$7,
"無し")))))))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-196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IF(COUNTIF(分類!$H$8:$H$25, 統合マスタ!V761)&gt;0, 分類!$G$7,
IF(COUNTIF(分類!$K$8:$K$25, 統合マスタ!V761)&gt;0, 分類!$J$7,
IF(COUNTIF(分類!$N$8:$N$25, 統合マスタ!V761)&gt;0, 分類!$M$7,
IF(COUNTIF(分類!$Q$8:$Q$25, 統合マスタ!V761)&gt;0, 分類!$P$7,
IF(COUNTIF(分類!$T$8:$T$25, 統合マスタ!V761)&gt;0, 分類!$S$7,
"無し")))))))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-852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IF(COUNTIF(分類!$H$8:$H$25, 統合マスタ!V762)&gt;0, 分類!$G$7,
IF(COUNTIF(分類!$K$8:$K$25, 統合マスタ!V762)&gt;0, 分類!$J$7,
IF(COUNTIF(分類!$N$8:$N$25, 統合マスタ!V762)&gt;0, 分類!$M$7,
IF(COUNTIF(分類!$Q$8:$Q$25, 統合マスタ!V762)&gt;0, 分類!$P$7,
IF(COUNTIF(分類!$T$8:$T$25, 統合マスタ!V762)&gt;0, 分類!$S$7,
"無し")))))))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-852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IF(COUNTIF(分類!$H$8:$H$25, 統合マスタ!V763)&gt;0, 分類!$G$7,
IF(COUNTIF(分類!$K$8:$K$25, 統合マスタ!V763)&gt;0, 分類!$J$7,
IF(COUNTIF(分類!$N$8:$N$25, 統合マスタ!V763)&gt;0, 分類!$M$7,
IF(COUNTIF(分類!$Q$8:$Q$25, 統合マスタ!V763)&gt;0, 分類!$P$7,
IF(COUNTIF(分類!$T$8:$T$25, 統合マスタ!V763)&gt;0, 分類!$S$7,
"無し")))))))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IF(COUNTIF(分類!$H$8:$H$25, 統合マスタ!V764)&gt;0, 分類!$G$7,
IF(COUNTIF(分類!$K$8:$K$25, 統合マスタ!V764)&gt;0, 分類!$J$7,
IF(COUNTIF(分類!$N$8:$N$25, 統合マスタ!V764)&gt;0, 分類!$M$7,
IF(COUNTIF(分類!$Q$8:$Q$25, 統合マスタ!V764)&gt;0, 分類!$P$7,
IF(COUNTIF(分類!$T$8:$T$25, 統合マスタ!V764)&gt;0, 分類!$S$7,
"無し")))))))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IF(COUNTIF(分類!$H$8:$H$25, 統合マスタ!V765)&gt;0, 分類!$G$7,
IF(COUNTIF(分類!$K$8:$K$25, 統合マスタ!V765)&gt;0, 分類!$J$7,
IF(COUNTIF(分類!$N$8:$N$25, 統合マスタ!V765)&gt;0, 分類!$M$7,
IF(COUNTIF(分類!$Q$8:$Q$25, 統合マスタ!V765)&gt;0, 分類!$P$7,
IF(COUNTIF(分類!$T$8:$T$25, 統合マスタ!V765)&gt;0, 分類!$S$7,
"無し")))))))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IF(COUNTIF(分類!$H$8:$H$25, 統合マスタ!V766)&gt;0, 分類!$G$7,
IF(COUNTIF(分類!$K$8:$K$25, 統合マスタ!V766)&gt;0, 分類!$J$7,
IF(COUNTIF(分類!$N$8:$N$25, 統合マスタ!V766)&gt;0, 分類!$M$7,
IF(COUNTIF(分類!$Q$8:$Q$25, 統合マスタ!V766)&gt;0, 分類!$P$7,
IF(COUNTIF(分類!$T$8:$T$25, 統合マスタ!V766)&gt;0, 分類!$S$7,
"無し")))))))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-2255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IF(COUNTIF(分類!$H$8:$H$25, 統合マスタ!V767)&gt;0, 分類!$G$7,
IF(COUNTIF(分類!$K$8:$K$25, 統合マスタ!V767)&gt;0, 分類!$J$7,
IF(COUNTIF(分類!$N$8:$N$25, 統合マスタ!V767)&gt;0, 分類!$M$7,
IF(COUNTIF(分類!$Q$8:$Q$25, 統合マスタ!V767)&gt;0, 分類!$P$7,
IF(COUNTIF(分類!$T$8:$T$25, 統合マスタ!V767)&gt;0, 分類!$S$7,
"無し")))))))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-2255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IF(COUNTIF(分類!$H$8:$H$25, 統合マスタ!V768)&gt;0, 分類!$G$7,
IF(COUNTIF(分類!$K$8:$K$25, 統合マスタ!V768)&gt;0, 分類!$J$7,
IF(COUNTIF(分類!$N$8:$N$25, 統合マスタ!V768)&gt;0, 分類!$M$7,
IF(COUNTIF(分類!$Q$8:$Q$25, 統合マスタ!V768)&gt;0, 分類!$P$7,
IF(COUNTIF(分類!$T$8:$T$25, 統合マスタ!V768)&gt;0, 分類!$S$7,
"無し")))))))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IF(COUNTIF(分類!$H$8:$H$25, 統合マスタ!V769)&gt;0, 分類!$G$7,
IF(COUNTIF(分類!$K$8:$K$25, 統合マスタ!V769)&gt;0, 分類!$J$7,
IF(COUNTIF(分類!$N$8:$N$25, 統合マスタ!V769)&gt;0, 分類!$M$7,
IF(COUNTIF(分類!$Q$8:$Q$25, 統合マスタ!V769)&gt;0, 分類!$P$7,
IF(COUNTIF(分類!$T$8:$T$25, 統合マスタ!V769)&gt;0, 分類!$S$7,
"無し")))))))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-556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IF(COUNTIF(分類!$H$8:$H$25, 統合マスタ!V770)&gt;0, 分類!$G$7,
IF(COUNTIF(分類!$K$8:$K$25, 統合マスタ!V770)&gt;0, 分類!$J$7,
IF(COUNTIF(分類!$N$8:$N$25, 統合マスタ!V770)&gt;0, 分類!$M$7,
IF(COUNTIF(分類!$Q$8:$Q$25, 統合マスタ!V770)&gt;0, 分類!$P$7,
IF(COUNTIF(分類!$T$8:$T$25, 統合マスタ!V770)&gt;0, 分類!$S$7,
"無し")))))))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-556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IF(COUNTIF(分類!$H$8:$H$25, 統合マスタ!V771)&gt;0, 分類!$G$7,
IF(COUNTIF(分類!$K$8:$K$25, 統合マスタ!V771)&gt;0, 分類!$J$7,
IF(COUNTIF(分類!$N$8:$N$25, 統合マスタ!V771)&gt;0, 分類!$M$7,
IF(COUNTIF(分類!$Q$8:$Q$25, 統合マスタ!V771)&gt;0, 分類!$P$7,
IF(COUNTIF(分類!$T$8:$T$25, 統合マスタ!V771)&gt;0, 分類!$S$7,
"無し")))))))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IF(COUNTIF(分類!$H$8:$H$25, 統合マスタ!V772)&gt;0, 分類!$G$7,
IF(COUNTIF(分類!$K$8:$K$25, 統合マスタ!V772)&gt;0, 分類!$J$7,
IF(COUNTIF(分類!$N$8:$N$25, 統合マスタ!V772)&gt;0, 分類!$M$7,
IF(COUNTIF(分類!$Q$8:$Q$25, 統合マスタ!V772)&gt;0, 分類!$P$7,
IF(COUNTIF(分類!$T$8:$T$25, 統合マスタ!V772)&gt;0, 分類!$S$7,
"無し")))))))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IF(COUNTIF(分類!$H$8:$H$25, 統合マスタ!V773)&gt;0, 分類!$G$7,
IF(COUNTIF(分類!$K$8:$K$25, 統合マスタ!V773)&gt;0, 分類!$J$7,
IF(COUNTIF(分類!$N$8:$N$25, 統合マスタ!V773)&gt;0, 分類!$M$7,
IF(COUNTIF(分類!$Q$8:$Q$25, 統合マスタ!V773)&gt;0, 分類!$P$7,
IF(COUNTIF(分類!$T$8:$T$25, 統合マスタ!V773)&gt;0, 分類!$S$7,
"無し")))))))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IF(COUNTIF(分類!$H$8:$H$25, 統合マスタ!V774)&gt;0, 分類!$G$7,
IF(COUNTIF(分類!$K$8:$K$25, 統合マスタ!V774)&gt;0, 分類!$J$7,
IF(COUNTIF(分類!$N$8:$N$25, 統合マスタ!V774)&gt;0, 分類!$M$7,
IF(COUNTIF(分類!$Q$8:$Q$25, 統合マスタ!V774)&gt;0, 分類!$P$7,
IF(COUNTIF(分類!$T$8:$T$25, 統合マスタ!V774)&gt;0, 分類!$S$7,
"無し")))))))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IF(COUNTIF(分類!$H$8:$H$25, 統合マスタ!V775)&gt;0, 分類!$G$7,
IF(COUNTIF(分類!$K$8:$K$25, 統合マスタ!V775)&gt;0, 分類!$J$7,
IF(COUNTIF(分類!$N$8:$N$25, 統合マスタ!V775)&gt;0, 分類!$M$7,
IF(COUNTIF(分類!$Q$8:$Q$25, 統合マスタ!V775)&gt;0, 分類!$P$7,
IF(COUNTIF(分類!$T$8:$T$25, 統合マスタ!V775)&gt;0, 分類!$S$7,
"無し")))))))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IF(COUNTIF(分類!$H$8:$H$25, 統合マスタ!V776)&gt;0, 分類!$G$7,
IF(COUNTIF(分類!$K$8:$K$25, 統合マスタ!V776)&gt;0, 分類!$J$7,
IF(COUNTIF(分類!$N$8:$N$25, 統合マスタ!V776)&gt;0, 分類!$M$7,
IF(COUNTIF(分類!$Q$8:$Q$25, 統合マスタ!V776)&gt;0, 分類!$P$7,
IF(COUNTIF(分類!$T$8:$T$25, 統合マスタ!V776)&gt;0, 分類!$S$7,
"無し")))))))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IF(COUNTIF(分類!$H$8:$H$25, 統合マスタ!V777)&gt;0, 分類!$G$7,
IF(COUNTIF(分類!$K$8:$K$25, 統合マスタ!V777)&gt;0, 分類!$J$7,
IF(COUNTIF(分類!$N$8:$N$25, 統合マスタ!V777)&gt;0, 分類!$M$7,
IF(COUNTIF(分類!$Q$8:$Q$25, 統合マスタ!V777)&gt;0, 分類!$P$7,
IF(COUNTIF(分類!$T$8:$T$25, 統合マスタ!V777)&gt;0, 分類!$S$7,
"無し")))))))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IF(COUNTIF(分類!$H$8:$H$25, 統合マスタ!V778)&gt;0, 分類!$G$7,
IF(COUNTIF(分類!$K$8:$K$25, 統合マスタ!V778)&gt;0, 分類!$J$7,
IF(COUNTIF(分類!$N$8:$N$25, 統合マスタ!V778)&gt;0, 分類!$M$7,
IF(COUNTIF(分類!$Q$8:$Q$25, 統合マスタ!V778)&gt;0, 分類!$P$7,
IF(COUNTIF(分類!$T$8:$T$25, 統合マスタ!V778)&gt;0, 分類!$S$7,
"無し")))))))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IF(COUNTIF(分類!$H$8:$H$25, 統合マスタ!V779)&gt;0, 分類!$G$7,
IF(COUNTIF(分類!$K$8:$K$25, 統合マスタ!V779)&gt;0, 分類!$J$7,
IF(COUNTIF(分類!$N$8:$N$25, 統合マスタ!V779)&gt;0, 分類!$M$7,
IF(COUNTIF(分類!$Q$8:$Q$25, 統合マスタ!V779)&gt;0, 分類!$P$7,
IF(COUNTIF(分類!$T$8:$T$25, 統合マスタ!V779)&gt;0, 分類!$S$7,
"無し")))))))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IF(COUNTIF(分類!$H$8:$H$25, 統合マスタ!V780)&gt;0, 分類!$G$7,
IF(COUNTIF(分類!$K$8:$K$25, 統合マスタ!V780)&gt;0, 分類!$J$7,
IF(COUNTIF(分類!$N$8:$N$25, 統合マスタ!V780)&gt;0, 分類!$M$7,
IF(COUNTIF(分類!$Q$8:$Q$25, 統合マスタ!V780)&gt;0, 分類!$P$7,
IF(COUNTIF(分類!$T$8:$T$25, 統合マスタ!V780)&gt;0, 分類!$S$7,
"無し")))))))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0" customFormat="1">
      <c r="A781" s="78" t="str">
        <f>元データ!P778</f>
        <v>非採用特別</v>
      </c>
      <c r="B781" s="79">
        <f t="shared" si="38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79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36"/>
        <v/>
      </c>
      <c r="AB781" s="79" t="str">
        <f>IF(A781="非採用特別","非採用特別",IF(R781=2,"臨時",
IF(COUNTIF(分類!$H$8:$H$25, 統合マスタ!V781)&gt;0, 分類!$G$7,
IF(COUNTIF(分類!$K$8:$K$25, 統合マスタ!V781)&gt;0, 分類!$J$7,
IF(COUNTIF(分類!$N$8:$N$25, 統合マスタ!V781)&gt;0, 分類!$M$7,
IF(COUNTIF(分類!$Q$8:$Q$25, 統合マスタ!V781)&gt;0, 分類!$P$7,
IF(COUNTIF(分類!$T$8:$T$25, 統合マスタ!V781)&gt;0, 分類!$S$7,
"無し")))))))</f>
        <v>非採用特別</v>
      </c>
      <c r="AC781" s="79" t="e">
        <f t="shared" ca="1" si="37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IF(COUNTIF(分類!$H$8:$H$25, 統合マスタ!V782)&gt;0, 分類!$G$7,
IF(COUNTIF(分類!$K$8:$K$25, 統合マスタ!V782)&gt;0, 分類!$J$7,
IF(COUNTIF(分類!$N$8:$N$25, 統合マスタ!V782)&gt;0, 分類!$M$7,
IF(COUNTIF(分類!$Q$8:$Q$25, 統合マスタ!V782)&gt;0, 分類!$P$7,
IF(COUNTIF(分類!$T$8:$T$25, 統合マスタ!V782)&gt;0, 分類!$S$7,
"無し")))))))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IF(COUNTIF(分類!$H$8:$H$25, 統合マスタ!V783)&gt;0, 分類!$G$7,
IF(COUNTIF(分類!$K$8:$K$25, 統合マスタ!V783)&gt;0, 分類!$J$7,
IF(COUNTIF(分類!$N$8:$N$25, 統合マスタ!V783)&gt;0, 分類!$M$7,
IF(COUNTIF(分類!$Q$8:$Q$25, 統合マスタ!V783)&gt;0, 分類!$P$7,
IF(COUNTIF(分類!$T$8:$T$25, 統合マスタ!V783)&gt;0, 分類!$S$7,
"無し")))))))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IF(COUNTIF(分類!$H$8:$H$25, 統合マスタ!V784)&gt;0, 分類!$G$7,
IF(COUNTIF(分類!$K$8:$K$25, 統合マスタ!V784)&gt;0, 分類!$J$7,
IF(COUNTIF(分類!$N$8:$N$25, 統合マスタ!V784)&gt;0, 分類!$M$7,
IF(COUNTIF(分類!$Q$8:$Q$25, 統合マスタ!V784)&gt;0, 分類!$P$7,
IF(COUNTIF(分類!$T$8:$T$25, 統合マスタ!V784)&gt;0, 分類!$S$7,
"無し")))))))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67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IF(COUNTIF(分類!$H$8:$H$25, 統合マスタ!V785)&gt;0, 分類!$G$7,
IF(COUNTIF(分類!$K$8:$K$25, 統合マスタ!V785)&gt;0, 分類!$J$7,
IF(COUNTIF(分類!$N$8:$N$25, 統合マスタ!V785)&gt;0, 分類!$M$7,
IF(COUNTIF(分類!$Q$8:$Q$25, 統合マスタ!V785)&gt;0, 分類!$P$7,
IF(COUNTIF(分類!$T$8:$T$25, 統合マスタ!V785)&gt;0, 分類!$S$7,
"無し")))))))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67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IF(COUNTIF(分類!$H$8:$H$25, 統合マスタ!V786)&gt;0, 分類!$G$7,
IF(COUNTIF(分類!$K$8:$K$25, 統合マスタ!V786)&gt;0, 分類!$J$7,
IF(COUNTIF(分類!$N$8:$N$25, 統合マスタ!V786)&gt;0, 分類!$M$7,
IF(COUNTIF(分類!$Q$8:$Q$25, 統合マスタ!V786)&gt;0, 分類!$P$7,
IF(COUNTIF(分類!$T$8:$T$25, 統合マスタ!V786)&gt;0, 分類!$S$7,
"無し")))))))</f>
        <v>臨時</v>
      </c>
      <c r="AC786" s="27">
        <f t="shared" ca="1" si="37"/>
        <v>782</v>
      </c>
      <c r="AD786" s="27" t="e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#VALUE!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IF(COUNTIF(分類!$H$8:$H$25, 統合マスタ!V787)&gt;0, 分類!$G$7,
IF(COUNTIF(分類!$K$8:$K$25, 統合マスタ!V787)&gt;0, 分類!$J$7,
IF(COUNTIF(分類!$N$8:$N$25, 統合マスタ!V787)&gt;0, 分類!$M$7,
IF(COUNTIF(分類!$Q$8:$Q$25, 統合マスタ!V787)&gt;0, 分類!$P$7,
IF(COUNTIF(分類!$T$8:$T$25, 統合マスタ!V787)&gt;0, 分類!$S$7,
"無し")))))))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IF(COUNTIF(分類!$H$8:$H$25, 統合マスタ!V788)&gt;0, 分類!$G$7,
IF(COUNTIF(分類!$K$8:$K$25, 統合マスタ!V788)&gt;0, 分類!$J$7,
IF(COUNTIF(分類!$N$8:$N$25, 統合マスタ!V788)&gt;0, 分類!$M$7,
IF(COUNTIF(分類!$Q$8:$Q$25, 統合マスタ!V788)&gt;0, 分類!$P$7,
IF(COUNTIF(分類!$T$8:$T$25, 統合マスタ!V788)&gt;0, 分類!$S$7,
"無し")))))))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-458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IF(COUNTIF(分類!$H$8:$H$25, 統合マスタ!V789)&gt;0, 分類!$G$7,
IF(COUNTIF(分類!$K$8:$K$25, 統合マスタ!V789)&gt;0, 分類!$J$7,
IF(COUNTIF(分類!$N$8:$N$25, 統合マスタ!V789)&gt;0, 分類!$M$7,
IF(COUNTIF(分類!$Q$8:$Q$25, 統合マスタ!V789)&gt;0, 分類!$P$7,
IF(COUNTIF(分類!$T$8:$T$25, 統合マスタ!V789)&gt;0, 分類!$S$7,
"無し")))))))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-458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IF(COUNTIF(分類!$H$8:$H$25, 統合マスタ!V790)&gt;0, 分類!$G$7,
IF(COUNTIF(分類!$K$8:$K$25, 統合マスタ!V790)&gt;0, 分類!$J$7,
IF(COUNTIF(分類!$N$8:$N$25, 統合マスタ!V790)&gt;0, 分類!$M$7,
IF(COUNTIF(分類!$Q$8:$Q$25, 統合マスタ!V790)&gt;0, 分類!$P$7,
IF(COUNTIF(分類!$T$8:$T$25, 統合マスタ!V790)&gt;0, 分類!$S$7,
"無し")))))))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IF(COUNTIF(分類!$H$8:$H$25, 統合マスタ!V791)&gt;0, 分類!$G$7,
IF(COUNTIF(分類!$K$8:$K$25, 統合マスタ!V791)&gt;0, 分類!$J$7,
IF(COUNTIF(分類!$N$8:$N$25, 統合マスタ!V791)&gt;0, 分類!$M$7,
IF(COUNTIF(分類!$Q$8:$Q$25, 統合マスタ!V791)&gt;0, 分類!$P$7,
IF(COUNTIF(分類!$T$8:$T$25, 統合マスタ!V791)&gt;0, 分類!$S$7,
"無し")))))))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IF(COUNTIF(分類!$H$8:$H$25, 統合マスタ!V792)&gt;0, 分類!$G$7,
IF(COUNTIF(分類!$K$8:$K$25, 統合マスタ!V792)&gt;0, 分類!$J$7,
IF(COUNTIF(分類!$N$8:$N$25, 統合マスタ!V792)&gt;0, 分類!$M$7,
IF(COUNTIF(分類!$Q$8:$Q$25, 統合マスタ!V792)&gt;0, 分類!$P$7,
IF(COUNTIF(分類!$T$8:$T$25, 統合マスタ!V792)&gt;0, 分類!$S$7,
"無し")))))))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-378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IF(COUNTIF(分類!$H$8:$H$25, 統合マスタ!V793)&gt;0, 分類!$G$7,
IF(COUNTIF(分類!$K$8:$K$25, 統合マスタ!V793)&gt;0, 分類!$J$7,
IF(COUNTIF(分類!$N$8:$N$25, 統合マスタ!V793)&gt;0, 分類!$M$7,
IF(COUNTIF(分類!$Q$8:$Q$25, 統合マスタ!V793)&gt;0, 分類!$P$7,
IF(COUNTIF(分類!$T$8:$T$25, 統合マスタ!V793)&gt;0, 分類!$S$7,
"無し")))))))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-378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IF(COUNTIF(分類!$H$8:$H$25, 統合マスタ!V794)&gt;0, 分類!$G$7,
IF(COUNTIF(分類!$K$8:$K$25, 統合マスタ!V794)&gt;0, 分類!$J$7,
IF(COUNTIF(分類!$N$8:$N$25, 統合マスタ!V794)&gt;0, 分類!$M$7,
IF(COUNTIF(分類!$Q$8:$Q$25, 統合マスタ!V794)&gt;0, 分類!$P$7,
IF(COUNTIF(分類!$T$8:$T$25, 統合マスタ!V794)&gt;0, 分類!$S$7,
"無し")))))))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-616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IF(COUNTIF(分類!$H$8:$H$25, 統合マスタ!V795)&gt;0, 分類!$G$7,
IF(COUNTIF(分類!$K$8:$K$25, 統合マスタ!V795)&gt;0, 分類!$J$7,
IF(COUNTIF(分類!$N$8:$N$25, 統合マスタ!V795)&gt;0, 分類!$M$7,
IF(COUNTIF(分類!$Q$8:$Q$25, 統合マスタ!V795)&gt;0, 分類!$P$7,
IF(COUNTIF(分類!$T$8:$T$25, 統合マスタ!V795)&gt;0, 分類!$S$7,
"無し")))))))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-616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IF(COUNTIF(分類!$H$8:$H$25, 統合マスタ!V796)&gt;0, 分類!$G$7,
IF(COUNTIF(分類!$K$8:$K$25, 統合マスタ!V796)&gt;0, 分類!$J$7,
IF(COUNTIF(分類!$N$8:$N$25, 統合マスタ!V796)&gt;0, 分類!$M$7,
IF(COUNTIF(分類!$Q$8:$Q$25, 統合マスタ!V796)&gt;0, 分類!$P$7,
IF(COUNTIF(分類!$T$8:$T$25, 統合マスタ!V796)&gt;0, 分類!$S$7,
"無し")))))))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IF(COUNTIF(分類!$H$8:$H$25, 統合マスタ!V797)&gt;0, 分類!$G$7,
IF(COUNTIF(分類!$K$8:$K$25, 統合マスタ!V797)&gt;0, 分類!$J$7,
IF(COUNTIF(分類!$N$8:$N$25, 統合マスタ!V797)&gt;0, 分類!$M$7,
IF(COUNTIF(分類!$Q$8:$Q$25, 統合マスタ!V797)&gt;0, 分類!$P$7,
IF(COUNTIF(分類!$T$8:$T$25, 統合マスタ!V797)&gt;0, 分類!$S$7,
"無し")))))))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IF(COUNTIF(分類!$H$8:$H$25, 統合マスタ!V798)&gt;0, 分類!$G$7,
IF(COUNTIF(分類!$K$8:$K$25, 統合マスタ!V798)&gt;0, 分類!$J$7,
IF(COUNTIF(分類!$N$8:$N$25, 統合マスタ!V798)&gt;0, 分類!$M$7,
IF(COUNTIF(分類!$Q$8:$Q$25, 統合マスタ!V798)&gt;0, 分類!$P$7,
IF(COUNTIF(分類!$T$8:$T$25, 統合マスタ!V798)&gt;0, 分類!$S$7,
"無し")))))))</f>
        <v>錠剤</v>
      </c>
      <c r="AC798" s="27">
        <f t="shared" ca="1" si="37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0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IF(COUNTIF(分類!$H$8:$H$25, 統合マスタ!V799)&gt;0, 分類!$G$7,
IF(COUNTIF(分類!$K$8:$K$25, 統合マスタ!V799)&gt;0, 分類!$J$7,
IF(COUNTIF(分類!$N$8:$N$25, 統合マスタ!V799)&gt;0, 分類!$M$7,
IF(COUNTIF(分類!$Q$8:$Q$25, 統合マスタ!V799)&gt;0, 分類!$P$7,
IF(COUNTIF(分類!$T$8:$T$25, 統合マスタ!V799)&gt;0, 分類!$S$7,
"無し")))))))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-322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IF(COUNTIF(分類!$H$8:$H$25, 統合マスタ!V800)&gt;0, 分類!$G$7,
IF(COUNTIF(分類!$K$8:$K$25, 統合マスタ!V800)&gt;0, 分類!$J$7,
IF(COUNTIF(分類!$N$8:$N$25, 統合マスタ!V800)&gt;0, 分類!$M$7,
IF(COUNTIF(分類!$Q$8:$Q$25, 統合マスタ!V800)&gt;0, 分類!$P$7,
IF(COUNTIF(分類!$T$8:$T$25, 統合マスタ!V800)&gt;0, 分類!$S$7,
"無し")))))))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IF(COUNTIF(分類!$H$8:$H$25, 統合マスタ!V801)&gt;0, 分類!$G$7,
IF(COUNTIF(分類!$K$8:$K$25, 統合マスタ!V801)&gt;0, 分類!$J$7,
IF(COUNTIF(分類!$N$8:$N$25, 統合マスタ!V801)&gt;0, 分類!$M$7,
IF(COUNTIF(分類!$Q$8:$Q$25, 統合マスタ!V801)&gt;0, 分類!$P$7,
IF(COUNTIF(分類!$T$8:$T$25, 統合マスタ!V801)&gt;0, 分類!$S$7,
"無し")))))))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IF(COUNTIF(分類!$H$8:$H$25, 統合マスタ!V802)&gt;0, 分類!$G$7,
IF(COUNTIF(分類!$K$8:$K$25, 統合マスタ!V802)&gt;0, 分類!$J$7,
IF(COUNTIF(分類!$N$8:$N$25, 統合マスタ!V802)&gt;0, 分類!$M$7,
IF(COUNTIF(分類!$Q$8:$Q$25, 統合マスタ!V802)&gt;0, 分類!$P$7,
IF(COUNTIF(分類!$T$8:$T$25, 統合マスタ!V802)&gt;0, 分類!$S$7,
"無し")))))))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-194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IF(COUNTIF(分類!$H$8:$H$25, 統合マスタ!V803)&gt;0, 分類!$G$7,
IF(COUNTIF(分類!$K$8:$K$25, 統合マスタ!V803)&gt;0, 分類!$J$7,
IF(COUNTIF(分類!$N$8:$N$25, 統合マスタ!V803)&gt;0, 分類!$M$7,
IF(COUNTIF(分類!$Q$8:$Q$25, 統合マスタ!V803)&gt;0, 分類!$P$7,
IF(COUNTIF(分類!$T$8:$T$25, 統合マスタ!V803)&gt;0, 分類!$S$7,
"無し")))))))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IF(COUNTIF(分類!$H$8:$H$25, 統合マスタ!V804)&gt;0, 分類!$G$7,
IF(COUNTIF(分類!$K$8:$K$25, 統合マスタ!V804)&gt;0, 分類!$J$7,
IF(COUNTIF(分類!$N$8:$N$25, 統合マスタ!V804)&gt;0, 分類!$M$7,
IF(COUNTIF(分類!$Q$8:$Q$25, 統合マスタ!V804)&gt;0, 分類!$P$7,
IF(COUNTIF(分類!$T$8:$T$25, 統合マスタ!V804)&gt;0, 分類!$S$7,
"無し")))))))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-152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IF(COUNTIF(分類!$H$8:$H$25, 統合マスタ!V805)&gt;0, 分類!$G$7,
IF(COUNTIF(分類!$K$8:$K$25, 統合マスタ!V805)&gt;0, 分類!$J$7,
IF(COUNTIF(分類!$N$8:$N$25, 統合マスタ!V805)&gt;0, 分類!$M$7,
IF(COUNTIF(分類!$Q$8:$Q$25, 統合マスタ!V805)&gt;0, 分類!$P$7,
IF(COUNTIF(分類!$T$8:$T$25, 統合マスタ!V805)&gt;0, 分類!$S$7,
"無し")))))))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IF(COUNTIF(分類!$H$8:$H$25, 統合マスタ!V806)&gt;0, 分類!$G$7,
IF(COUNTIF(分類!$K$8:$K$25, 統合マスタ!V806)&gt;0, 分類!$J$7,
IF(COUNTIF(分類!$N$8:$N$25, 統合マスタ!V806)&gt;0, 分類!$M$7,
IF(COUNTIF(分類!$Q$8:$Q$25, 統合マスタ!V806)&gt;0, 分類!$P$7,
IF(COUNTIF(分類!$T$8:$T$25, 統合マスタ!V806)&gt;0, 分類!$S$7,
"無し")))))))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IF(COUNTIF(分類!$H$8:$H$25, 統合マスタ!V807)&gt;0, 分類!$G$7,
IF(COUNTIF(分類!$K$8:$K$25, 統合マスタ!V807)&gt;0, 分類!$J$7,
IF(COUNTIF(分類!$N$8:$N$25, 統合マスタ!V807)&gt;0, 分類!$M$7,
IF(COUNTIF(分類!$Q$8:$Q$25, 統合マスタ!V807)&gt;0, 分類!$P$7,
IF(COUNTIF(分類!$T$8:$T$25, 統合マスタ!V807)&gt;0, 分類!$S$7,
"無し")))))))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IF(COUNTIF(分類!$H$8:$H$25, 統合マスタ!V808)&gt;0, 分類!$G$7,
IF(COUNTIF(分類!$K$8:$K$25, 統合マスタ!V808)&gt;0, 分類!$J$7,
IF(COUNTIF(分類!$N$8:$N$25, 統合マスタ!V808)&gt;0, 分類!$M$7,
IF(COUNTIF(分類!$Q$8:$Q$25, 統合マスタ!V808)&gt;0, 分類!$P$7,
IF(COUNTIF(分類!$T$8:$T$25, 統合マスタ!V808)&gt;0, 分類!$S$7,
"無し")))))))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IF(COUNTIF(分類!$H$8:$H$25, 統合マスタ!V809)&gt;0, 分類!$G$7,
IF(COUNTIF(分類!$K$8:$K$25, 統合マスタ!V809)&gt;0, 分類!$J$7,
IF(COUNTIF(分類!$N$8:$N$25, 統合マスタ!V809)&gt;0, 分類!$M$7,
IF(COUNTIF(分類!$Q$8:$Q$25, 統合マスタ!V809)&gt;0, 分類!$P$7,
IF(COUNTIF(分類!$T$8:$T$25, 統合マスタ!V809)&gt;0, 分類!$S$7,
"無し")))))))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IF(COUNTIF(分類!$H$8:$H$25, 統合マスタ!V810)&gt;0, 分類!$G$7,
IF(COUNTIF(分類!$K$8:$K$25, 統合マスタ!V810)&gt;0, 分類!$J$7,
IF(COUNTIF(分類!$N$8:$N$25, 統合マスタ!V810)&gt;0, 分類!$M$7,
IF(COUNTIF(分類!$Q$8:$Q$25, 統合マスタ!V810)&gt;0, 分類!$P$7,
IF(COUNTIF(分類!$T$8:$T$25, 統合マスタ!V810)&gt;0, 分類!$S$7,
"無し")))))))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IF(COUNTIF(分類!$H$8:$H$25, 統合マスタ!V811)&gt;0, 分類!$G$7,
IF(COUNTIF(分類!$K$8:$K$25, 統合マスタ!V811)&gt;0, 分類!$J$7,
IF(COUNTIF(分類!$N$8:$N$25, 統合マスタ!V811)&gt;0, 分類!$M$7,
IF(COUNTIF(分類!$Q$8:$Q$25, 統合マスタ!V811)&gt;0, 分類!$P$7,
IF(COUNTIF(分類!$T$8:$T$25, 統合マスタ!V811)&gt;0, 分類!$S$7,
"無し")))))))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IF(COUNTIF(分類!$H$8:$H$25, 統合マスタ!V812)&gt;0, 分類!$G$7,
IF(COUNTIF(分類!$K$8:$K$25, 統合マスタ!V812)&gt;0, 分類!$J$7,
IF(COUNTIF(分類!$N$8:$N$25, 統合マスタ!V812)&gt;0, 分類!$M$7,
IF(COUNTIF(分類!$Q$8:$Q$25, 統合マスタ!V812)&gt;0, 分類!$P$7,
IF(COUNTIF(分類!$T$8:$T$25, 統合マスタ!V812)&gt;0, 分類!$S$7,
"無し")))))))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IF(COUNTIF(分類!$H$8:$H$25, 統合マスタ!V813)&gt;0, 分類!$G$7,
IF(COUNTIF(分類!$K$8:$K$25, 統合マスタ!V813)&gt;0, 分類!$J$7,
IF(COUNTIF(分類!$N$8:$N$25, 統合マスタ!V813)&gt;0, 分類!$M$7,
IF(COUNTIF(分類!$Q$8:$Q$25, 統合マスタ!V813)&gt;0, 分類!$P$7,
IF(COUNTIF(分類!$T$8:$T$25, 統合マスタ!V813)&gt;0, 分類!$S$7,
"無し")))))))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IF(COUNTIF(分類!$H$8:$H$25, 統合マスタ!V814)&gt;0, 分類!$G$7,
IF(COUNTIF(分類!$K$8:$K$25, 統合マスタ!V814)&gt;0, 分類!$J$7,
IF(COUNTIF(分類!$N$8:$N$25, 統合マスタ!V814)&gt;0, 分類!$M$7,
IF(COUNTIF(分類!$Q$8:$Q$25, 統合マスタ!V814)&gt;0, 分類!$P$7,
IF(COUNTIF(分類!$T$8:$T$25, 統合マスタ!V814)&gt;0, 分類!$S$7,
"無し")))))))</f>
        <v>錠剤</v>
      </c>
      <c r="AC814" s="27">
        <f t="shared" ca="1" si="37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0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IF(COUNTIF(分類!$H$8:$H$25, 統合マスタ!V815)&gt;0, 分類!$G$7,
IF(COUNTIF(分類!$K$8:$K$25, 統合マスタ!V815)&gt;0, 分類!$J$7,
IF(COUNTIF(分類!$N$8:$N$25, 統合マスタ!V815)&gt;0, 分類!$M$7,
IF(COUNTIF(分類!$Q$8:$Q$25, 統合マスタ!V815)&gt;0, 分類!$P$7,
IF(COUNTIF(分類!$T$8:$T$25, 統合マスタ!V815)&gt;0, 分類!$S$7,
"無し")))))))</f>
        <v>その他</v>
      </c>
      <c r="AC815" s="27">
        <f t="shared" ca="1" si="37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0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IF(COUNTIF(分類!$H$8:$H$25, 統合マスタ!V816)&gt;0, 分類!$G$7,
IF(COUNTIF(分類!$K$8:$K$25, 統合マスタ!V816)&gt;0, 分類!$J$7,
IF(COUNTIF(分類!$N$8:$N$25, 統合マスタ!V816)&gt;0, 分類!$M$7,
IF(COUNTIF(分類!$Q$8:$Q$25, 統合マスタ!V816)&gt;0, 分類!$P$7,
IF(COUNTIF(分類!$T$8:$T$25, 統合マスタ!V816)&gt;0, 分類!$S$7,
"無し")))))))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IF(COUNTIF(分類!$H$8:$H$25, 統合マスタ!V817)&gt;0, 分類!$G$7,
IF(COUNTIF(分類!$K$8:$K$25, 統合マスタ!V817)&gt;0, 分類!$J$7,
IF(COUNTIF(分類!$N$8:$N$25, 統合マスタ!V817)&gt;0, 分類!$M$7,
IF(COUNTIF(分類!$Q$8:$Q$25, 統合マスタ!V817)&gt;0, 分類!$P$7,
IF(COUNTIF(分類!$T$8:$T$25, 統合マスタ!V817)&gt;0, 分類!$S$7,
"無し")))))))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IF(COUNTIF(分類!$H$8:$H$25, 統合マスタ!V818)&gt;0, 分類!$G$7,
IF(COUNTIF(分類!$K$8:$K$25, 統合マスタ!V818)&gt;0, 分類!$J$7,
IF(COUNTIF(分類!$N$8:$N$25, 統合マスタ!V818)&gt;0, 分類!$M$7,
IF(COUNTIF(分類!$Q$8:$Q$25, 統合マスタ!V818)&gt;0, 分類!$P$7,
IF(COUNTIF(分類!$T$8:$T$25, 統合マスタ!V818)&gt;0, 分類!$S$7,
"無し")))))))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IF(COUNTIF(分類!$H$8:$H$25, 統合マスタ!V819)&gt;0, 分類!$G$7,
IF(COUNTIF(分類!$K$8:$K$25, 統合マスタ!V819)&gt;0, 分類!$J$7,
IF(COUNTIF(分類!$N$8:$N$25, 統合マスタ!V819)&gt;0, 分類!$M$7,
IF(COUNTIF(分類!$Q$8:$Q$25, 統合マスタ!V819)&gt;0, 分類!$P$7,
IF(COUNTIF(分類!$T$8:$T$25, 統合マスタ!V819)&gt;0, 分類!$S$7,
"無し")))))))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IF(COUNTIF(分類!$H$8:$H$25, 統合マスタ!V820)&gt;0, 分類!$G$7,
IF(COUNTIF(分類!$K$8:$K$25, 統合マスタ!V820)&gt;0, 分類!$J$7,
IF(COUNTIF(分類!$N$8:$N$25, 統合マスタ!V820)&gt;0, 分類!$M$7,
IF(COUNTIF(分類!$Q$8:$Q$25, 統合マスタ!V820)&gt;0, 分類!$P$7,
IF(COUNTIF(分類!$T$8:$T$25, 統合マスタ!V820)&gt;0, 分類!$S$7,
"無し")))))))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IF(COUNTIF(分類!$H$8:$H$25, 統合マスタ!V821)&gt;0, 分類!$G$7,
IF(COUNTIF(分類!$K$8:$K$25, 統合マスタ!V821)&gt;0, 分類!$J$7,
IF(COUNTIF(分類!$N$8:$N$25, 統合マスタ!V821)&gt;0, 分類!$M$7,
IF(COUNTIF(分類!$Q$8:$Q$25, 統合マスタ!V821)&gt;0, 分類!$P$7,
IF(COUNTIF(分類!$T$8:$T$25, 統合マスタ!V821)&gt;0, 分類!$S$7,
"無し")))))))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IF(COUNTIF(分類!$H$8:$H$25, 統合マスタ!V822)&gt;0, 分類!$G$7,
IF(COUNTIF(分類!$K$8:$K$25, 統合マスタ!V822)&gt;0, 分類!$J$7,
IF(COUNTIF(分類!$N$8:$N$25, 統合マスタ!V822)&gt;0, 分類!$M$7,
IF(COUNTIF(分類!$Q$8:$Q$25, 統合マスタ!V822)&gt;0, 分類!$P$7,
IF(COUNTIF(分類!$T$8:$T$25, 統合マスタ!V822)&gt;0, 分類!$S$7,
"無し")))))))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IF(COUNTIF(分類!$H$8:$H$25, 統合マスタ!V823)&gt;0, 分類!$G$7,
IF(COUNTIF(分類!$K$8:$K$25, 統合マスタ!V823)&gt;0, 分類!$J$7,
IF(COUNTIF(分類!$N$8:$N$25, 統合マスタ!V823)&gt;0, 分類!$M$7,
IF(COUNTIF(分類!$Q$8:$Q$25, 統合マスタ!V823)&gt;0, 分類!$P$7,
IF(COUNTIF(分類!$T$8:$T$25, 統合マスタ!V823)&gt;0, 分類!$S$7,
"無し")))))))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IF(COUNTIF(分類!$H$8:$H$25, 統合マスタ!V824)&gt;0, 分類!$G$7,
IF(COUNTIF(分類!$K$8:$K$25, 統合マスタ!V824)&gt;0, 分類!$J$7,
IF(COUNTIF(分類!$N$8:$N$25, 統合マスタ!V824)&gt;0, 分類!$M$7,
IF(COUNTIF(分類!$Q$8:$Q$25, 統合マスタ!V824)&gt;0, 分類!$P$7,
IF(COUNTIF(分類!$T$8:$T$25, 統合マスタ!V824)&gt;0, 分類!$S$7,
"無し")))))))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IF(COUNTIF(分類!$H$8:$H$25, 統合マスタ!V825)&gt;0, 分類!$G$7,
IF(COUNTIF(分類!$K$8:$K$25, 統合マスタ!V825)&gt;0, 分類!$J$7,
IF(COUNTIF(分類!$N$8:$N$25, 統合マスタ!V825)&gt;0, 分類!$M$7,
IF(COUNTIF(分類!$Q$8:$Q$25, 統合マスタ!V825)&gt;0, 分類!$P$7,
IF(COUNTIF(分類!$T$8:$T$25, 統合マスタ!V825)&gt;0, 分類!$S$7,
"無し")))))))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IF(COUNTIF(分類!$H$8:$H$25, 統合マスタ!V826)&gt;0, 分類!$G$7,
IF(COUNTIF(分類!$K$8:$K$25, 統合マスタ!V826)&gt;0, 分類!$J$7,
IF(COUNTIF(分類!$N$8:$N$25, 統合マスタ!V826)&gt;0, 分類!$M$7,
IF(COUNTIF(分類!$Q$8:$Q$25, 統合マスタ!V826)&gt;0, 分類!$P$7,
IF(COUNTIF(分類!$T$8:$T$25, 統合マスタ!V826)&gt;0, 分類!$S$7,
"無し")))))))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IF(COUNTIF(分類!$H$8:$H$25, 統合マスタ!V827)&gt;0, 分類!$G$7,
IF(COUNTIF(分類!$K$8:$K$25, 統合マスタ!V827)&gt;0, 分類!$J$7,
IF(COUNTIF(分類!$N$8:$N$25, 統合マスタ!V827)&gt;0, 分類!$M$7,
IF(COUNTIF(分類!$Q$8:$Q$25, 統合マスタ!V827)&gt;0, 分類!$P$7,
IF(COUNTIF(分類!$T$8:$T$25, 統合マスタ!V827)&gt;0, 分類!$S$7,
"無し")))))))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IF(COUNTIF(分類!$H$8:$H$25, 統合マスタ!V828)&gt;0, 分類!$G$7,
IF(COUNTIF(分類!$K$8:$K$25, 統合マスタ!V828)&gt;0, 分類!$J$7,
IF(COUNTIF(分類!$N$8:$N$25, 統合マスタ!V828)&gt;0, 分類!$M$7,
IF(COUNTIF(分類!$Q$8:$Q$25, 統合マスタ!V828)&gt;0, 分類!$P$7,
IF(COUNTIF(分類!$T$8:$T$25, 統合マスタ!V828)&gt;0, 分類!$S$7,
"無し")))))))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44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IF(COUNTIF(分類!$H$8:$H$25, 統合マスタ!V829)&gt;0, 分類!$G$7,
IF(COUNTIF(分類!$K$8:$K$25, 統合マスタ!V829)&gt;0, 分類!$J$7,
IF(COUNTIF(分類!$N$8:$N$25, 統合マスタ!V829)&gt;0, 分類!$M$7,
IF(COUNTIF(分類!$Q$8:$Q$25, 統合マスタ!V829)&gt;0, 分類!$P$7,
IF(COUNTIF(分類!$T$8:$T$25, 統合マスタ!V829)&gt;0, 分類!$S$7,
"無し")))))))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44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IF(COUNTIF(分類!$H$8:$H$25, 統合マスタ!V830)&gt;0, 分類!$G$7,
IF(COUNTIF(分類!$K$8:$K$25, 統合マスタ!V830)&gt;0, 分類!$J$7,
IF(COUNTIF(分類!$N$8:$N$25, 統合マスタ!V830)&gt;0, 分類!$M$7,
IF(COUNTIF(分類!$Q$8:$Q$25, 統合マスタ!V830)&gt;0, 分類!$P$7,
IF(COUNTIF(分類!$T$8:$T$25, 統合マスタ!V830)&gt;0, 分類!$S$7,
"無し")))))))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-1715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IF(COUNTIF(分類!$H$8:$H$25, 統合マスタ!V831)&gt;0, 分類!$G$7,
IF(COUNTIF(分類!$K$8:$K$25, 統合マスタ!V831)&gt;0, 分類!$J$7,
IF(COUNTIF(分類!$N$8:$N$25, 統合マスタ!V831)&gt;0, 分類!$M$7,
IF(COUNTIF(分類!$Q$8:$Q$25, 統合マスタ!V831)&gt;0, 分類!$P$7,
IF(COUNTIF(分類!$T$8:$T$25, 統合マスタ!V831)&gt;0, 分類!$S$7,
"無し")))))))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-1715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IF(COUNTIF(分類!$H$8:$H$25, 統合マスタ!V832)&gt;0, 分類!$G$7,
IF(COUNTIF(分類!$K$8:$K$25, 統合マスタ!V832)&gt;0, 分類!$J$7,
IF(COUNTIF(分類!$N$8:$N$25, 統合マスタ!V832)&gt;0, 分類!$M$7,
IF(COUNTIF(分類!$Q$8:$Q$25, 統合マスタ!V832)&gt;0, 分類!$P$7,
IF(COUNTIF(分類!$T$8:$T$25, 統合マスタ!V832)&gt;0, 分類!$S$7,
"無し")))))))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IF(COUNTIF(分類!$H$8:$H$25, 統合マスタ!V833)&gt;0, 分類!$G$7,
IF(COUNTIF(分類!$K$8:$K$25, 統合マスタ!V833)&gt;0, 分類!$J$7,
IF(COUNTIF(分類!$N$8:$N$25, 統合マスタ!V833)&gt;0, 分類!$M$7,
IF(COUNTIF(分類!$Q$8:$Q$25, 統合マスタ!V833)&gt;0, 分類!$P$7,
IF(COUNTIF(分類!$T$8:$T$25, 統合マスタ!V833)&gt;0, 分類!$S$7,
"無し")))))))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IF(COUNTIF(分類!$H$8:$H$25, 統合マスタ!V834)&gt;0, 分類!$G$7,
IF(COUNTIF(分類!$K$8:$K$25, 統合マスタ!V834)&gt;0, 分類!$J$7,
IF(COUNTIF(分類!$N$8:$N$25, 統合マスタ!V834)&gt;0, 分類!$M$7,
IF(COUNTIF(分類!$Q$8:$Q$25, 統合マスタ!V834)&gt;0, 分類!$P$7,
IF(COUNTIF(分類!$T$8:$T$25, 統合マスタ!V834)&gt;0, 分類!$S$7,
"無し")))))))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IF(COUNTIF(分類!$H$8:$H$25, 統合マスタ!V835)&gt;0, 分類!$G$7,
IF(COUNTIF(分類!$K$8:$K$25, 統合マスタ!V835)&gt;0, 分類!$J$7,
IF(COUNTIF(分類!$N$8:$N$25, 統合マスタ!V835)&gt;0, 分類!$M$7,
IF(COUNTIF(分類!$Q$8:$Q$25, 統合マスタ!V835)&gt;0, 分類!$P$7,
IF(COUNTIF(分類!$T$8:$T$25, 統合マスタ!V835)&gt;0, 分類!$S$7,
"無し")))))))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IF(COUNTIF(分類!$H$8:$H$25, 統合マスタ!V836)&gt;0, 分類!$G$7,
IF(COUNTIF(分類!$K$8:$K$25, 統合マスタ!V836)&gt;0, 分類!$J$7,
IF(COUNTIF(分類!$N$8:$N$25, 統合マスタ!V836)&gt;0, 分類!$M$7,
IF(COUNTIF(分類!$Q$8:$Q$25, 統合マスタ!V836)&gt;0, 分類!$P$7,
IF(COUNTIF(分類!$T$8:$T$25, 統合マスタ!V836)&gt;0, 分類!$S$7,
"無し")))))))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IF(COUNTIF(分類!$H$8:$H$25, 統合マスタ!V837)&gt;0, 分類!$G$7,
IF(COUNTIF(分類!$K$8:$K$25, 統合マスタ!V837)&gt;0, 分類!$J$7,
IF(COUNTIF(分類!$N$8:$N$25, 統合マスタ!V837)&gt;0, 分類!$M$7,
IF(COUNTIF(分類!$Q$8:$Q$25, 統合マスタ!V837)&gt;0, 分類!$P$7,
IF(COUNTIF(分類!$T$8:$T$25, 統合マスタ!V837)&gt;0, 分類!$S$7,
"無し")))))))</f>
        <v>外用</v>
      </c>
      <c r="AC837" s="27">
        <f t="shared" ca="1" si="37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0</v>
      </c>
    </row>
  </sheetData>
  <autoFilter ref="A4:AD837" xr:uid="{00000000-0009-0000-0000-000000000000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304"/>
  <sheetViews>
    <sheetView workbookViewId="0">
      <selection activeCell="R4" sqref="R4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20.109375" style="29" bestFit="1" customWidth="1"/>
    <col min="10" max="13" width="8.88671875" style="29"/>
    <col min="14" max="14" width="7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臨時</v>
      </c>
      <c r="C2" s="28"/>
    </row>
    <row r="4" spans="1:14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61" t="s">
        <v>5596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/>
      <c r="K5" s="54"/>
      <c r="L5" s="54">
        <f ca="1">IF(G5="粉",VALUE(SUBSTITUTE(SUBSTITUTE(LEFT(H5, FIND("ｇ", H5) - 1), "．", "."), "　", "")),"")</f>
        <v>2.5</v>
      </c>
      <c r="M5" s="54">
        <f ca="1">IF(L5="",J5,J5*L5)</f>
        <v>0</v>
      </c>
      <c r="N5" s="27" t="str">
        <f ca="1">IF($A5="","",OFFSET(統合マスタ!$K$4,MATCH($A5,統合マスタ!$AC$5:$AC$1500,0),0))</f>
        <v>ｇ</v>
      </c>
    </row>
    <row r="6" spans="1:14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54" t="str">
        <f ca="1">IF(F6="","",OFFSET(分類!$B$29,MATCH(F6,分類!$A$30:$A$46,0),0))</f>
        <v>漢方薬</v>
      </c>
      <c r="J6" s="65"/>
      <c r="K6" s="54"/>
      <c r="L6" s="54">
        <f t="shared" ref="L6:L69" ca="1" si="0">IF(G6="粉",VALUE(SUBSTITUTE(SUBSTITUTE(LEFT(H6, FIND("ｇ", H6) - 1), "．", "."), "　", "")),"")</f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ｇ</v>
      </c>
    </row>
    <row r="7" spans="1:14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/>
      <c r="K7" s="54"/>
      <c r="L7" s="54">
        <f t="shared" ca="1" si="0"/>
        <v>2.5</v>
      </c>
      <c r="M7" s="54">
        <f t="shared" ca="1" si="1"/>
        <v>0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54" t="str">
        <f ca="1">IF(F8="","",OFFSET(分類!$B$29,MATCH(F8,分類!$A$30:$A$46,0),0))</f>
        <v>漢方薬</v>
      </c>
      <c r="J8" s="65"/>
      <c r="K8" s="54"/>
      <c r="L8" s="54">
        <f t="shared" ca="1" si="0"/>
        <v>2.5</v>
      </c>
      <c r="M8" s="54">
        <f t="shared" ca="1" si="1"/>
        <v>0</v>
      </c>
      <c r="N8" s="27" t="str">
        <f ca="1">IF($A8="","",OFFSET(統合マスタ!$K$4,MATCH($A8,統合マスタ!$AC$5:$AC$1500,0),0))</f>
        <v>ｇ</v>
      </c>
    </row>
    <row r="9" spans="1:14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54" t="str">
        <f ca="1">IF(F9="","",OFFSET(分類!$B$29,MATCH(F9,分類!$A$30:$A$46,0),0))</f>
        <v>漢方薬</v>
      </c>
      <c r="J9" s="65"/>
      <c r="K9" s="54"/>
      <c r="L9" s="54">
        <f t="shared" ca="1" si="0"/>
        <v>3</v>
      </c>
      <c r="M9" s="54">
        <f t="shared" ca="1" si="1"/>
        <v>0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/>
      <c r="K10" s="54"/>
      <c r="L10" s="54">
        <f t="shared" ca="1" si="0"/>
        <v>2.5</v>
      </c>
      <c r="M10" s="54">
        <f t="shared" ca="1" si="1"/>
        <v>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54" t="str">
        <f ca="1">IF(F11="","",OFFSET(分類!$B$29,MATCH(F11,分類!$A$30:$A$46,0),0))</f>
        <v>漢方薬</v>
      </c>
      <c r="J11" s="65"/>
      <c r="K11" s="54"/>
      <c r="L11" s="54">
        <f t="shared" ca="1" si="0"/>
        <v>3</v>
      </c>
      <c r="M11" s="54">
        <f t="shared" ca="1" si="1"/>
        <v>0</v>
      </c>
      <c r="N11" s="27" t="str">
        <f ca="1">IF($A11="","",OFFSET(統合マスタ!$K$4,MATCH($A11,統合マスタ!$AC$5:$AC$1500,0),0))</f>
        <v>ｇ</v>
      </c>
    </row>
    <row r="12" spans="1:14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54" t="str">
        <f ca="1">IF(F12="","",OFFSET(分類!$B$29,MATCH(F12,分類!$A$30:$A$46,0),0))</f>
        <v>漢方薬</v>
      </c>
      <c r="J12" s="65"/>
      <c r="K12" s="54"/>
      <c r="L12" s="54">
        <f t="shared" ca="1" si="0"/>
        <v>2.5</v>
      </c>
      <c r="M12" s="54">
        <f t="shared" ca="1" si="1"/>
        <v>0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54" t="str">
        <f ca="1">IF(F13="","",OFFSET(分類!$B$29,MATCH(F13,分類!$A$30:$A$46,0),0))</f>
        <v>漢方薬</v>
      </c>
      <c r="J13" s="65"/>
      <c r="K13" s="54"/>
      <c r="L13" s="54">
        <f t="shared" ca="1" si="0"/>
        <v>2.7</v>
      </c>
      <c r="M13" s="54">
        <f t="shared" ca="1" si="1"/>
        <v>0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54" t="str">
        <f ca="1">IF(F14="","",OFFSET(分類!$B$29,MATCH(F14,分類!$A$30:$A$46,0),0))</f>
        <v>漢方薬</v>
      </c>
      <c r="J14" s="65"/>
      <c r="K14" s="54"/>
      <c r="L14" s="54">
        <f t="shared" ca="1" si="0"/>
        <v>2</v>
      </c>
      <c r="M14" s="54">
        <f t="shared" ca="1" si="1"/>
        <v>0</v>
      </c>
      <c r="N14" s="27" t="str">
        <f ca="1">IF($A14="","",OFFSET(統合マスタ!$K$4,MATCH($A14,統合マスタ!$AC$5:$AC$1500,0),0))</f>
        <v>g</v>
      </c>
    </row>
    <row r="15" spans="1:14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54" t="str">
        <f ca="1">IF(F15="","",OFFSET(分類!$B$29,MATCH(F15,分類!$A$30:$A$46,0),0))</f>
        <v>漢方薬</v>
      </c>
      <c r="J15" s="65"/>
      <c r="K15" s="54"/>
      <c r="L15" s="54">
        <f t="shared" ca="1" si="0"/>
        <v>2</v>
      </c>
      <c r="M15" s="54">
        <f t="shared" ca="1" si="1"/>
        <v>0</v>
      </c>
      <c r="N15" s="27" t="str">
        <f ca="1">IF($A15="","",OFFSET(統合マスタ!$K$4,MATCH($A15,統合マスタ!$AC$5:$AC$1500,0),0))</f>
        <v>g</v>
      </c>
    </row>
    <row r="16" spans="1:14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54" t="str">
        <f ca="1">IF(F16="","",OFFSET(分類!$B$29,MATCH(F16,分類!$A$30:$A$46,0),0))</f>
        <v>不良在庫</v>
      </c>
      <c r="J16" s="65"/>
      <c r="K16" s="54"/>
      <c r="L16" s="54" t="str">
        <f t="shared" ca="1" si="0"/>
        <v/>
      </c>
      <c r="M16" s="54">
        <f t="shared" ca="1" si="1"/>
        <v>0</v>
      </c>
      <c r="N16" s="27" t="str">
        <f ca="1">IF($A16="","",OFFSET(統合マスタ!$K$4,MATCH($A16,統合マスタ!$AC$5:$AC$1500,0),0))</f>
        <v>錠</v>
      </c>
    </row>
    <row r="17" spans="1:14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54" t="str">
        <f ca="1">IF(F17="","",OFFSET(分類!$B$29,MATCH(F17,分類!$A$30:$A$46,0),0))</f>
        <v>外用.臨時.散薬ヒート</v>
      </c>
      <c r="J17" s="65"/>
      <c r="K17" s="54"/>
      <c r="L17" s="54" t="str">
        <f t="shared" ca="1" si="0"/>
        <v/>
      </c>
      <c r="M17" s="54">
        <f t="shared" ca="1" si="1"/>
        <v>0</v>
      </c>
      <c r="N17" s="27" t="str">
        <f ca="1">IF($A17="","",OFFSET(統合マスタ!$K$4,MATCH($A17,統合マスタ!$AC$5:$AC$1500,0),0))</f>
        <v>錠</v>
      </c>
    </row>
    <row r="18" spans="1:14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54" t="str">
        <f ca="1">IF(F18="","",OFFSET(分類!$B$29,MATCH(F18,分類!$A$30:$A$46,0),0))</f>
        <v>注射</v>
      </c>
      <c r="J18" s="65"/>
      <c r="K18" s="54"/>
      <c r="L18" s="54" t="str">
        <f t="shared" ca="1" si="0"/>
        <v/>
      </c>
      <c r="M18" s="54">
        <f t="shared" ca="1" si="1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54" t="str">
        <f ca="1">IF(F19="","",OFFSET(分類!$B$29,MATCH(F19,分類!$A$30:$A$46,0),0))</f>
        <v>外用.臨時.散薬ヒート</v>
      </c>
      <c r="J19" s="65"/>
      <c r="K19" s="54"/>
      <c r="L19" s="54" t="str">
        <f t="shared" ca="1" si="0"/>
        <v/>
      </c>
      <c r="M19" s="54">
        <f t="shared" ca="1" si="1"/>
        <v>0</v>
      </c>
      <c r="N19" s="27" t="str">
        <f ca="1">IF($A19="","",OFFSET(統合マスタ!$K$4,MATCH($A19,統合マスタ!$AC$5:$AC$1500,0),0))</f>
        <v>錠</v>
      </c>
    </row>
    <row r="20" spans="1:14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54" t="str">
        <f ca="1">IF(F20="","",OFFSET(分類!$B$29,MATCH(F20,分類!$A$30:$A$46,0),0))</f>
        <v>外用.臨時.散薬ヒート</v>
      </c>
      <c r="J20" s="65"/>
      <c r="K20" s="54"/>
      <c r="L20" s="54" t="str">
        <f t="shared" ca="1" si="0"/>
        <v/>
      </c>
      <c r="M20" s="54">
        <f t="shared" ca="1" si="1"/>
        <v>0</v>
      </c>
      <c r="N20" s="27" t="str">
        <f ca="1">IF($A20="","",OFFSET(統合マスタ!$K$4,MATCH($A20,統合マスタ!$AC$5:$AC$1500,0),0))</f>
        <v>個</v>
      </c>
    </row>
    <row r="21" spans="1:14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54" t="str">
        <f ca="1">IF(F21="","",OFFSET(分類!$B$29,MATCH(F21,分類!$A$30:$A$46,0),0))</f>
        <v>不良在庫</v>
      </c>
      <c r="J21" s="65"/>
      <c r="K21" s="54"/>
      <c r="L21" s="54" t="str">
        <f t="shared" ca="1" si="0"/>
        <v/>
      </c>
      <c r="M21" s="54">
        <f t="shared" ca="1" si="1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54" t="str">
        <f ca="1">IF(F22="","",OFFSET(分類!$B$29,MATCH(F22,分類!$A$30:$A$46,0),0))</f>
        <v>軟膏</v>
      </c>
      <c r="J22" s="65"/>
      <c r="K22" s="54"/>
      <c r="L22" s="54" t="str">
        <f t="shared" ca="1" si="0"/>
        <v/>
      </c>
      <c r="M22" s="54">
        <f t="shared" ca="1" si="1"/>
        <v>0</v>
      </c>
      <c r="N22" s="27" t="str">
        <f ca="1">IF($A22="","",OFFSET(統合マスタ!$K$4,MATCH($A22,統合マスタ!$AC$5:$AC$1500,0),0))</f>
        <v>10ｇ</v>
      </c>
    </row>
    <row r="23" spans="1:14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54" t="str">
        <f ca="1">IF(F23="","",OFFSET(分類!$B$29,MATCH(F23,分類!$A$30:$A$46,0),0))</f>
        <v>抗生剤.小輸液</v>
      </c>
      <c r="J23" s="65"/>
      <c r="K23" s="54"/>
      <c r="L23" s="54" t="str">
        <f t="shared" ca="1" si="0"/>
        <v/>
      </c>
      <c r="M23" s="54">
        <f t="shared" ca="1" si="1"/>
        <v>0</v>
      </c>
      <c r="N23" s="27" t="str">
        <f ca="1">IF($A23="","",OFFSET(統合マスタ!$K$4,MATCH($A23,統合マスタ!$AC$5:$AC$1500,0),0))</f>
        <v>100ｍｌ</v>
      </c>
    </row>
    <row r="24" spans="1:14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54" t="str">
        <f ca="1">IF(F24="","",OFFSET(分類!$B$29,MATCH(F24,分類!$A$30:$A$46,0),0))</f>
        <v>不良在庫</v>
      </c>
      <c r="J24" s="65"/>
      <c r="K24" s="54"/>
      <c r="L24" s="54" t="str">
        <f t="shared" ca="1" si="0"/>
        <v/>
      </c>
      <c r="M24" s="54">
        <f t="shared" ca="1" si="1"/>
        <v>0</v>
      </c>
      <c r="N24" s="27" t="str">
        <f ca="1">IF($A24="","",OFFSET(統合マスタ!$K$4,MATCH($A24,統合マスタ!$AC$5:$AC$1500,0),0))</f>
        <v>ｍｌ</v>
      </c>
    </row>
    <row r="25" spans="1:14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54" t="str">
        <f ca="1">IF(F25="","",OFFSET(分類!$B$29,MATCH(F25,分類!$A$30:$A$46,0),0))</f>
        <v>外用.臨時.散薬ヒート</v>
      </c>
      <c r="J25" s="65"/>
      <c r="K25" s="54"/>
      <c r="L25" s="54" t="str">
        <f t="shared" ca="1" si="0"/>
        <v/>
      </c>
      <c r="M25" s="54">
        <f t="shared" ca="1" si="1"/>
        <v>0</v>
      </c>
      <c r="N25" s="27" t="str">
        <f ca="1">IF($A25="","",OFFSET(統合マスタ!$K$4,MATCH($A25,統合マスタ!$AC$5:$AC$1500,0),0))</f>
        <v>錠</v>
      </c>
    </row>
    <row r="26" spans="1:14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54" t="str">
        <f ca="1">IF(F26="","",OFFSET(分類!$B$29,MATCH(F26,分類!$A$30:$A$46,0),0))</f>
        <v>不良在庫</v>
      </c>
      <c r="J26" s="65"/>
      <c r="K26" s="54"/>
      <c r="L26" s="54" t="str">
        <f t="shared" ca="1" si="0"/>
        <v/>
      </c>
      <c r="M26" s="54">
        <f t="shared" ca="1" si="1"/>
        <v>0</v>
      </c>
      <c r="N26" s="27" t="str">
        <f ca="1">IF($A26="","",OFFSET(統合マスタ!$K$4,MATCH($A26,統合マスタ!$AC$5:$AC$1500,0),0))</f>
        <v>錠</v>
      </c>
    </row>
    <row r="27" spans="1:14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54" t="str">
        <f ca="1">IF(F27="","",OFFSET(分類!$B$29,MATCH(F27,分類!$A$30:$A$46,0),0))</f>
        <v>外用.臨時.散薬ヒート</v>
      </c>
      <c r="J27" s="65"/>
      <c r="K27" s="54"/>
      <c r="L27" s="54" t="str">
        <f t="shared" ca="1" si="0"/>
        <v/>
      </c>
      <c r="M27" s="54">
        <f t="shared" ca="1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54" t="str">
        <f ca="1">IF(F28="","",OFFSET(分類!$B$29,MATCH(F28,分類!$A$30:$A$46,0),0))</f>
        <v>外用.臨時.散薬ヒート</v>
      </c>
      <c r="J28" s="65"/>
      <c r="K28" s="54"/>
      <c r="L28" s="54" t="str">
        <f t="shared" ca="1" si="0"/>
        <v/>
      </c>
      <c r="M28" s="54">
        <f t="shared" ca="1" si="1"/>
        <v>0</v>
      </c>
      <c r="N28" s="27" t="str">
        <f ca="1">IF($A28="","",OFFSET(統合マスタ!$K$4,MATCH($A28,統合マスタ!$AC$5:$AC$1500,0),0))</f>
        <v>錠</v>
      </c>
    </row>
    <row r="29" spans="1:14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54" t="str">
        <f ca="1">IF(F29="","",OFFSET(分類!$B$29,MATCH(F29,分類!$A$30:$A$46,0),0))</f>
        <v>不良在庫</v>
      </c>
      <c r="J29" s="65"/>
      <c r="K29" s="54"/>
      <c r="L29" s="54" t="str">
        <f t="shared" ca="1" si="0"/>
        <v/>
      </c>
      <c r="M29" s="54">
        <f t="shared" ca="1" si="1"/>
        <v>0</v>
      </c>
      <c r="N29" s="27" t="str">
        <f ca="1">IF($A29="","",OFFSET(統合マスタ!$K$4,MATCH($A29,統合マスタ!$AC$5:$AC$1500,0),0))</f>
        <v>錠</v>
      </c>
    </row>
    <row r="30" spans="1:14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54" t="str">
        <f ca="1">IF(F30="","",OFFSET(分類!$B$29,MATCH(F30,分類!$A$30:$A$46,0),0))</f>
        <v>外用.臨時.散薬ヒート</v>
      </c>
      <c r="J30" s="65"/>
      <c r="K30" s="54"/>
      <c r="L30" s="54" t="str">
        <f t="shared" ca="1" si="0"/>
        <v/>
      </c>
      <c r="M30" s="54">
        <f t="shared" ca="1" si="1"/>
        <v>0</v>
      </c>
      <c r="N30" s="27" t="str">
        <f ca="1">IF($A30="","",OFFSET(統合マスタ!$K$4,MATCH($A30,統合マスタ!$AC$5:$AC$1500,0),0))</f>
        <v>錠</v>
      </c>
    </row>
    <row r="31" spans="1:14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54" t="str">
        <f ca="1">IF(F31="","",OFFSET(分類!$B$29,MATCH(F31,分類!$A$30:$A$46,0),0))</f>
        <v>不良在庫</v>
      </c>
      <c r="J31" s="65"/>
      <c r="K31" s="54"/>
      <c r="L31" s="54" t="str">
        <f t="shared" ca="1" si="0"/>
        <v/>
      </c>
      <c r="M31" s="54">
        <f t="shared" ca="1" si="1"/>
        <v>0</v>
      </c>
      <c r="N31" s="27" t="str">
        <f ca="1">IF($A31="","",OFFSET(統合マスタ!$K$4,MATCH($A31,統合マスタ!$AC$5:$AC$1500,0),0))</f>
        <v>錠</v>
      </c>
    </row>
    <row r="32" spans="1:14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54" t="str">
        <f ca="1">IF(F32="","",OFFSET(分類!$B$29,MATCH(F32,分類!$A$30:$A$46,0),0))</f>
        <v>外用.臨時.散薬ヒート</v>
      </c>
      <c r="J32" s="65"/>
      <c r="K32" s="54"/>
      <c r="L32" s="54" t="str">
        <f t="shared" ca="1" si="0"/>
        <v/>
      </c>
      <c r="M32" s="54">
        <f t="shared" ca="1" si="1"/>
        <v>0</v>
      </c>
      <c r="N32" s="27" t="str">
        <f ca="1">IF($A32="","",OFFSET(統合マスタ!$K$4,MATCH($A32,統合マスタ!$AC$5:$AC$1500,0),0))</f>
        <v>錠</v>
      </c>
    </row>
    <row r="33" spans="1:14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54" t="str">
        <f ca="1">IF(F33="","",OFFSET(分類!$B$29,MATCH(F33,分類!$A$30:$A$46,0),0))</f>
        <v>不良在庫</v>
      </c>
      <c r="J33" s="65"/>
      <c r="K33" s="54"/>
      <c r="L33" s="54" t="str">
        <f t="shared" ca="1" si="0"/>
        <v/>
      </c>
      <c r="M33" s="54">
        <f t="shared" ca="1" si="1"/>
        <v>0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54" t="str">
        <f ca="1">IF(F34="","",OFFSET(分類!$B$29,MATCH(F34,分類!$A$30:$A$46,0),0))</f>
        <v>外用.臨時.散薬ヒート</v>
      </c>
      <c r="J34" s="65"/>
      <c r="K34" s="54"/>
      <c r="L34" s="54" t="str">
        <f t="shared" ca="1" si="0"/>
        <v/>
      </c>
      <c r="M34" s="54">
        <f t="shared" ca="1" si="1"/>
        <v>0</v>
      </c>
      <c r="N34" s="27" t="str">
        <f ca="1">IF($A34="","",OFFSET(統合マスタ!$K$4,MATCH($A34,統合マスタ!$AC$5:$AC$1500,0),0))</f>
        <v>ｍｌ</v>
      </c>
    </row>
    <row r="35" spans="1:14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54" t="str">
        <f ca="1">IF(F35="","",OFFSET(分類!$B$29,MATCH(F35,分類!$A$30:$A$46,0),0))</f>
        <v>外用.臨時.散薬ヒート</v>
      </c>
      <c r="J35" s="65"/>
      <c r="K35" s="54"/>
      <c r="L35" s="54" t="str">
        <f t="shared" ca="1" si="0"/>
        <v/>
      </c>
      <c r="M35" s="54">
        <f t="shared" ca="1" si="1"/>
        <v>0</v>
      </c>
      <c r="N35" s="27" t="str">
        <f ca="1">IF($A35="","",OFFSET(統合マスタ!$K$4,MATCH($A35,統合マスタ!$AC$5:$AC$1500,0),0))</f>
        <v>錠</v>
      </c>
    </row>
    <row r="36" spans="1:14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54" t="str">
        <f ca="1">IF(F36="","",OFFSET(分類!$B$29,MATCH(F36,分類!$A$30:$A$46,0),0))</f>
        <v>外用.臨時.散薬ヒート</v>
      </c>
      <c r="J36" s="65"/>
      <c r="K36" s="54"/>
      <c r="L36" s="54" t="str">
        <f t="shared" ca="1" si="0"/>
        <v/>
      </c>
      <c r="M36" s="54">
        <f t="shared" ca="1" si="1"/>
        <v>0</v>
      </c>
      <c r="N36" s="27" t="str">
        <f ca="1">IF($A36="","",OFFSET(統合マスタ!$K$4,MATCH($A36,統合マスタ!$AC$5:$AC$1500,0),0))</f>
        <v>錠</v>
      </c>
    </row>
    <row r="37" spans="1:14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54" t="str">
        <f ca="1">IF(F37="","",OFFSET(分類!$B$29,MATCH(F37,分類!$A$30:$A$46,0),0))</f>
        <v>外用.臨時.散薬ヒート</v>
      </c>
      <c r="J37" s="65"/>
      <c r="K37" s="54"/>
      <c r="L37" s="54" t="str">
        <f t="shared" ca="1" si="0"/>
        <v/>
      </c>
      <c r="M37" s="54">
        <f t="shared" ca="1" si="1"/>
        <v>0</v>
      </c>
      <c r="N37" s="27" t="str">
        <f ca="1">IF($A37="","",OFFSET(統合マスタ!$K$4,MATCH($A37,統合マスタ!$AC$5:$AC$1500,0),0))</f>
        <v>ｍｌ</v>
      </c>
    </row>
    <row r="38" spans="1:14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54" t="str">
        <f ca="1">IF(F38="","",OFFSET(分類!$B$29,MATCH(F38,分類!$A$30:$A$46,0),0))</f>
        <v>外用.臨時.散薬ヒート</v>
      </c>
      <c r="J38" s="65"/>
      <c r="K38" s="54"/>
      <c r="L38" s="54" t="str">
        <f t="shared" ca="1" si="0"/>
        <v/>
      </c>
      <c r="M38" s="54">
        <f t="shared" ca="1" si="1"/>
        <v>0</v>
      </c>
      <c r="N38" s="27" t="str">
        <f ca="1">IF($A38="","",OFFSET(統合マスタ!$K$4,MATCH($A38,統合マスタ!$AC$5:$AC$1500,0),0))</f>
        <v>本</v>
      </c>
    </row>
    <row r="39" spans="1:14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54" t="str">
        <f ca="1">IF(F39="","",OFFSET(分類!$B$29,MATCH(F39,分類!$A$30:$A$46,0),0))</f>
        <v>外用.臨時.散薬ヒート</v>
      </c>
      <c r="J39" s="65"/>
      <c r="K39" s="54"/>
      <c r="L39" s="54" t="str">
        <f t="shared" ca="1" si="0"/>
        <v/>
      </c>
      <c r="M39" s="54">
        <f t="shared" ca="1" si="1"/>
        <v>0</v>
      </c>
      <c r="N39" s="27" t="str">
        <f ca="1">IF($A39="","",OFFSET(統合マスタ!$K$4,MATCH($A39,統合マスタ!$AC$5:$AC$1500,0),0))</f>
        <v>ｇ</v>
      </c>
    </row>
    <row r="40" spans="1:14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54" t="str">
        <f ca="1">IF(F40="","",OFFSET(分類!$B$29,MATCH(F40,分類!$A$30:$A$46,0),0))</f>
        <v>外用.臨時.散薬ヒート</v>
      </c>
      <c r="J40" s="65"/>
      <c r="K40" s="54"/>
      <c r="L40" s="54" t="str">
        <f t="shared" ca="1" si="0"/>
        <v/>
      </c>
      <c r="M40" s="54">
        <f t="shared" ca="1" si="1"/>
        <v>0</v>
      </c>
      <c r="N40" s="27" t="str">
        <f ca="1">IF($A40="","",OFFSET(統合マスタ!$K$4,MATCH($A40,統合マスタ!$AC$5:$AC$1500,0),0))</f>
        <v>錠</v>
      </c>
    </row>
    <row r="41" spans="1:14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54" t="str">
        <f ca="1">IF(F41="","",OFFSET(分類!$B$29,MATCH(F41,分類!$A$30:$A$46,0),0))</f>
        <v>不良在庫</v>
      </c>
      <c r="J41" s="65"/>
      <c r="K41" s="54"/>
      <c r="L41" s="54" t="str">
        <f t="shared" ca="1" si="0"/>
        <v/>
      </c>
      <c r="M41" s="54">
        <f t="shared" ca="1" si="1"/>
        <v>0</v>
      </c>
      <c r="N41" s="27" t="str">
        <f ca="1">IF($A41="","",OFFSET(統合マスタ!$K$4,MATCH($A41,統合マスタ!$AC$5:$AC$1500,0),0))</f>
        <v>錠</v>
      </c>
    </row>
    <row r="42" spans="1:14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54" t="str">
        <f ca="1">IF(F42="","",OFFSET(分類!$B$29,MATCH(F42,分類!$A$30:$A$46,0),0))</f>
        <v>不良在庫</v>
      </c>
      <c r="J42" s="65"/>
      <c r="K42" s="54"/>
      <c r="L42" s="54" t="str">
        <f t="shared" ca="1" si="0"/>
        <v/>
      </c>
      <c r="M42" s="54">
        <f t="shared" ca="1" si="1"/>
        <v>0</v>
      </c>
      <c r="N42" s="27" t="str">
        <f ca="1">IF($A42="","",OFFSET(統合マスタ!$K$4,MATCH($A42,統合マスタ!$AC$5:$AC$1500,0),0))</f>
        <v>錠</v>
      </c>
    </row>
    <row r="43" spans="1:14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54" t="str">
        <f ca="1">IF(F43="","",OFFSET(分類!$B$29,MATCH(F43,分類!$A$30:$A$46,0),0))</f>
        <v>外用.臨時.散薬ヒート</v>
      </c>
      <c r="J43" s="65"/>
      <c r="K43" s="54"/>
      <c r="L43" s="54" t="str">
        <f t="shared" ca="1" si="0"/>
        <v/>
      </c>
      <c r="M43" s="54">
        <f t="shared" ca="1" si="1"/>
        <v>0</v>
      </c>
      <c r="N43" s="27" t="str">
        <f ca="1">IF($A43="","",OFFSET(統合マスタ!$K$4,MATCH($A43,統合マスタ!$AC$5:$AC$1500,0),0))</f>
        <v>錠</v>
      </c>
    </row>
    <row r="44" spans="1:14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54" t="str">
        <f ca="1">IF(F44="","",OFFSET(分類!$B$29,MATCH(F44,分類!$A$30:$A$46,0),0))</f>
        <v>不良在庫</v>
      </c>
      <c r="J44" s="65"/>
      <c r="K44" s="54"/>
      <c r="L44" s="54" t="str">
        <f t="shared" ca="1" si="0"/>
        <v/>
      </c>
      <c r="M44" s="54">
        <f t="shared" ca="1" si="1"/>
        <v>0</v>
      </c>
      <c r="N44" s="27" t="str">
        <f ca="1">IF($A44="","",OFFSET(統合マスタ!$K$4,MATCH($A44,統合マスタ!$AC$5:$AC$1500,0),0))</f>
        <v>cap</v>
      </c>
    </row>
    <row r="45" spans="1:14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54" t="str">
        <f ca="1">IF(F45="","",OFFSET(分類!$B$29,MATCH(F45,分類!$A$30:$A$46,0),0))</f>
        <v>外用.臨時.散薬ヒート</v>
      </c>
      <c r="J45" s="65"/>
      <c r="K45" s="54"/>
      <c r="L45" s="54" t="str">
        <f t="shared" ca="1" si="0"/>
        <v/>
      </c>
      <c r="M45" s="54">
        <f t="shared" ca="1" si="1"/>
        <v>0</v>
      </c>
      <c r="N45" s="27" t="str">
        <f ca="1">IF($A45="","",OFFSET(統合マスタ!$K$4,MATCH($A45,統合マスタ!$AC$5:$AC$1500,0),0))</f>
        <v>錠</v>
      </c>
    </row>
    <row r="46" spans="1:14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54" t="str">
        <f ca="1">IF(F46="","",OFFSET(分類!$B$29,MATCH(F46,分類!$A$30:$A$46,0),0))</f>
        <v>抗生剤.小輸液</v>
      </c>
      <c r="J46" s="65"/>
      <c r="K46" s="54"/>
      <c r="L46" s="54" t="str">
        <f t="shared" ca="1" si="0"/>
        <v/>
      </c>
      <c r="M46" s="54">
        <f t="shared" ca="1" si="1"/>
        <v>0</v>
      </c>
      <c r="N46" s="27" t="str">
        <f ca="1">IF($A46="","",OFFSET(統合マスタ!$K$4,MATCH($A46,統合マスタ!$AC$5:$AC$1500,0),0))</f>
        <v>瓶</v>
      </c>
    </row>
    <row r="47" spans="1:14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54" t="str">
        <f ca="1">IF(F47="","",OFFSET(分類!$B$29,MATCH(F47,分類!$A$30:$A$46,0),0))</f>
        <v>外用.臨時.散薬ヒート</v>
      </c>
      <c r="J47" s="65"/>
      <c r="K47" s="54"/>
      <c r="L47" s="54" t="str">
        <f t="shared" ca="1" si="0"/>
        <v/>
      </c>
      <c r="M47" s="54">
        <f t="shared" ca="1" si="1"/>
        <v>0</v>
      </c>
      <c r="N47" s="27" t="str">
        <f ca="1">IF($A47="","",OFFSET(統合マスタ!$K$4,MATCH($A47,統合マスタ!$AC$5:$AC$1500,0),0))</f>
        <v>ｍｌ</v>
      </c>
    </row>
    <row r="48" spans="1:14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54" t="str">
        <f ca="1">IF(F48="","",OFFSET(分類!$B$29,MATCH(F48,分類!$A$30:$A$46,0),0))</f>
        <v>外用.臨時.散薬ヒート</v>
      </c>
      <c r="J48" s="65"/>
      <c r="K48" s="54"/>
      <c r="L48" s="54" t="str">
        <f t="shared" ca="1" si="0"/>
        <v/>
      </c>
      <c r="M48" s="54">
        <f t="shared" ca="1" si="1"/>
        <v>0</v>
      </c>
      <c r="N48" s="27" t="str">
        <f ca="1">IF($A48="","",OFFSET(統合マスタ!$K$4,MATCH($A48,統合マスタ!$AC$5:$AC$1500,0),0))</f>
        <v/>
      </c>
    </row>
    <row r="49" spans="1:14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54" t="str">
        <f ca="1">IF(F49="","",OFFSET(分類!$B$29,MATCH(F49,分類!$A$30:$A$46,0),0))</f>
        <v>外用.臨時.散薬ヒート</v>
      </c>
      <c r="J49" s="65"/>
      <c r="K49" s="54"/>
      <c r="L49" s="54" t="str">
        <f t="shared" ca="1" si="0"/>
        <v/>
      </c>
      <c r="M49" s="54">
        <f t="shared" ca="1" si="1"/>
        <v>0</v>
      </c>
      <c r="N49" s="27" t="str">
        <f ca="1">IF($A49="","",OFFSET(統合マスタ!$K$4,MATCH($A49,統合マスタ!$AC$5:$AC$1500,0),0))</f>
        <v>錠</v>
      </c>
    </row>
    <row r="50" spans="1:14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54" t="str">
        <f ca="1">IF(F50="","",OFFSET(分類!$B$29,MATCH(F50,分類!$A$30:$A$46,0),0))</f>
        <v/>
      </c>
      <c r="J50" s="65"/>
      <c r="K50" s="54"/>
      <c r="L50" s="54" t="str">
        <f t="shared" ca="1" si="0"/>
        <v/>
      </c>
      <c r="M50" s="54">
        <f t="shared" ca="1" si="1"/>
        <v>0</v>
      </c>
      <c r="N50" s="27" t="str">
        <f ca="1">IF($A50="","",OFFSET(統合マスタ!$K$4,MATCH($A50,統合マスタ!$AC$5:$AC$1500,0),0))</f>
        <v>錠</v>
      </c>
    </row>
    <row r="51" spans="1:14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/>
      <c r="K51" s="54"/>
      <c r="L51" s="54">
        <f t="shared" ca="1" si="0"/>
        <v>100</v>
      </c>
      <c r="M51" s="54">
        <f t="shared" ca="1" si="1"/>
        <v>0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54" t="str">
        <f ca="1">IF(F52="","",OFFSET(分類!$B$29,MATCH(F52,分類!$A$30:$A$46,0),0))</f>
        <v>不良在庫</v>
      </c>
      <c r="J52" s="65"/>
      <c r="K52" s="54"/>
      <c r="L52" s="54" t="str">
        <f t="shared" ca="1" si="0"/>
        <v/>
      </c>
      <c r="M52" s="54">
        <f t="shared" ca="1" si="1"/>
        <v>0</v>
      </c>
      <c r="N52" s="27" t="str">
        <f ca="1">IF($A52="","",OFFSET(統合マスタ!$K$4,MATCH($A52,統合マスタ!$AC$5:$AC$1500,0),0))</f>
        <v>瓶</v>
      </c>
    </row>
    <row r="53" spans="1:14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54" t="str">
        <f ca="1">IF(F53="","",OFFSET(分類!$B$29,MATCH(F53,分類!$A$30:$A$46,0),0))</f>
        <v>注射</v>
      </c>
      <c r="J53" s="65"/>
      <c r="K53" s="54"/>
      <c r="L53" s="54" t="str">
        <f t="shared" ca="1" si="0"/>
        <v/>
      </c>
      <c r="M53" s="54">
        <f t="shared" ca="1" si="1"/>
        <v>0</v>
      </c>
      <c r="N53" s="27" t="str">
        <f ca="1">IF($A53="","",OFFSET(統合マスタ!$K$4,MATCH($A53,統合マスタ!$AC$5:$AC$1500,0),0))</f>
        <v>A</v>
      </c>
    </row>
    <row r="54" spans="1:14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54" t="str">
        <f ca="1">IF(F54="","",OFFSET(分類!$B$29,MATCH(F54,分類!$A$30:$A$46,0),0))</f>
        <v>外用.臨時.散薬ヒート</v>
      </c>
      <c r="J54" s="65"/>
      <c r="K54" s="54"/>
      <c r="L54" s="54" t="str">
        <f t="shared" ca="1" si="0"/>
        <v/>
      </c>
      <c r="M54" s="54">
        <f t="shared" ca="1" si="1"/>
        <v>0</v>
      </c>
      <c r="N54" s="27" t="str">
        <f ca="1">IF($A54="","",OFFSET(統合マスタ!$K$4,MATCH($A54,統合マスタ!$AC$5:$AC$1500,0),0))</f>
        <v>錠</v>
      </c>
    </row>
    <row r="55" spans="1:14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54" t="str">
        <f ca="1">IF(F55="","",OFFSET(分類!$B$29,MATCH(F55,分類!$A$30:$A$46,0),0))</f>
        <v>外用.臨時.散薬ヒート</v>
      </c>
      <c r="J55" s="65"/>
      <c r="K55" s="54"/>
      <c r="L55" s="54" t="str">
        <f t="shared" ca="1" si="0"/>
        <v/>
      </c>
      <c r="M55" s="54">
        <f t="shared" ca="1" si="1"/>
        <v>0</v>
      </c>
      <c r="N55" s="27" t="str">
        <f ca="1">IF($A55="","",OFFSET(統合マスタ!$K$4,MATCH($A55,統合マスタ!$AC$5:$AC$1500,0),0))</f>
        <v>錠</v>
      </c>
    </row>
    <row r="56" spans="1:14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54" t="str">
        <f ca="1">IF(F56="","",OFFSET(分類!$B$29,MATCH(F56,分類!$A$30:$A$46,0),0))</f>
        <v>不良在庫</v>
      </c>
      <c r="J56" s="65"/>
      <c r="K56" s="54"/>
      <c r="L56" s="54" t="str">
        <f t="shared" ca="1" si="0"/>
        <v/>
      </c>
      <c r="M56" s="54">
        <f t="shared" ca="1" si="1"/>
        <v>0</v>
      </c>
      <c r="N56" s="27" t="str">
        <f ca="1">IF($A56="","",OFFSET(統合マスタ!$K$4,MATCH($A56,統合マスタ!$AC$5:$AC$1500,0),0))</f>
        <v>A</v>
      </c>
    </row>
    <row r="57" spans="1:14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54" t="str">
        <f ca="1">IF(F57="","",OFFSET(分類!$B$29,MATCH(F57,分類!$A$30:$A$46,0),0))</f>
        <v>外用.臨時.散薬ヒート</v>
      </c>
      <c r="J57" s="65"/>
      <c r="K57" s="54"/>
      <c r="L57" s="54" t="str">
        <f t="shared" ca="1" si="0"/>
        <v/>
      </c>
      <c r="M57" s="54">
        <f t="shared" ca="1" si="1"/>
        <v>0</v>
      </c>
      <c r="N57" s="27" t="str">
        <f ca="1">IF($A57="","",OFFSET(統合マスタ!$K$4,MATCH($A57,統合マスタ!$AC$5:$AC$1500,0),0))</f>
        <v>cap</v>
      </c>
    </row>
    <row r="58" spans="1:14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54" t="str">
        <f ca="1">IF(F58="","",OFFSET(分類!$B$29,MATCH(F58,分類!$A$30:$A$46,0),0))</f>
        <v>不良在庫</v>
      </c>
      <c r="J58" s="65"/>
      <c r="K58" s="54"/>
      <c r="L58" s="54">
        <f t="shared" ca="1" si="0"/>
        <v>500</v>
      </c>
      <c r="M58" s="54">
        <f t="shared" ca="1" si="1"/>
        <v>0</v>
      </c>
      <c r="N58" s="27" t="str">
        <f ca="1">IF($A58="","",OFFSET(統合マスタ!$K$4,MATCH($A58,統合マスタ!$AC$5:$AC$1500,0),0))</f>
        <v>ｇ</v>
      </c>
    </row>
    <row r="59" spans="1:14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54" t="str">
        <f ca="1">IF(F59="","",OFFSET(分類!$B$29,MATCH(F59,分類!$A$30:$A$46,0),0))</f>
        <v>外用.臨時.散薬ヒート</v>
      </c>
      <c r="J59" s="65"/>
      <c r="K59" s="54"/>
      <c r="L59" s="54" t="str">
        <f t="shared" ca="1" si="0"/>
        <v/>
      </c>
      <c r="M59" s="54">
        <f t="shared" ca="1" si="1"/>
        <v>0</v>
      </c>
      <c r="N59" s="27" t="str">
        <f ca="1">IF($A59="","",OFFSET(統合マスタ!$K$4,MATCH($A59,統合マスタ!$AC$5:$AC$1500,0),0))</f>
        <v>錠</v>
      </c>
    </row>
    <row r="60" spans="1:14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54" t="str">
        <f ca="1">IF(F60="","",OFFSET(分類!$B$29,MATCH(F60,分類!$A$30:$A$46,0),0))</f>
        <v>外用.臨時.散薬ヒート</v>
      </c>
      <c r="J60" s="65"/>
      <c r="K60" s="54"/>
      <c r="L60" s="54" t="str">
        <f t="shared" ca="1" si="0"/>
        <v/>
      </c>
      <c r="M60" s="54">
        <f t="shared" ca="1" si="1"/>
        <v>0</v>
      </c>
      <c r="N60" s="27" t="str">
        <f ca="1">IF($A60="","",OFFSET(統合マスタ!$K$4,MATCH($A60,統合マスタ!$AC$5:$AC$1500,0),0))</f>
        <v>枚</v>
      </c>
    </row>
    <row r="61" spans="1:14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54" t="str">
        <f ca="1">IF(F61="","",OFFSET(分類!$B$29,MATCH(F61,分類!$A$30:$A$46,0),0))</f>
        <v>外用.臨時.散薬ヒート</v>
      </c>
      <c r="J61" s="65"/>
      <c r="K61" s="54"/>
      <c r="L61" s="54" t="str">
        <f t="shared" ca="1" si="0"/>
        <v/>
      </c>
      <c r="M61" s="54">
        <f t="shared" ca="1" si="1"/>
        <v>0</v>
      </c>
      <c r="N61" s="27" t="str">
        <f ca="1">IF($A61="","",OFFSET(統合マスタ!$K$4,MATCH($A61,統合マスタ!$AC$5:$AC$1500,0),0))</f>
        <v>枚</v>
      </c>
    </row>
    <row r="62" spans="1:14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54" t="str">
        <f ca="1">IF(F62="","",OFFSET(分類!$B$29,MATCH(F62,分類!$A$30:$A$46,0),0))</f>
        <v>不良在庫</v>
      </c>
      <c r="J62" s="65"/>
      <c r="K62" s="54"/>
      <c r="L62" s="54" t="str">
        <f t="shared" ca="1" si="0"/>
        <v/>
      </c>
      <c r="M62" s="54">
        <f t="shared" ca="1" si="1"/>
        <v>0</v>
      </c>
      <c r="N62" s="27" t="str">
        <f ca="1">IF($A62="","",OFFSET(統合マスタ!$K$4,MATCH($A62,統合マスタ!$AC$5:$AC$1500,0),0))</f>
        <v>錠</v>
      </c>
    </row>
    <row r="63" spans="1:14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54" t="str">
        <f ca="1">IF(F63="","",OFFSET(分類!$B$29,MATCH(F63,分類!$A$30:$A$46,0),0))</f>
        <v>外用.臨時.散薬ヒート</v>
      </c>
      <c r="J63" s="65"/>
      <c r="K63" s="54"/>
      <c r="L63" s="54" t="str">
        <f t="shared" ca="1" si="0"/>
        <v/>
      </c>
      <c r="M63" s="54">
        <f t="shared" ca="1" si="1"/>
        <v>0</v>
      </c>
      <c r="N63" s="27" t="str">
        <f ca="1">IF($A63="","",OFFSET(統合マスタ!$K$4,MATCH($A63,統合マスタ!$AC$5:$AC$1500,0),0))</f>
        <v>瓶</v>
      </c>
    </row>
    <row r="64" spans="1:14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54" t="str">
        <f ca="1">IF(F64="","",OFFSET(分類!$B$29,MATCH(F64,分類!$A$30:$A$46,0),0))</f>
        <v>外用.臨時.散薬ヒート</v>
      </c>
      <c r="J64" s="65"/>
      <c r="K64" s="54"/>
      <c r="L64" s="54" t="str">
        <f t="shared" ca="1" si="0"/>
        <v/>
      </c>
      <c r="M64" s="54">
        <f t="shared" ca="1" si="1"/>
        <v>0</v>
      </c>
      <c r="N64" s="27" t="str">
        <f ca="1">IF($A64="","",OFFSET(統合マスタ!$K$4,MATCH($A64,統合マスタ!$AC$5:$AC$1500,0),0))</f>
        <v>錠</v>
      </c>
    </row>
    <row r="65" spans="1:14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54" t="str">
        <f ca="1">IF(F65="","",OFFSET(分類!$B$29,MATCH(F65,分類!$A$30:$A$46,0),0))</f>
        <v>不良在庫</v>
      </c>
      <c r="J65" s="65"/>
      <c r="K65" s="54"/>
      <c r="L65" s="54" t="str">
        <f t="shared" ca="1" si="0"/>
        <v/>
      </c>
      <c r="M65" s="54">
        <f t="shared" ca="1" si="1"/>
        <v>0</v>
      </c>
      <c r="N65" s="27" t="str">
        <f ca="1">IF($A65="","",OFFSET(統合マスタ!$K$4,MATCH($A65,統合マスタ!$AC$5:$AC$1500,0),0))</f>
        <v>錠</v>
      </c>
    </row>
    <row r="66" spans="1:14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54" t="str">
        <f ca="1">IF(F66="","",OFFSET(分類!$B$29,MATCH(F66,分類!$A$30:$A$46,0),0))</f>
        <v>外用.臨時.散薬ヒート</v>
      </c>
      <c r="J66" s="65"/>
      <c r="K66" s="54"/>
      <c r="L66" s="54" t="str">
        <f t="shared" ca="1" si="0"/>
        <v/>
      </c>
      <c r="M66" s="54">
        <f t="shared" ca="1" si="1"/>
        <v>0</v>
      </c>
      <c r="N66" s="27" t="str">
        <f ca="1">IF($A66="","",OFFSET(統合マスタ!$K$4,MATCH($A66,統合マスタ!$AC$5:$AC$1500,0),0))</f>
        <v>錠</v>
      </c>
    </row>
    <row r="67" spans="1:14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54" t="str">
        <f ca="1">IF(F67="","",OFFSET(分類!$B$29,MATCH(F67,分類!$A$30:$A$46,0),0))</f>
        <v>外用.臨時.散薬ヒート</v>
      </c>
      <c r="J67" s="65"/>
      <c r="K67" s="54"/>
      <c r="L67" s="54" t="str">
        <f t="shared" ca="1" si="0"/>
        <v/>
      </c>
      <c r="M67" s="54">
        <f t="shared" ca="1" si="1"/>
        <v>0</v>
      </c>
      <c r="N67" s="27" t="str">
        <f ca="1">IF($A67="","",OFFSET(統合マスタ!$K$4,MATCH($A67,統合マスタ!$AC$5:$AC$1500,0),0))</f>
        <v>ｍｌ</v>
      </c>
    </row>
    <row r="68" spans="1:14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54" t="str">
        <f ca="1">IF(F68="","",OFFSET(分類!$B$29,MATCH(F68,分類!$A$30:$A$46,0),0))</f>
        <v>調剤棚</v>
      </c>
      <c r="J68" s="65"/>
      <c r="K68" s="54"/>
      <c r="L68" s="54" t="str">
        <f t="shared" ca="1" si="0"/>
        <v/>
      </c>
      <c r="M68" s="54">
        <f t="shared" ca="1" si="1"/>
        <v>0</v>
      </c>
      <c r="N68" s="27" t="str">
        <f ca="1">IF($A68="","",OFFSET(統合マスタ!$K$4,MATCH($A68,統合マスタ!$AC$5:$AC$1500,0),0))</f>
        <v>錠</v>
      </c>
    </row>
    <row r="69" spans="1:14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54" t="str">
        <f ca="1">IF(F69="","",OFFSET(分類!$B$29,MATCH(F69,分類!$A$30:$A$46,0),0))</f>
        <v>調剤棚</v>
      </c>
      <c r="J69" s="65"/>
      <c r="K69" s="54"/>
      <c r="L69" s="54" t="str">
        <f t="shared" ca="1" si="0"/>
        <v/>
      </c>
      <c r="M69" s="54">
        <f t="shared" ca="1" si="1"/>
        <v>0</v>
      </c>
      <c r="N69" s="27" t="str">
        <f ca="1">IF($A69="","",OFFSET(統合マスタ!$K$4,MATCH($A69,統合マスタ!$AC$5:$AC$1500,0),0))</f>
        <v>錠</v>
      </c>
    </row>
    <row r="70" spans="1:14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54" t="str">
        <f ca="1">IF(F70="","",OFFSET(分類!$B$29,MATCH(F70,分類!$A$30:$A$46,0),0))</f>
        <v>調剤棚</v>
      </c>
      <c r="J70" s="65"/>
      <c r="K70" s="54"/>
      <c r="L70" s="54" t="str">
        <f t="shared" ref="L70:L133" ca="1" si="3">IF(G70="粉",VALUE(SUBSTITUTE(SUBSTITUTE(LEFT(H70, FIND("ｇ", H70) - 1), "．", "."), "　", "")),"")</f>
        <v/>
      </c>
      <c r="M70" s="54">
        <f t="shared" ref="M70:M133" ca="1" si="4">IF(L70="",J70,J70*L70)</f>
        <v>0</v>
      </c>
      <c r="N70" s="27" t="str">
        <f ca="1">IF($A70="","",OFFSET(統合マスタ!$K$4,MATCH($A70,統合マスタ!$AC$5:$AC$1500,0),0))</f>
        <v>錠</v>
      </c>
    </row>
    <row r="71" spans="1:14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54" t="str">
        <f ca="1">IF(F71="","",OFFSET(分類!$B$29,MATCH(F71,分類!$A$30:$A$46,0),0))</f>
        <v>外用.臨時.散薬ヒート</v>
      </c>
      <c r="J71" s="65"/>
      <c r="K71" s="54"/>
      <c r="L71" s="54" t="str">
        <f t="shared" ca="1" si="3"/>
        <v/>
      </c>
      <c r="M71" s="54">
        <f t="shared" ca="1" si="4"/>
        <v>0</v>
      </c>
      <c r="N71" s="27" t="str">
        <f ca="1">IF($A71="","",OFFSET(統合マスタ!$K$4,MATCH($A71,統合マスタ!$AC$5:$AC$1500,0),0))</f>
        <v>ｍｌ</v>
      </c>
    </row>
    <row r="72" spans="1:14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54" t="str">
        <f ca="1">IF(F72="","",OFFSET(分類!$B$29,MATCH(F72,分類!$A$30:$A$46,0),0))</f>
        <v>不良在庫</v>
      </c>
      <c r="J72" s="65"/>
      <c r="K72" s="54"/>
      <c r="L72" s="54" t="str">
        <f t="shared" ca="1" si="3"/>
        <v/>
      </c>
      <c r="M72" s="54">
        <f t="shared" ca="1" si="4"/>
        <v>0</v>
      </c>
      <c r="N72" s="27" t="str">
        <f ca="1">IF($A72="","",OFFSET(統合マスタ!$K$4,MATCH($A72,統合マスタ!$AC$5:$AC$1500,0),0))</f>
        <v>錠</v>
      </c>
    </row>
    <row r="73" spans="1:14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54" t="str">
        <f ca="1">IF(F73="","",OFFSET(分類!$B$29,MATCH(F73,分類!$A$30:$A$46,0),0))</f>
        <v>調剤棚</v>
      </c>
      <c r="J73" s="65"/>
      <c r="K73" s="54"/>
      <c r="L73" s="54">
        <f t="shared" ca="1" si="3"/>
        <v>0.53</v>
      </c>
      <c r="M73" s="54">
        <f t="shared" ca="1" si="4"/>
        <v>0</v>
      </c>
      <c r="N73" s="27" t="str">
        <f ca="1">IF($A73="","",OFFSET(統合マスタ!$K$4,MATCH($A73,統合マスタ!$AC$5:$AC$1500,0),0))</f>
        <v>ｇ</v>
      </c>
    </row>
    <row r="74" spans="1:14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54" t="str">
        <f ca="1">IF(F74="","",OFFSET(分類!$B$29,MATCH(F74,分類!$A$30:$A$46,0),0))</f>
        <v>外用.臨時.散薬ヒート</v>
      </c>
      <c r="J74" s="65"/>
      <c r="K74" s="54"/>
      <c r="L74" s="54" t="str">
        <f t="shared" ca="1" si="3"/>
        <v/>
      </c>
      <c r="M74" s="54">
        <f t="shared" ca="1" si="4"/>
        <v>0</v>
      </c>
      <c r="N74" s="27" t="str">
        <f ca="1">IF($A74="","",OFFSET(統合マスタ!$K$4,MATCH($A74,統合マスタ!$AC$5:$AC$1500,0),0))</f>
        <v>錠</v>
      </c>
    </row>
    <row r="75" spans="1:14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54" t="str">
        <f ca="1">IF(F75="","",OFFSET(分類!$B$29,MATCH(F75,分類!$A$30:$A$46,0),0))</f>
        <v>不良在庫</v>
      </c>
      <c r="J75" s="65"/>
      <c r="K75" s="54"/>
      <c r="L75" s="54" t="e">
        <f t="shared" ca="1" si="3"/>
        <v>#VALUE!</v>
      </c>
      <c r="M75" s="54" t="e">
        <f t="shared" ca="1" si="4"/>
        <v>#VALUE!</v>
      </c>
      <c r="N75" s="27" t="str">
        <f ca="1">IF($A75="","",OFFSET(統合マスタ!$K$4,MATCH($A75,統合マスタ!$AC$5:$AC$1500,0),0))</f>
        <v>包</v>
      </c>
    </row>
    <row r="76" spans="1:14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54" t="str">
        <f ca="1">IF(F76="","",OFFSET(分類!$B$29,MATCH(F76,分類!$A$30:$A$46,0),0))</f>
        <v>不良在庫</v>
      </c>
      <c r="J76" s="65"/>
      <c r="K76" s="54"/>
      <c r="L76" s="54" t="str">
        <f t="shared" ca="1" si="3"/>
        <v/>
      </c>
      <c r="M76" s="54">
        <f t="shared" ca="1" si="4"/>
        <v>0</v>
      </c>
      <c r="N76" s="27" t="str">
        <f ca="1">IF($A76="","",OFFSET(統合マスタ!$K$4,MATCH($A76,統合マスタ!$AC$5:$AC$1500,0),0))</f>
        <v>A</v>
      </c>
    </row>
    <row r="77" spans="1:14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54" t="str">
        <f ca="1">IF(F77="","",OFFSET(分類!$B$29,MATCH(F77,分類!$A$30:$A$46,0),0))</f>
        <v>外用.臨時.散薬ヒート</v>
      </c>
      <c r="J77" s="65"/>
      <c r="K77" s="54"/>
      <c r="L77" s="54" t="str">
        <f t="shared" ca="1" si="3"/>
        <v/>
      </c>
      <c r="M77" s="54">
        <f t="shared" ca="1" si="4"/>
        <v>0</v>
      </c>
      <c r="N77" s="27" t="str">
        <f ca="1">IF($A77="","",OFFSET(統合マスタ!$K$4,MATCH($A77,統合マスタ!$AC$5:$AC$1500,0),0))</f>
        <v>錠</v>
      </c>
    </row>
    <row r="78" spans="1:14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54" t="str">
        <f ca="1">IF(F78="","",OFFSET(分類!$B$29,MATCH(F78,分類!$A$30:$A$46,0),0))</f>
        <v>外用.臨時.散薬ヒート</v>
      </c>
      <c r="J78" s="65"/>
      <c r="K78" s="54"/>
      <c r="L78" s="54" t="str">
        <f t="shared" ca="1" si="3"/>
        <v/>
      </c>
      <c r="M78" s="54">
        <f t="shared" ca="1" si="4"/>
        <v>0</v>
      </c>
      <c r="N78" s="27" t="str">
        <f ca="1">IF($A78="","",OFFSET(統合マスタ!$K$4,MATCH($A78,統合マスタ!$AC$5:$AC$1500,0),0))</f>
        <v>ｍｌ</v>
      </c>
    </row>
    <row r="79" spans="1:14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54" t="str">
        <f ca="1">IF(F79="","",OFFSET(分類!$B$29,MATCH(F79,分類!$A$30:$A$46,0),0))</f>
        <v>外用.臨時.散薬ヒート</v>
      </c>
      <c r="J79" s="65"/>
      <c r="K79" s="54"/>
      <c r="L79" s="54" t="str">
        <f t="shared" ca="1" si="3"/>
        <v/>
      </c>
      <c r="M79" s="54">
        <f t="shared" ca="1" si="4"/>
        <v>0</v>
      </c>
      <c r="N79" s="27" t="str">
        <f ca="1">IF($A79="","",OFFSET(統合マスタ!$K$4,MATCH($A79,統合マスタ!$AC$5:$AC$1500,0),0))</f>
        <v>本</v>
      </c>
    </row>
    <row r="80" spans="1:14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54" t="str">
        <f ca="1">IF(F80="","",OFFSET(分類!$B$29,MATCH(F80,分類!$A$30:$A$46,0),0))</f>
        <v>外用.臨時.散薬ヒート</v>
      </c>
      <c r="J80" s="65"/>
      <c r="K80" s="54"/>
      <c r="L80" s="54" t="str">
        <f t="shared" ca="1" si="3"/>
        <v/>
      </c>
      <c r="M80" s="54">
        <f t="shared" ca="1" si="4"/>
        <v>0</v>
      </c>
      <c r="N80" s="27" t="str">
        <f ca="1">IF($A80="","",OFFSET(統合マスタ!$K$4,MATCH($A80,統合マスタ!$AC$5:$AC$1500,0),0))</f>
        <v>錠</v>
      </c>
    </row>
    <row r="81" spans="1:14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54" t="str">
        <f ca="1">IF(F81="","",OFFSET(分類!$B$29,MATCH(F81,分類!$A$30:$A$46,0),0))</f>
        <v>外用.臨時.散薬ヒート</v>
      </c>
      <c r="J81" s="65"/>
      <c r="K81" s="54"/>
      <c r="L81" s="54" t="str">
        <f t="shared" ca="1" si="3"/>
        <v/>
      </c>
      <c r="M81" s="54">
        <f t="shared" ca="1" si="4"/>
        <v>0</v>
      </c>
      <c r="N81" s="27" t="str">
        <f ca="1">IF($A81="","",OFFSET(統合マスタ!$K$4,MATCH($A81,統合マスタ!$AC$5:$AC$1500,0),0))</f>
        <v>錠</v>
      </c>
    </row>
    <row r="82" spans="1:14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54" t="str">
        <f ca="1">IF(F82="","",OFFSET(分類!$B$29,MATCH(F82,分類!$A$30:$A$46,0),0))</f>
        <v>調剤棚</v>
      </c>
      <c r="J82" s="65"/>
      <c r="K82" s="54"/>
      <c r="L82" s="54" t="str">
        <f t="shared" ca="1" si="3"/>
        <v/>
      </c>
      <c r="M82" s="54">
        <f t="shared" ca="1" si="4"/>
        <v>0</v>
      </c>
      <c r="N82" s="27" t="str">
        <f ca="1">IF($A82="","",OFFSET(統合マスタ!$K$4,MATCH($A82,統合マスタ!$AC$5:$AC$1500,0),0))</f>
        <v>錠</v>
      </c>
    </row>
    <row r="83" spans="1:14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54" t="str">
        <f ca="1">IF(F83="","",OFFSET(分類!$B$29,MATCH(F83,分類!$A$30:$A$46,0),0))</f>
        <v>不良在庫</v>
      </c>
      <c r="J83" s="65"/>
      <c r="K83" s="54"/>
      <c r="L83" s="54" t="str">
        <f t="shared" ca="1" si="3"/>
        <v/>
      </c>
      <c r="M83" s="54">
        <f t="shared" ca="1" si="4"/>
        <v>0</v>
      </c>
      <c r="N83" s="27" t="str">
        <f ca="1">IF($A83="","",OFFSET(統合マスタ!$K$4,MATCH($A83,統合マスタ!$AC$5:$AC$1500,0),0))</f>
        <v>丸</v>
      </c>
    </row>
    <row r="84" spans="1:14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54" t="str">
        <f ca="1">IF(F84="","",OFFSET(分類!$B$29,MATCH(F84,分類!$A$30:$A$46,0),0))</f>
        <v>不良在庫</v>
      </c>
      <c r="J84" s="65"/>
      <c r="K84" s="54"/>
      <c r="L84" s="54" t="str">
        <f t="shared" ca="1" si="3"/>
        <v/>
      </c>
      <c r="M84" s="54">
        <f t="shared" ca="1" si="4"/>
        <v>0</v>
      </c>
      <c r="N84" s="27" t="str">
        <f ca="1">IF($A84="","",OFFSET(統合マスタ!$K$4,MATCH($A84,統合マスタ!$AC$5:$AC$1500,0),0))</f>
        <v>ｍｌ</v>
      </c>
    </row>
    <row r="85" spans="1:14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54" t="str">
        <f ca="1">IF(F85="","",OFFSET(分類!$B$29,MATCH(F85,分類!$A$30:$A$46,0),0))</f>
        <v>不良在庫</v>
      </c>
      <c r="J85" s="65"/>
      <c r="K85" s="54"/>
      <c r="L85" s="54" t="str">
        <f t="shared" ca="1" si="3"/>
        <v/>
      </c>
      <c r="M85" s="54">
        <f t="shared" ca="1" si="4"/>
        <v>0</v>
      </c>
      <c r="N85" s="27" t="str">
        <f ca="1">IF($A85="","",OFFSET(統合マスタ!$K$4,MATCH($A85,統合マスタ!$AC$5:$AC$1500,0),0))</f>
        <v>ｍｌ</v>
      </c>
    </row>
    <row r="86" spans="1:14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54" t="str">
        <f ca="1">IF(F86="","",OFFSET(分類!$B$29,MATCH(F86,分類!$A$30:$A$46,0),0))</f>
        <v>劇薬バラ</v>
      </c>
      <c r="J86" s="65"/>
      <c r="K86" s="54"/>
      <c r="L86" s="54" t="str">
        <f t="shared" ca="1" si="3"/>
        <v/>
      </c>
      <c r="M86" s="54">
        <f t="shared" ca="1" si="4"/>
        <v>0</v>
      </c>
      <c r="N86" s="27" t="str">
        <f ca="1">IF($A86="","",OFFSET(統合マスタ!$K$4,MATCH($A86,統合マスタ!$AC$5:$AC$1500,0),0))</f>
        <v>袋</v>
      </c>
    </row>
    <row r="87" spans="1:14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54" t="str">
        <f ca="1">IF(F87="","",OFFSET(分類!$B$29,MATCH(F87,分類!$A$30:$A$46,0),0))</f>
        <v>外用.臨時.散薬ヒート</v>
      </c>
      <c r="J87" s="65"/>
      <c r="K87" s="54"/>
      <c r="L87" s="54" t="str">
        <f t="shared" ca="1" si="3"/>
        <v/>
      </c>
      <c r="M87" s="54">
        <f t="shared" ca="1" si="4"/>
        <v>0</v>
      </c>
      <c r="N87" s="27" t="str">
        <f ca="1">IF($A87="","",OFFSET(統合マスタ!$K$4,MATCH($A87,統合マスタ!$AC$5:$AC$1500,0),0))</f>
        <v>ｇ</v>
      </c>
    </row>
    <row r="88" spans="1:14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54" t="str">
        <f ca="1">IF(F88="","",OFFSET(分類!$B$29,MATCH(F88,分類!$A$30:$A$46,0),0))</f>
        <v>不良在庫</v>
      </c>
      <c r="J88" s="65"/>
      <c r="K88" s="54"/>
      <c r="L88" s="54" t="str">
        <f t="shared" ca="1" si="3"/>
        <v/>
      </c>
      <c r="M88" s="54">
        <f t="shared" ca="1" si="4"/>
        <v>0</v>
      </c>
      <c r="N88" s="27" t="str">
        <f ca="1">IF($A88="","",OFFSET(統合マスタ!$K$4,MATCH($A88,統合マスタ!$AC$5:$AC$1500,0),0))</f>
        <v>錠</v>
      </c>
    </row>
    <row r="89" spans="1:14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54" t="str">
        <f ca="1">IF(F89="","",OFFSET(分類!$B$29,MATCH(F89,分類!$A$30:$A$46,0),0))</f>
        <v>冷蔵庫</v>
      </c>
      <c r="J89" s="65"/>
      <c r="K89" s="54"/>
      <c r="L89" s="54" t="str">
        <f t="shared" ca="1" si="3"/>
        <v/>
      </c>
      <c r="M89" s="54">
        <f t="shared" ca="1" si="4"/>
        <v>0</v>
      </c>
      <c r="N89" s="27" t="str">
        <f ca="1">IF($A89="","",OFFSET(統合マスタ!$K$4,MATCH($A89,統合マスタ!$AC$5:$AC$1500,0),0))</f>
        <v>A</v>
      </c>
    </row>
    <row r="90" spans="1:14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54" t="str">
        <f ca="1">IF(F90="","",OFFSET(分類!$B$29,MATCH(F90,分類!$A$30:$A$46,0),0))</f>
        <v>不良在庫</v>
      </c>
      <c r="J90" s="65"/>
      <c r="K90" s="54"/>
      <c r="L90" s="54" t="str">
        <f t="shared" ca="1" si="3"/>
        <v/>
      </c>
      <c r="M90" s="54">
        <f t="shared" ca="1" si="4"/>
        <v>0</v>
      </c>
      <c r="N90" s="27" t="str">
        <f ca="1">IF($A90="","",OFFSET(統合マスタ!$K$4,MATCH($A90,統合マスタ!$AC$5:$AC$1500,0),0))</f>
        <v>錠</v>
      </c>
    </row>
    <row r="91" spans="1:14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54" t="str">
        <f ca="1">IF(F91="","",OFFSET(分類!$B$29,MATCH(F91,分類!$A$30:$A$46,0),0))</f>
        <v>散薬調剤台</v>
      </c>
      <c r="J91" s="65"/>
      <c r="K91" s="54"/>
      <c r="L91" s="54">
        <f t="shared" ca="1" si="3"/>
        <v>100</v>
      </c>
      <c r="M91" s="54">
        <f t="shared" ca="1" si="4"/>
        <v>0</v>
      </c>
      <c r="N91" s="27" t="str">
        <f ca="1">IF($A91="","",OFFSET(統合マスタ!$K$4,MATCH($A91,統合マスタ!$AC$5:$AC$1500,0),0))</f>
        <v>ｇ</v>
      </c>
    </row>
    <row r="92" spans="1:14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54" t="str">
        <f ca="1">IF(F92="","",OFFSET(分類!$B$29,MATCH(F92,分類!$A$30:$A$46,0),0))</f>
        <v>外用.臨時.散薬ヒート</v>
      </c>
      <c r="J92" s="65"/>
      <c r="K92" s="54"/>
      <c r="L92" s="54" t="str">
        <f t="shared" ca="1" si="3"/>
        <v/>
      </c>
      <c r="M92" s="54">
        <f t="shared" ca="1" si="4"/>
        <v>0</v>
      </c>
      <c r="N92" s="27" t="str">
        <f ca="1">IF($A92="","",OFFSET(統合マスタ!$K$4,MATCH($A92,統合マスタ!$AC$5:$AC$1500,0),0))</f>
        <v>ｍｌ</v>
      </c>
    </row>
    <row r="93" spans="1:14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54" t="str">
        <f ca="1">IF(F93="","",OFFSET(分類!$B$29,MATCH(F93,分類!$A$30:$A$46,0),0))</f>
        <v>外用.臨時.散薬ヒート</v>
      </c>
      <c r="J93" s="65"/>
      <c r="K93" s="54"/>
      <c r="L93" s="54" t="str">
        <f t="shared" ca="1" si="3"/>
        <v/>
      </c>
      <c r="M93" s="54">
        <f t="shared" ca="1" si="4"/>
        <v>0</v>
      </c>
      <c r="N93" s="27" t="str">
        <f ca="1">IF($A93="","",OFFSET(統合マスタ!$K$4,MATCH($A93,統合マスタ!$AC$5:$AC$1500,0),0))</f>
        <v>個</v>
      </c>
    </row>
    <row r="94" spans="1:14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54" t="str">
        <f ca="1">IF(F94="","",OFFSET(分類!$B$29,MATCH(F94,分類!$A$30:$A$46,0),0))</f>
        <v>外用.臨時.散薬ヒート</v>
      </c>
      <c r="J94" s="65"/>
      <c r="K94" s="54"/>
      <c r="L94" s="54" t="str">
        <f t="shared" ca="1" si="3"/>
        <v/>
      </c>
      <c r="M94" s="54">
        <f t="shared" ca="1" si="4"/>
        <v>0</v>
      </c>
      <c r="N94" s="27" t="str">
        <f ca="1">IF($A94="","",OFFSET(統合マスタ!$K$4,MATCH($A94,統合マスタ!$AC$5:$AC$1500,0),0))</f>
        <v>個</v>
      </c>
    </row>
    <row r="95" spans="1:14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54" t="str">
        <f ca="1">IF(F95="","",OFFSET(分類!$B$29,MATCH(F95,分類!$A$30:$A$46,0),0))</f>
        <v>外用.臨時.散薬ヒート</v>
      </c>
      <c r="J95" s="65"/>
      <c r="K95" s="54"/>
      <c r="L95" s="54" t="e">
        <f t="shared" ca="1" si="3"/>
        <v>#VALUE!</v>
      </c>
      <c r="M95" s="54" t="e">
        <f t="shared" ca="1" si="4"/>
        <v>#VALUE!</v>
      </c>
      <c r="N95" s="27" t="str">
        <f ca="1">IF($A95="","",OFFSET(統合マスタ!$K$4,MATCH($A95,統合マスタ!$AC$5:$AC$1500,0),0))</f>
        <v>包</v>
      </c>
    </row>
    <row r="96" spans="1:14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54" t="str">
        <f ca="1">IF(F96="","",OFFSET(分類!$B$29,MATCH(F96,分類!$A$30:$A$46,0),0))</f>
        <v>外用.臨時.散薬ヒート</v>
      </c>
      <c r="J96" s="65"/>
      <c r="K96" s="54"/>
      <c r="L96" s="54" t="str">
        <f t="shared" ca="1" si="3"/>
        <v/>
      </c>
      <c r="M96" s="54">
        <f t="shared" ca="1" si="4"/>
        <v>0</v>
      </c>
      <c r="N96" s="27" t="str">
        <f ca="1">IF($A96="","",OFFSET(統合マスタ!$K$4,MATCH($A96,統合マスタ!$AC$5:$AC$1500,0),0))</f>
        <v>錠</v>
      </c>
    </row>
    <row r="97" spans="1:14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54" t="str">
        <f ca="1">IF(F97="","",OFFSET(分類!$B$29,MATCH(F97,分類!$A$30:$A$46,0),0))</f>
        <v>注射</v>
      </c>
      <c r="J97" s="65"/>
      <c r="K97" s="54"/>
      <c r="L97" s="54" t="str">
        <f t="shared" ca="1" si="3"/>
        <v/>
      </c>
      <c r="M97" s="54">
        <f t="shared" ca="1" si="4"/>
        <v>0</v>
      </c>
      <c r="N97" s="27" t="str">
        <f ca="1">IF($A97="","",OFFSET(統合マスタ!$K$4,MATCH($A97,統合マスタ!$AC$5:$AC$1500,0),0))</f>
        <v>A</v>
      </c>
    </row>
    <row r="98" spans="1:14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54" t="str">
        <f ca="1">IF(F98="","",OFFSET(分類!$B$29,MATCH(F98,分類!$A$30:$A$46,0),0))</f>
        <v>抗生剤.小輸液</v>
      </c>
      <c r="J98" s="65"/>
      <c r="K98" s="54"/>
      <c r="L98" s="54" t="str">
        <f t="shared" ca="1" si="3"/>
        <v/>
      </c>
      <c r="M98" s="54">
        <f t="shared" ca="1" si="4"/>
        <v>0</v>
      </c>
      <c r="N98" s="27" t="str">
        <f ca="1">IF($A98="","",OFFSET(統合マスタ!$K$4,MATCH($A98,統合マスタ!$AC$5:$AC$1500,0),0))</f>
        <v>袋</v>
      </c>
    </row>
    <row r="99" spans="1:14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54" t="str">
        <f ca="1">IF(F99="","",OFFSET(分類!$B$29,MATCH(F99,分類!$A$30:$A$46,0),0))</f>
        <v>注射</v>
      </c>
      <c r="J99" s="65"/>
      <c r="K99" s="54"/>
      <c r="L99" s="54" t="str">
        <f t="shared" ca="1" si="3"/>
        <v/>
      </c>
      <c r="M99" s="54">
        <f t="shared" ca="1" si="4"/>
        <v>0</v>
      </c>
      <c r="N99" s="27" t="str">
        <f ca="1">IF($A99="","",OFFSET(統合マスタ!$K$4,MATCH($A99,統合マスタ!$AC$5:$AC$1500,0),0))</f>
        <v>瓶</v>
      </c>
    </row>
    <row r="100" spans="1:14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54" t="str">
        <f ca="1">IF(F100="","",OFFSET(分類!$B$29,MATCH(F100,分類!$A$30:$A$46,0),0))</f>
        <v>外用.臨時.散薬ヒート</v>
      </c>
      <c r="J100" s="65"/>
      <c r="K100" s="54"/>
      <c r="L100" s="54" t="str">
        <f t="shared" ca="1" si="3"/>
        <v/>
      </c>
      <c r="M100" s="54">
        <f t="shared" ca="1" si="4"/>
        <v>0</v>
      </c>
      <c r="N100" s="27" t="str">
        <f ca="1">IF($A100="","",OFFSET(統合マスタ!$K$4,MATCH($A100,統合マスタ!$AC$5:$AC$1500,0),0))</f>
        <v>錠</v>
      </c>
    </row>
    <row r="101" spans="1:14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54" t="str">
        <f ca="1">IF(F101="","",OFFSET(分類!$B$29,MATCH(F101,分類!$A$30:$A$46,0),0))</f>
        <v>不良在庫</v>
      </c>
      <c r="J101" s="65"/>
      <c r="K101" s="54"/>
      <c r="L101" s="54" t="str">
        <f t="shared" ca="1" si="3"/>
        <v/>
      </c>
      <c r="M101" s="54">
        <f t="shared" ca="1" si="4"/>
        <v>0</v>
      </c>
      <c r="N101" s="27" t="str">
        <f ca="1">IF($A101="","",OFFSET(統合マスタ!$K$4,MATCH($A101,統合マスタ!$AC$5:$AC$1500,0),0))</f>
        <v>錠</v>
      </c>
    </row>
    <row r="102" spans="1:14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54" t="str">
        <f ca="1">IF(F102="","",OFFSET(分類!$B$29,MATCH(F102,分類!$A$30:$A$46,0),0))</f>
        <v>外用.臨時.散薬ヒート</v>
      </c>
      <c r="J102" s="65"/>
      <c r="K102" s="54"/>
      <c r="L102" s="54" t="str">
        <f t="shared" ca="1" si="3"/>
        <v/>
      </c>
      <c r="M102" s="54">
        <f t="shared" ca="1" si="4"/>
        <v>0</v>
      </c>
      <c r="N102" s="27" t="str">
        <f ca="1">IF($A102="","",OFFSET(統合マスタ!$K$4,MATCH($A102,統合マスタ!$AC$5:$AC$1500,0),0))</f>
        <v>錠</v>
      </c>
    </row>
    <row r="103" spans="1:14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54" t="str">
        <f ca="1">IF(F103="","",OFFSET(分類!$B$29,MATCH(F103,分類!$A$30:$A$46,0),0))</f>
        <v>外用.臨時.散薬ヒート</v>
      </c>
      <c r="J103" s="65"/>
      <c r="K103" s="54"/>
      <c r="L103" s="54" t="str">
        <f t="shared" ca="1" si="3"/>
        <v/>
      </c>
      <c r="M103" s="54">
        <f t="shared" ca="1" si="4"/>
        <v>0</v>
      </c>
      <c r="N103" s="27" t="str">
        <f ca="1">IF($A103="","",OFFSET(統合マスタ!$K$4,MATCH($A103,統合マスタ!$AC$5:$AC$1500,0),0))</f>
        <v>錠</v>
      </c>
    </row>
    <row r="104" spans="1:14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54" t="str">
        <f ca="1">IF(F104="","",OFFSET(分類!$B$29,MATCH(F104,分類!$A$30:$A$46,0),0))</f>
        <v>散薬調剤台</v>
      </c>
      <c r="J104" s="65"/>
      <c r="K104" s="54"/>
      <c r="L104" s="54" t="str">
        <f t="shared" ca="1" si="3"/>
        <v/>
      </c>
      <c r="M104" s="54">
        <f t="shared" ca="1" si="4"/>
        <v>0</v>
      </c>
      <c r="N104" s="27" t="str">
        <f ca="1">IF($A104="","",OFFSET(統合マスタ!$K$4,MATCH($A104,統合マスタ!$AC$5:$AC$1500,0),0))</f>
        <v>cap</v>
      </c>
    </row>
    <row r="105" spans="1:14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54" t="str">
        <f ca="1">IF(F105="","",OFFSET(分類!$B$29,MATCH(F105,分類!$A$30:$A$46,0),0))</f>
        <v>外用.臨時.散薬ヒート</v>
      </c>
      <c r="J105" s="65"/>
      <c r="K105" s="54"/>
      <c r="L105" s="54" t="str">
        <f t="shared" ca="1" si="3"/>
        <v/>
      </c>
      <c r="M105" s="54">
        <f t="shared" ca="1" si="4"/>
        <v>0</v>
      </c>
      <c r="N105" s="27" t="str">
        <f ca="1">IF($A105="","",OFFSET(統合マスタ!$K$4,MATCH($A105,統合マスタ!$AC$5:$AC$1500,0),0))</f>
        <v>cap</v>
      </c>
    </row>
    <row r="106" spans="1:14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54" t="str">
        <f ca="1">IF(F106="","",OFFSET(分類!$B$29,MATCH(F106,分類!$A$30:$A$46,0),0))</f>
        <v>外用.臨時.散薬ヒート</v>
      </c>
      <c r="J106" s="65"/>
      <c r="K106" s="54"/>
      <c r="L106" s="54" t="str">
        <f t="shared" ca="1" si="3"/>
        <v/>
      </c>
      <c r="M106" s="54">
        <f t="shared" ca="1" si="4"/>
        <v>0</v>
      </c>
      <c r="N106" s="27" t="str">
        <f ca="1">IF($A106="","",OFFSET(統合マスタ!$K$4,MATCH($A106,統合マスタ!$AC$5:$AC$1500,0),0))</f>
        <v>錠</v>
      </c>
    </row>
    <row r="107" spans="1:14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54" t="str">
        <f ca="1">IF(F107="","",OFFSET(分類!$B$29,MATCH(F107,分類!$A$30:$A$46,0),0))</f>
        <v>外用.臨時.散薬ヒート</v>
      </c>
      <c r="J107" s="65"/>
      <c r="K107" s="54"/>
      <c r="L107" s="54" t="str">
        <f t="shared" ca="1" si="3"/>
        <v/>
      </c>
      <c r="M107" s="54">
        <f t="shared" ca="1" si="4"/>
        <v>0</v>
      </c>
      <c r="N107" s="27" t="str">
        <f ca="1">IF($A107="","",OFFSET(統合マスタ!$K$4,MATCH($A107,統合マスタ!$AC$5:$AC$1500,0),0))</f>
        <v>錠</v>
      </c>
    </row>
    <row r="108" spans="1:14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54" t="str">
        <f ca="1">IF(F108="","",OFFSET(分類!$B$29,MATCH(F108,分類!$A$30:$A$46,0),0))</f>
        <v>外用.臨時.散薬ヒート</v>
      </c>
      <c r="J108" s="65"/>
      <c r="K108" s="54"/>
      <c r="L108" s="54">
        <f t="shared" ca="1" si="3"/>
        <v>1</v>
      </c>
      <c r="M108" s="54">
        <f t="shared" ca="1" si="4"/>
        <v>0</v>
      </c>
      <c r="N108" s="27" t="str">
        <f ca="1">IF($A108="","",OFFSET(統合マスタ!$K$4,MATCH($A108,統合マスタ!$AC$5:$AC$1500,0),0))</f>
        <v>ｇ</v>
      </c>
    </row>
    <row r="109" spans="1:14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54" t="str">
        <f ca="1">IF(F109="","",OFFSET(分類!$B$29,MATCH(F109,分類!$A$30:$A$46,0),0))</f>
        <v>注射</v>
      </c>
      <c r="J109" s="65"/>
      <c r="K109" s="54"/>
      <c r="L109" s="54" t="str">
        <f t="shared" ca="1" si="3"/>
        <v/>
      </c>
      <c r="M109" s="54">
        <f t="shared" ca="1" si="4"/>
        <v>0</v>
      </c>
      <c r="N109" s="27" t="str">
        <f ca="1">IF($A109="","",OFFSET(統合マスタ!$K$4,MATCH($A109,統合マスタ!$AC$5:$AC$1500,0),0))</f>
        <v>管</v>
      </c>
    </row>
    <row r="110" spans="1:14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54" t="str">
        <f ca="1">IF(F110="","",OFFSET(分類!$B$29,MATCH(F110,分類!$A$30:$A$46,0),0))</f>
        <v>不良在庫</v>
      </c>
      <c r="J110" s="65"/>
      <c r="K110" s="54"/>
      <c r="L110" s="54" t="str">
        <f t="shared" ca="1" si="3"/>
        <v/>
      </c>
      <c r="M110" s="54">
        <f t="shared" ca="1" si="4"/>
        <v>0</v>
      </c>
      <c r="N110" s="27" t="str">
        <f ca="1">IF($A110="","",OFFSET(統合マスタ!$K$4,MATCH($A110,統合マスタ!$AC$5:$AC$1500,0),0))</f>
        <v>錠</v>
      </c>
    </row>
    <row r="111" spans="1:14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54" t="str">
        <f ca="1">IF(F111="","",OFFSET(分類!$B$29,MATCH(F111,分類!$A$30:$A$46,0),0))</f>
        <v>不良在庫</v>
      </c>
      <c r="J111" s="65"/>
      <c r="K111" s="54"/>
      <c r="L111" s="54" t="str">
        <f t="shared" ca="1" si="3"/>
        <v/>
      </c>
      <c r="M111" s="54">
        <f t="shared" ca="1" si="4"/>
        <v>0</v>
      </c>
      <c r="N111" s="27" t="str">
        <f ca="1">IF($A111="","",OFFSET(統合マスタ!$K$4,MATCH($A111,統合マスタ!$AC$5:$AC$1500,0),0))</f>
        <v>cap</v>
      </c>
    </row>
    <row r="112" spans="1:14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54" t="str">
        <f ca="1">IF(F112="","",OFFSET(分類!$B$29,MATCH(F112,分類!$A$30:$A$46,0),0))</f>
        <v>冷蔵庫</v>
      </c>
      <c r="J112" s="65"/>
      <c r="K112" s="54"/>
      <c r="L112" s="54" t="str">
        <f t="shared" ca="1" si="3"/>
        <v/>
      </c>
      <c r="M112" s="54">
        <f t="shared" ca="1" si="4"/>
        <v>0</v>
      </c>
      <c r="N112" s="27" t="str">
        <f ca="1">IF($A112="","",OFFSET(統合マスタ!$K$4,MATCH($A112,統合マスタ!$AC$5:$AC$1500,0),0))</f>
        <v>シリンジ</v>
      </c>
    </row>
    <row r="113" spans="1:14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54" t="str">
        <f ca="1">IF(F113="","",OFFSET(分類!$B$29,MATCH(F113,分類!$A$30:$A$46,0),0))</f>
        <v>不良在庫</v>
      </c>
      <c r="J113" s="65"/>
      <c r="K113" s="54"/>
      <c r="L113" s="54" t="str">
        <f t="shared" ca="1" si="3"/>
        <v/>
      </c>
      <c r="M113" s="54">
        <f t="shared" ca="1" si="4"/>
        <v>0</v>
      </c>
      <c r="N113" s="27" t="str">
        <f ca="1">IF($A113="","",OFFSET(統合マスタ!$K$4,MATCH($A113,統合マスタ!$AC$5:$AC$1500,0),0))</f>
        <v>シリンジ</v>
      </c>
    </row>
    <row r="114" spans="1:14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54" t="str">
        <f ca="1">IF(F114="","",OFFSET(分類!$B$29,MATCH(F114,分類!$A$30:$A$46,0),0))</f>
        <v>不良在庫</v>
      </c>
      <c r="J114" s="65"/>
      <c r="K114" s="54"/>
      <c r="L114" s="54" t="str">
        <f t="shared" ca="1" si="3"/>
        <v/>
      </c>
      <c r="M114" s="54">
        <f t="shared" ca="1" si="4"/>
        <v>0</v>
      </c>
      <c r="N114" s="27" t="str">
        <f ca="1">IF($A114="","",OFFSET(統合マスタ!$K$4,MATCH($A114,統合マスタ!$AC$5:$AC$1500,0),0))</f>
        <v>シリンジ</v>
      </c>
    </row>
    <row r="115" spans="1:14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54" t="str">
        <f ca="1">IF(F115="","",OFFSET(分類!$B$29,MATCH(F115,分類!$A$30:$A$46,0),0))</f>
        <v>抗生剤.小輸液</v>
      </c>
      <c r="J115" s="65"/>
      <c r="K115" s="54"/>
      <c r="L115" s="54" t="str">
        <f t="shared" ca="1" si="3"/>
        <v/>
      </c>
      <c r="M115" s="54">
        <f t="shared" ca="1" si="4"/>
        <v>0</v>
      </c>
      <c r="N115" s="27" t="str">
        <f ca="1">IF($A115="","",OFFSET(統合マスタ!$K$4,MATCH($A115,統合マスタ!$AC$5:$AC$1500,0),0))</f>
        <v>錠</v>
      </c>
    </row>
    <row r="116" spans="1:14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54" t="str">
        <f ca="1">IF(F116="","",OFFSET(分類!$B$29,MATCH(F116,分類!$A$30:$A$46,0),0))</f>
        <v>不良在庫</v>
      </c>
      <c r="J116" s="65"/>
      <c r="K116" s="54"/>
      <c r="L116" s="54" t="str">
        <f t="shared" ca="1" si="3"/>
        <v/>
      </c>
      <c r="M116" s="54">
        <f t="shared" ca="1" si="4"/>
        <v>0</v>
      </c>
      <c r="N116" s="27" t="str">
        <f ca="1">IF($A116="","",OFFSET(統合マスタ!$K$4,MATCH($A116,統合マスタ!$AC$5:$AC$1500,0),0))</f>
        <v>A</v>
      </c>
    </row>
    <row r="117" spans="1:14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54" t="str">
        <f ca="1">IF(F117="","",OFFSET(分類!$B$29,MATCH(F117,分類!$A$30:$A$46,0),0))</f>
        <v>外用.臨時.散薬ヒート</v>
      </c>
      <c r="J117" s="65"/>
      <c r="K117" s="54"/>
      <c r="L117" s="54" t="str">
        <f t="shared" ca="1" si="3"/>
        <v/>
      </c>
      <c r="M117" s="54">
        <f t="shared" ca="1" si="4"/>
        <v>0</v>
      </c>
      <c r="N117" s="27" t="str">
        <f ca="1">IF($A117="","",OFFSET(統合マスタ!$K$4,MATCH($A117,統合マスタ!$AC$5:$AC$1500,0),0))</f>
        <v>cap</v>
      </c>
    </row>
    <row r="118" spans="1:14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54" t="str">
        <f ca="1">IF(F118="","",OFFSET(分類!$B$29,MATCH(F118,分類!$A$30:$A$46,0),0))</f>
        <v>外用.臨時.散薬ヒート</v>
      </c>
      <c r="J118" s="65"/>
      <c r="K118" s="54"/>
      <c r="L118" s="54" t="str">
        <f t="shared" ca="1" si="3"/>
        <v/>
      </c>
      <c r="M118" s="54">
        <f t="shared" ca="1" si="4"/>
        <v>0</v>
      </c>
      <c r="N118" s="27" t="str">
        <f ca="1">IF($A118="","",OFFSET(統合マスタ!$K$4,MATCH($A118,統合マスタ!$AC$5:$AC$1500,0),0))</f>
        <v>錠</v>
      </c>
    </row>
    <row r="119" spans="1:14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54" t="str">
        <f ca="1">IF(F119="","",OFFSET(分類!$B$29,MATCH(F119,分類!$A$30:$A$46,0),0))</f>
        <v>外用.臨時.散薬ヒート</v>
      </c>
      <c r="J119" s="65"/>
      <c r="K119" s="54"/>
      <c r="L119" s="54" t="str">
        <f t="shared" ca="1" si="3"/>
        <v/>
      </c>
      <c r="M119" s="54">
        <f t="shared" ca="1" si="4"/>
        <v>0</v>
      </c>
      <c r="N119" s="27" t="str">
        <f ca="1">IF($A119="","",OFFSET(統合マスタ!$K$4,MATCH($A119,統合マスタ!$AC$5:$AC$1500,0),0))</f>
        <v>錠</v>
      </c>
    </row>
    <row r="120" spans="1:14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54" t="str">
        <f ca="1">IF(F120="","",OFFSET(分類!$B$29,MATCH(F120,分類!$A$30:$A$46,0),0))</f>
        <v>外用.臨時.散薬ヒート</v>
      </c>
      <c r="J120" s="65"/>
      <c r="K120" s="54"/>
      <c r="L120" s="54" t="str">
        <f t="shared" ca="1" si="3"/>
        <v/>
      </c>
      <c r="M120" s="54">
        <f t="shared" ca="1" si="4"/>
        <v>0</v>
      </c>
      <c r="N120" s="27" t="str">
        <f ca="1">IF($A120="","",OFFSET(統合マスタ!$K$4,MATCH($A120,統合マスタ!$AC$5:$AC$1500,0),0))</f>
        <v>錠</v>
      </c>
    </row>
    <row r="121" spans="1:14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54" t="str">
        <f ca="1">IF(F121="","",OFFSET(分類!$B$29,MATCH(F121,分類!$A$30:$A$46,0),0))</f>
        <v>冷蔵庫</v>
      </c>
      <c r="J121" s="65"/>
      <c r="K121" s="54"/>
      <c r="L121" s="54" t="str">
        <f t="shared" ca="1" si="3"/>
        <v/>
      </c>
      <c r="M121" s="54">
        <f t="shared" ca="1" si="4"/>
        <v>0</v>
      </c>
      <c r="N121" s="27" t="str">
        <f ca="1">IF($A121="","",OFFSET(統合マスタ!$K$4,MATCH($A121,統合マスタ!$AC$5:$AC$1500,0),0))</f>
        <v>kit</v>
      </c>
    </row>
    <row r="122" spans="1:14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54" t="str">
        <f ca="1">IF(F122="","",OFFSET(分類!$B$29,MATCH(F122,分類!$A$30:$A$46,0),0))</f>
        <v>冷蔵庫</v>
      </c>
      <c r="J122" s="65"/>
      <c r="K122" s="54"/>
      <c r="L122" s="54" t="str">
        <f t="shared" ca="1" si="3"/>
        <v/>
      </c>
      <c r="M122" s="54">
        <f t="shared" ca="1" si="4"/>
        <v>0</v>
      </c>
      <c r="N122" s="27" t="str">
        <f ca="1">IF($A122="","",OFFSET(統合マスタ!$K$4,MATCH($A122,統合マスタ!$AC$5:$AC$1500,0),0))</f>
        <v>キット</v>
      </c>
    </row>
    <row r="123" spans="1:14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54" t="str">
        <f ca="1">IF(F123="","",OFFSET(分類!$B$29,MATCH(F123,分類!$A$30:$A$46,0),0))</f>
        <v>外用.臨時.散薬ヒート</v>
      </c>
      <c r="J123" s="65"/>
      <c r="K123" s="54"/>
      <c r="L123" s="54" t="str">
        <f t="shared" ca="1" si="3"/>
        <v/>
      </c>
      <c r="M123" s="54">
        <f t="shared" ca="1" si="4"/>
        <v>0</v>
      </c>
      <c r="N123" s="27" t="str">
        <f ca="1">IF($A123="","",OFFSET(統合マスタ!$K$4,MATCH($A123,統合マスタ!$AC$5:$AC$1500,0),0))</f>
        <v>枚</v>
      </c>
    </row>
    <row r="124" spans="1:14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54" t="str">
        <f ca="1">IF(F124="","",OFFSET(分類!$B$29,MATCH(F124,分類!$A$30:$A$46,0),0))</f>
        <v>不良在庫</v>
      </c>
      <c r="J124" s="65"/>
      <c r="K124" s="54"/>
      <c r="L124" s="54" t="str">
        <f t="shared" ca="1" si="3"/>
        <v/>
      </c>
      <c r="M124" s="54">
        <f t="shared" ca="1" si="4"/>
        <v>0</v>
      </c>
      <c r="N124" s="27" t="str">
        <f ca="1">IF($A124="","",OFFSET(統合マスタ!$K$4,MATCH($A124,統合マスタ!$AC$5:$AC$1500,0),0))</f>
        <v>kit</v>
      </c>
    </row>
    <row r="125" spans="1:14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54" t="str">
        <f ca="1">IF(F125="","",OFFSET(分類!$B$29,MATCH(F125,分類!$A$30:$A$46,0),0))</f>
        <v>外用.臨時.散薬ヒート</v>
      </c>
      <c r="J125" s="65"/>
      <c r="K125" s="54"/>
      <c r="L125" s="54" t="str">
        <f t="shared" ca="1" si="3"/>
        <v/>
      </c>
      <c r="M125" s="54">
        <f t="shared" ca="1" si="4"/>
        <v>0</v>
      </c>
      <c r="N125" s="27" t="str">
        <f ca="1">IF($A125="","",OFFSET(統合マスタ!$K$4,MATCH($A125,統合マスタ!$AC$5:$AC$1500,0),0))</f>
        <v>錠</v>
      </c>
    </row>
    <row r="126" spans="1:14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54" t="str">
        <f ca="1">IF(F126="","",OFFSET(分類!$B$29,MATCH(F126,分類!$A$30:$A$46,0),0))</f>
        <v>不良在庫</v>
      </c>
      <c r="J126" s="65"/>
      <c r="K126" s="54"/>
      <c r="L126" s="54" t="str">
        <f t="shared" ca="1" si="3"/>
        <v/>
      </c>
      <c r="M126" s="54">
        <f t="shared" ca="1" si="4"/>
        <v>0</v>
      </c>
      <c r="N126" s="27" t="str">
        <f ca="1">IF($A126="","",OFFSET(統合マスタ!$K$4,MATCH($A126,統合マスタ!$AC$5:$AC$1500,0),0))</f>
        <v>錠</v>
      </c>
    </row>
    <row r="127" spans="1:14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54" t="str">
        <f ca="1">IF(F127="","",OFFSET(分類!$B$29,MATCH(F127,分類!$A$30:$A$46,0),0))</f>
        <v>外用.臨時.散薬ヒート</v>
      </c>
      <c r="J127" s="65"/>
      <c r="K127" s="54"/>
      <c r="L127" s="54" t="str">
        <f t="shared" ca="1" si="3"/>
        <v/>
      </c>
      <c r="M127" s="54">
        <f t="shared" ca="1" si="4"/>
        <v>0</v>
      </c>
      <c r="N127" s="27" t="str">
        <f ca="1">IF($A127="","",OFFSET(統合マスタ!$K$4,MATCH($A127,統合マスタ!$AC$5:$AC$1500,0),0))</f>
        <v>錠</v>
      </c>
    </row>
    <row r="128" spans="1:14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54" t="str">
        <f ca="1">IF(F128="","",OFFSET(分類!$B$29,MATCH(F128,分類!$A$30:$A$46,0),0))</f>
        <v>外用.臨時.散薬ヒート</v>
      </c>
      <c r="J128" s="65"/>
      <c r="K128" s="54"/>
      <c r="L128" s="54" t="str">
        <f t="shared" ca="1" si="3"/>
        <v/>
      </c>
      <c r="M128" s="54">
        <f t="shared" ca="1" si="4"/>
        <v>0</v>
      </c>
      <c r="N128" s="27" t="str">
        <f ca="1">IF($A128="","",OFFSET(統合マスタ!$K$4,MATCH($A128,統合マスタ!$AC$5:$AC$1500,0),0))</f>
        <v>錠</v>
      </c>
    </row>
    <row r="129" spans="1:14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54" t="str">
        <f ca="1">IF(F129="","",OFFSET(分類!$B$29,MATCH(F129,分類!$A$30:$A$46,0),0))</f>
        <v>外用.臨時.散薬ヒート</v>
      </c>
      <c r="J129" s="65"/>
      <c r="K129" s="54"/>
      <c r="L129" s="54" t="str">
        <f t="shared" ca="1" si="3"/>
        <v/>
      </c>
      <c r="M129" s="54">
        <f t="shared" ca="1" si="4"/>
        <v>0</v>
      </c>
      <c r="N129" s="27" t="str">
        <f ca="1">IF($A129="","",OFFSET(統合マスタ!$K$4,MATCH($A129,統合マスタ!$AC$5:$AC$1500,0),0))</f>
        <v>錠</v>
      </c>
    </row>
    <row r="130" spans="1:14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54" t="str">
        <f ca="1">IF(F130="","",OFFSET(分類!$B$29,MATCH(F130,分類!$A$30:$A$46,0),0))</f>
        <v>外用.臨時.散薬ヒート</v>
      </c>
      <c r="J130" s="65"/>
      <c r="K130" s="54"/>
      <c r="L130" s="54" t="str">
        <f t="shared" ca="1" si="3"/>
        <v/>
      </c>
      <c r="M130" s="54">
        <f t="shared" ca="1" si="4"/>
        <v>0</v>
      </c>
      <c r="N130" s="27" t="str">
        <f ca="1">IF($A130="","",OFFSET(統合マスタ!$K$4,MATCH($A130,統合マスタ!$AC$5:$AC$1500,0),0))</f>
        <v>錠</v>
      </c>
    </row>
    <row r="131" spans="1:14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54" t="str">
        <f ca="1">IF(F131="","",OFFSET(分類!$B$29,MATCH(F131,分類!$A$30:$A$46,0),0))</f>
        <v>外用.臨時.散薬ヒート</v>
      </c>
      <c r="J131" s="65"/>
      <c r="K131" s="54"/>
      <c r="L131" s="54" t="str">
        <f t="shared" ca="1" si="3"/>
        <v/>
      </c>
      <c r="M131" s="54">
        <f t="shared" ca="1" si="4"/>
        <v>0</v>
      </c>
      <c r="N131" s="27" t="str">
        <f ca="1">IF($A131="","",OFFSET(統合マスタ!$K$4,MATCH($A131,統合マスタ!$AC$5:$AC$1500,0),0))</f>
        <v>錠</v>
      </c>
    </row>
    <row r="132" spans="1:14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54" t="str">
        <f ca="1">IF(F132="","",OFFSET(分類!$B$29,MATCH(F132,分類!$A$30:$A$46,0),0))</f>
        <v>外用.臨時.散薬ヒート</v>
      </c>
      <c r="J132" s="65"/>
      <c r="K132" s="54"/>
      <c r="L132" s="54" t="str">
        <f t="shared" ca="1" si="3"/>
        <v/>
      </c>
      <c r="M132" s="54">
        <f t="shared" ca="1" si="4"/>
        <v>0</v>
      </c>
      <c r="N132" s="27" t="str">
        <f ca="1">IF($A132="","",OFFSET(統合マスタ!$K$4,MATCH($A132,統合マスタ!$AC$5:$AC$1500,0),0))</f>
        <v>錠</v>
      </c>
    </row>
    <row r="133" spans="1:14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54" t="str">
        <f ca="1">IF(F133="","",OFFSET(分類!$B$29,MATCH(F133,分類!$A$30:$A$46,0),0))</f>
        <v>外用.臨時.散薬ヒート</v>
      </c>
      <c r="J133" s="65"/>
      <c r="K133" s="54"/>
      <c r="L133" s="54" t="str">
        <f t="shared" ca="1" si="3"/>
        <v/>
      </c>
      <c r="M133" s="54">
        <f t="shared" ca="1" si="4"/>
        <v>0</v>
      </c>
      <c r="N133" s="27" t="str">
        <f ca="1">IF($A133="","",OFFSET(統合マスタ!$K$4,MATCH($A133,統合マスタ!$AC$5:$AC$1500,0),0))</f>
        <v>カプセル</v>
      </c>
    </row>
    <row r="134" spans="1:14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54" t="str">
        <f ca="1">IF(F134="","",OFFSET(分類!$B$29,MATCH(F134,分類!$A$30:$A$46,0),0))</f>
        <v>冷蔵庫</v>
      </c>
      <c r="J134" s="65"/>
      <c r="K134" s="54"/>
      <c r="L134" s="54" t="str">
        <f t="shared" ref="L134:L197" ca="1" si="6">IF(G134="粉",VALUE(SUBSTITUTE(SUBSTITUTE(LEFT(H134, FIND("ｇ", H134) - 1), "．", "."), "　", "")),"")</f>
        <v/>
      </c>
      <c r="M134" s="54">
        <f t="shared" ref="M134:M197" ca="1" si="7">IF(L134="",J134,J134*L134)</f>
        <v>0</v>
      </c>
      <c r="N134" s="27" t="str">
        <f ca="1">IF($A134="","",OFFSET(統合マスタ!$K$4,MATCH($A134,統合マスタ!$AC$5:$AC$1500,0),0))</f>
        <v>本</v>
      </c>
    </row>
    <row r="135" spans="1:14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54" t="str">
        <f ca="1">IF(F135="","",OFFSET(分類!$B$29,MATCH(F135,分類!$A$30:$A$46,0),0))</f>
        <v>外用.臨時.散薬ヒート</v>
      </c>
      <c r="J135" s="65"/>
      <c r="K135" s="54"/>
      <c r="L135" s="54" t="str">
        <f t="shared" ca="1" si="6"/>
        <v/>
      </c>
      <c r="M135" s="54">
        <f t="shared" ca="1" si="7"/>
        <v>0</v>
      </c>
      <c r="N135" s="27" t="str">
        <f ca="1">IF($A135="","",OFFSET(統合マスタ!$K$4,MATCH($A135,統合マスタ!$AC$5:$AC$1500,0),0))</f>
        <v>錠</v>
      </c>
    </row>
    <row r="136" spans="1:14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54" t="str">
        <f ca="1">IF(F136="","",OFFSET(分類!$B$29,MATCH(F136,分類!$A$30:$A$46,0),0))</f>
        <v>不良在庫</v>
      </c>
      <c r="J136" s="65"/>
      <c r="K136" s="54"/>
      <c r="L136" s="54" t="str">
        <f t="shared" ca="1" si="6"/>
        <v/>
      </c>
      <c r="M136" s="54">
        <f t="shared" ca="1" si="7"/>
        <v>0</v>
      </c>
      <c r="N136" s="27" t="str">
        <f ca="1">IF($A136="","",OFFSET(統合マスタ!$K$4,MATCH($A136,統合マスタ!$AC$5:$AC$1500,0),0))</f>
        <v>ｼﾘﾝｼﾞ</v>
      </c>
    </row>
    <row r="137" spans="1:14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54" t="str">
        <f ca="1">IF(F137="","",OFFSET(分類!$B$29,MATCH(F137,分類!$A$30:$A$46,0),0))</f>
        <v>散薬調剤台</v>
      </c>
      <c r="J137" s="65"/>
      <c r="K137" s="54"/>
      <c r="L137" s="54">
        <f t="shared" ca="1" si="6"/>
        <v>100</v>
      </c>
      <c r="M137" s="54">
        <f t="shared" ca="1" si="7"/>
        <v>0</v>
      </c>
      <c r="N137" s="27" t="str">
        <f ca="1">IF($A137="","",OFFSET(統合マスタ!$K$4,MATCH($A137,統合マスタ!$AC$5:$AC$1500,0),0))</f>
        <v>ｇ</v>
      </c>
    </row>
    <row r="138" spans="1:14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54" t="str">
        <f ca="1">IF(F138="","",OFFSET(分類!$B$29,MATCH(F138,分類!$A$30:$A$46,0),0))</f>
        <v>外用.臨時.散薬ヒート</v>
      </c>
      <c r="J138" s="65"/>
      <c r="K138" s="54"/>
      <c r="L138" s="54" t="str">
        <f t="shared" ca="1" si="6"/>
        <v/>
      </c>
      <c r="M138" s="54">
        <f t="shared" ca="1" si="7"/>
        <v>0</v>
      </c>
      <c r="N138" s="27" t="str">
        <f ca="1">IF($A138="","",OFFSET(統合マスタ!$K$4,MATCH($A138,統合マスタ!$AC$5:$AC$1500,0),0))</f>
        <v>錠</v>
      </c>
    </row>
    <row r="139" spans="1:14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54" t="str">
        <f ca="1">IF(F139="","",OFFSET(分類!$B$29,MATCH(F139,分類!$A$30:$A$46,0),0))</f>
        <v>散薬調剤台</v>
      </c>
      <c r="J139" s="65"/>
      <c r="K139" s="54"/>
      <c r="L139" s="54" t="str">
        <f t="shared" ca="1" si="6"/>
        <v/>
      </c>
      <c r="M139" s="54">
        <f t="shared" ca="1" si="7"/>
        <v>0</v>
      </c>
      <c r="N139" s="27" t="str">
        <f ca="1">IF($A139="","",OFFSET(統合マスタ!$K$4,MATCH($A139,統合マスタ!$AC$5:$AC$1500,0),0))</f>
        <v>錠</v>
      </c>
    </row>
    <row r="140" spans="1:14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54" t="str">
        <f ca="1">IF(F140="","",OFFSET(分類!$B$29,MATCH(F140,分類!$A$30:$A$46,0),0))</f>
        <v>外用.臨時.散薬ヒート</v>
      </c>
      <c r="J140" s="65"/>
      <c r="K140" s="54"/>
      <c r="L140" s="54" t="str">
        <f t="shared" ca="1" si="6"/>
        <v/>
      </c>
      <c r="M140" s="54">
        <f t="shared" ca="1" si="7"/>
        <v>0</v>
      </c>
      <c r="N140" s="27" t="str">
        <f ca="1">IF($A140="","",OFFSET(統合マスタ!$K$4,MATCH($A140,統合マスタ!$AC$5:$AC$1500,0),0))</f>
        <v>錠</v>
      </c>
    </row>
    <row r="141" spans="1:14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54" t="str">
        <f ca="1">IF(F141="","",OFFSET(分類!$B$29,MATCH(F141,分類!$A$30:$A$46,0),0))</f>
        <v>外用.臨時.散薬ヒート</v>
      </c>
      <c r="J141" s="65"/>
      <c r="K141" s="54"/>
      <c r="L141" s="54" t="str">
        <f t="shared" ca="1" si="6"/>
        <v/>
      </c>
      <c r="M141" s="54">
        <f t="shared" ca="1" si="7"/>
        <v>0</v>
      </c>
      <c r="N141" s="27" t="str">
        <f ca="1">IF($A141="","",OFFSET(統合マスタ!$K$4,MATCH($A141,統合マスタ!$AC$5:$AC$1500,0),0))</f>
        <v>錠</v>
      </c>
    </row>
    <row r="142" spans="1:14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54" t="str">
        <f ca="1">IF(F142="","",OFFSET(分類!$B$29,MATCH(F142,分類!$A$30:$A$46,0),0))</f>
        <v>冷蔵庫</v>
      </c>
      <c r="J142" s="65"/>
      <c r="K142" s="54"/>
      <c r="L142" s="54" t="str">
        <f t="shared" ca="1" si="6"/>
        <v/>
      </c>
      <c r="M142" s="54">
        <f t="shared" ca="1" si="7"/>
        <v>0</v>
      </c>
      <c r="N142" s="27" t="str">
        <f ca="1">IF($A142="","",OFFSET(統合マスタ!$K$4,MATCH($A142,統合マスタ!$AC$5:$AC$1500,0),0))</f>
        <v>本</v>
      </c>
    </row>
    <row r="143" spans="1:14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54" t="str">
        <f ca="1">IF(F143="","",OFFSET(分類!$B$29,MATCH(F143,分類!$A$30:$A$46,0),0))</f>
        <v>外用.臨時.散薬ヒート</v>
      </c>
      <c r="J143" s="65"/>
      <c r="K143" s="54"/>
      <c r="L143" s="54" t="str">
        <f t="shared" ca="1" si="6"/>
        <v/>
      </c>
      <c r="M143" s="54">
        <f t="shared" ca="1" si="7"/>
        <v>0</v>
      </c>
      <c r="N143" s="27" t="str">
        <f ca="1">IF($A143="","",OFFSET(統合マスタ!$K$4,MATCH($A143,統合マスタ!$AC$5:$AC$1500,0),0))</f>
        <v>錠</v>
      </c>
    </row>
    <row r="144" spans="1:14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54" t="str">
        <f ca="1">IF(F144="","",OFFSET(分類!$B$29,MATCH(F144,分類!$A$30:$A$46,0),0))</f>
        <v>注射</v>
      </c>
      <c r="J144" s="65"/>
      <c r="K144" s="54"/>
      <c r="L144" s="54" t="str">
        <f t="shared" ca="1" si="6"/>
        <v/>
      </c>
      <c r="M144" s="54">
        <f t="shared" ca="1" si="7"/>
        <v>0</v>
      </c>
      <c r="N144" s="27" t="str">
        <f ca="1">IF($A144="","",OFFSET(統合マスタ!$K$4,MATCH($A144,統合マスタ!$AC$5:$AC$1500,0),0))</f>
        <v>袋</v>
      </c>
    </row>
    <row r="145" spans="1:14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54" t="str">
        <f ca="1">IF(F145="","",OFFSET(分類!$B$29,MATCH(F145,分類!$A$30:$A$46,0),0))</f>
        <v>調剤棚</v>
      </c>
      <c r="J145" s="65"/>
      <c r="K145" s="54"/>
      <c r="L145" s="54" t="str">
        <f t="shared" ca="1" si="6"/>
        <v/>
      </c>
      <c r="M145" s="54">
        <f t="shared" ca="1" si="7"/>
        <v>0</v>
      </c>
      <c r="N145" s="27" t="str">
        <f ca="1">IF($A145="","",OFFSET(統合マスタ!$K$4,MATCH($A145,統合マスタ!$AC$5:$AC$1500,0),0))</f>
        <v>錠</v>
      </c>
    </row>
    <row r="146" spans="1:14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54" t="str">
        <f ca="1">IF(F146="","",OFFSET(分類!$B$29,MATCH(F146,分類!$A$30:$A$46,0),0))</f>
        <v>不良在庫</v>
      </c>
      <c r="J146" s="65"/>
      <c r="K146" s="54"/>
      <c r="L146" s="54" t="str">
        <f t="shared" ca="1" si="6"/>
        <v/>
      </c>
      <c r="M146" s="54">
        <f t="shared" ca="1" si="7"/>
        <v>0</v>
      </c>
      <c r="N146" s="27" t="str">
        <f ca="1">IF($A146="","",OFFSET(統合マスタ!$K$4,MATCH($A146,統合マスタ!$AC$5:$AC$1500,0),0))</f>
        <v>筒</v>
      </c>
    </row>
    <row r="147" spans="1:14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54" t="str">
        <f ca="1">IF(F147="","",OFFSET(分類!$B$29,MATCH(F147,分類!$A$30:$A$46,0),0))</f>
        <v>外用.臨時.散薬ヒート</v>
      </c>
      <c r="J147" s="65"/>
      <c r="K147" s="54"/>
      <c r="L147" s="54" t="str">
        <f t="shared" ca="1" si="6"/>
        <v/>
      </c>
      <c r="M147" s="54">
        <f t="shared" ca="1" si="7"/>
        <v>0</v>
      </c>
      <c r="N147" s="27" t="str">
        <f ca="1">IF($A147="","",OFFSET(統合マスタ!$K$4,MATCH($A147,統合マスタ!$AC$5:$AC$1500,0),0))</f>
        <v>錠</v>
      </c>
    </row>
    <row r="148" spans="1:14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54" t="str">
        <f ca="1">IF(F148="","",OFFSET(分類!$B$29,MATCH(F148,分類!$A$30:$A$46,0),0))</f>
        <v>不良在庫</v>
      </c>
      <c r="J148" s="65"/>
      <c r="K148" s="54"/>
      <c r="L148" s="54" t="str">
        <f t="shared" ca="1" si="6"/>
        <v/>
      </c>
      <c r="M148" s="54">
        <f t="shared" ca="1" si="7"/>
        <v>0</v>
      </c>
      <c r="N148" s="27" t="str">
        <f ca="1">IF($A148="","",OFFSET(統合マスタ!$K$4,MATCH($A148,統合マスタ!$AC$5:$AC$1500,0),0))</f>
        <v>錠</v>
      </c>
    </row>
    <row r="149" spans="1:14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54" t="str">
        <f ca="1">IF(F149="","",OFFSET(分類!$B$29,MATCH(F149,分類!$A$30:$A$46,0),0))</f>
        <v>外用.臨時.散薬ヒート</v>
      </c>
      <c r="J149" s="65"/>
      <c r="K149" s="54"/>
      <c r="L149" s="54" t="str">
        <f t="shared" ca="1" si="6"/>
        <v/>
      </c>
      <c r="M149" s="54">
        <f t="shared" ca="1" si="7"/>
        <v>0</v>
      </c>
      <c r="N149" s="27" t="str">
        <f ca="1">IF($A149="","",OFFSET(統合マスタ!$K$4,MATCH($A149,統合マスタ!$AC$5:$AC$1500,0),0))</f>
        <v>錠</v>
      </c>
    </row>
    <row r="150" spans="1:14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6"/>
        <v/>
      </c>
      <c r="M150" s="54">
        <f t="shared" ca="1" si="7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6"/>
        <v/>
      </c>
      <c r="M151" s="54">
        <f t="shared" ca="1" si="7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6"/>
        <v/>
      </c>
      <c r="M152" s="54">
        <f t="shared" ca="1" si="7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6"/>
        <v/>
      </c>
      <c r="M153" s="54">
        <f t="shared" ca="1" si="7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6"/>
        <v/>
      </c>
      <c r="M154" s="54">
        <f t="shared" ca="1" si="7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6"/>
        <v/>
      </c>
      <c r="M155" s="54">
        <f t="shared" ca="1" si="7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6"/>
        <v/>
      </c>
      <c r="M156" s="54">
        <f t="shared" ca="1" si="7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6"/>
        <v/>
      </c>
      <c r="M157" s="54">
        <f t="shared" ca="1" si="7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6"/>
        <v/>
      </c>
      <c r="M158" s="54">
        <f t="shared" ca="1" si="7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6"/>
        <v/>
      </c>
      <c r="M159" s="54">
        <f t="shared" ca="1" si="7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6"/>
        <v/>
      </c>
      <c r="M160" s="54">
        <f t="shared" ca="1" si="7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6"/>
        <v/>
      </c>
      <c r="M161" s="54">
        <f t="shared" ca="1" si="7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6"/>
        <v/>
      </c>
      <c r="M162" s="54">
        <f t="shared" ca="1" si="7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6"/>
        <v/>
      </c>
      <c r="M163" s="54">
        <f t="shared" ca="1" si="7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6"/>
        <v/>
      </c>
      <c r="M164" s="54">
        <f t="shared" ca="1" si="7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6"/>
        <v/>
      </c>
      <c r="M165" s="54">
        <f t="shared" ca="1" si="7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6"/>
        <v/>
      </c>
      <c r="M166" s="54">
        <f t="shared" ca="1" si="7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6"/>
        <v/>
      </c>
      <c r="M167" s="54">
        <f t="shared" ca="1" si="7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6"/>
        <v/>
      </c>
      <c r="M168" s="54">
        <f t="shared" ca="1" si="7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6"/>
        <v/>
      </c>
      <c r="M169" s="54">
        <f t="shared" ca="1" si="7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6"/>
        <v/>
      </c>
      <c r="M170" s="54">
        <f t="shared" ca="1" si="7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6"/>
        <v/>
      </c>
      <c r="M171" s="54">
        <f t="shared" ca="1" si="7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6"/>
        <v/>
      </c>
      <c r="M172" s="54">
        <f t="shared" ca="1" si="7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6"/>
        <v/>
      </c>
      <c r="M173" s="54">
        <f t="shared" ca="1" si="7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6"/>
        <v/>
      </c>
      <c r="M174" s="54">
        <f t="shared" ca="1" si="7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6"/>
        <v/>
      </c>
      <c r="M175" s="54">
        <f t="shared" ca="1" si="7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6"/>
        <v/>
      </c>
      <c r="M176" s="54">
        <f t="shared" ca="1" si="7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6"/>
        <v/>
      </c>
      <c r="M177" s="54">
        <f t="shared" ca="1" si="7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6"/>
        <v/>
      </c>
      <c r="M178" s="54">
        <f t="shared" ca="1" si="7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6"/>
        <v/>
      </c>
      <c r="M179" s="54">
        <f t="shared" ca="1" si="7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6"/>
        <v/>
      </c>
      <c r="M180" s="54">
        <f t="shared" ca="1" si="7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6"/>
        <v/>
      </c>
      <c r="M181" s="54">
        <f t="shared" ca="1" si="7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6"/>
        <v/>
      </c>
      <c r="M182" s="54">
        <f t="shared" ca="1" si="7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6"/>
        <v/>
      </c>
      <c r="M183" s="54">
        <f t="shared" ca="1" si="7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6"/>
        <v/>
      </c>
      <c r="M184" s="54">
        <f t="shared" ca="1" si="7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6"/>
        <v/>
      </c>
      <c r="M185" s="54">
        <f t="shared" ca="1" si="7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6"/>
        <v/>
      </c>
      <c r="M186" s="54">
        <f t="shared" ca="1" si="7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6"/>
        <v/>
      </c>
      <c r="M187" s="54">
        <f t="shared" ca="1" si="7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6"/>
        <v/>
      </c>
      <c r="M188" s="54">
        <f t="shared" ca="1" si="7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6"/>
        <v/>
      </c>
      <c r="M189" s="54">
        <f t="shared" ca="1" si="7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6"/>
        <v/>
      </c>
      <c r="M190" s="54">
        <f t="shared" ca="1" si="7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6"/>
        <v/>
      </c>
      <c r="M191" s="54">
        <f t="shared" ca="1" si="7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6"/>
        <v/>
      </c>
      <c r="M192" s="54">
        <f t="shared" ca="1" si="7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6"/>
        <v/>
      </c>
      <c r="M193" s="54">
        <f t="shared" ca="1" si="7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6"/>
        <v/>
      </c>
      <c r="M194" s="54">
        <f t="shared" ca="1" si="7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6"/>
        <v/>
      </c>
      <c r="M195" s="54">
        <f t="shared" ca="1" si="7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6"/>
        <v/>
      </c>
      <c r="M196" s="54">
        <f t="shared" ca="1" si="7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6"/>
        <v/>
      </c>
      <c r="M197" s="54">
        <f t="shared" ca="1" si="7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9">IF(G198="粉",VALUE(SUBSTITUTE(SUBSTITUTE(LEFT(H198, FIND("ｇ", H198) - 1), "．", "."), "　", "")),"")</f>
        <v/>
      </c>
      <c r="M198" s="54">
        <f t="shared" ref="M198:M261" ca="1" si="10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9"/>
        <v/>
      </c>
      <c r="M199" s="54">
        <f t="shared" ca="1" si="10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9"/>
        <v/>
      </c>
      <c r="M200" s="54">
        <f t="shared" ca="1" si="10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9"/>
        <v/>
      </c>
      <c r="M201" s="54">
        <f t="shared" ca="1" si="10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9"/>
        <v/>
      </c>
      <c r="M202" s="54">
        <f t="shared" ca="1" si="10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9"/>
        <v/>
      </c>
      <c r="M203" s="54">
        <f t="shared" ca="1" si="10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9"/>
        <v/>
      </c>
      <c r="M204" s="54">
        <f t="shared" ca="1" si="10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9"/>
        <v/>
      </c>
      <c r="M205" s="54">
        <f t="shared" ca="1" si="10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9"/>
        <v/>
      </c>
      <c r="M206" s="54">
        <f t="shared" ca="1" si="10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9"/>
        <v/>
      </c>
      <c r="M207" s="54">
        <f t="shared" ca="1" si="10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9"/>
        <v/>
      </c>
      <c r="M208" s="54">
        <f t="shared" ca="1" si="10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9"/>
        <v/>
      </c>
      <c r="M209" s="54">
        <f t="shared" ca="1" si="10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9"/>
        <v/>
      </c>
      <c r="M210" s="54">
        <f t="shared" ca="1" si="10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9"/>
        <v/>
      </c>
      <c r="M211" s="54">
        <f t="shared" ca="1" si="10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9"/>
        <v/>
      </c>
      <c r="M212" s="54">
        <f t="shared" ca="1" si="10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9"/>
        <v/>
      </c>
      <c r="M213" s="54">
        <f t="shared" ca="1" si="10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9"/>
        <v/>
      </c>
      <c r="M214" s="54">
        <f t="shared" ca="1" si="10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9"/>
        <v/>
      </c>
      <c r="M215" s="54">
        <f t="shared" ca="1" si="10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9"/>
        <v/>
      </c>
      <c r="M216" s="54">
        <f t="shared" ca="1" si="10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9"/>
        <v/>
      </c>
      <c r="M217" s="54">
        <f t="shared" ca="1" si="10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9"/>
        <v/>
      </c>
      <c r="M218" s="54">
        <f t="shared" ca="1" si="10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9"/>
        <v/>
      </c>
      <c r="M219" s="54">
        <f t="shared" ca="1" si="10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9"/>
        <v/>
      </c>
      <c r="M220" s="54">
        <f t="shared" ca="1" si="10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9"/>
        <v/>
      </c>
      <c r="M221" s="54">
        <f t="shared" ca="1" si="10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9"/>
        <v/>
      </c>
      <c r="M222" s="54">
        <f t="shared" ca="1" si="10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9"/>
        <v/>
      </c>
      <c r="M223" s="54">
        <f t="shared" ca="1" si="10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9"/>
        <v/>
      </c>
      <c r="M224" s="54">
        <f t="shared" ca="1" si="10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9"/>
        <v/>
      </c>
      <c r="M225" s="54">
        <f t="shared" ca="1" si="10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9"/>
        <v/>
      </c>
      <c r="M226" s="54">
        <f t="shared" ca="1" si="10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9"/>
        <v/>
      </c>
      <c r="M227" s="54">
        <f t="shared" ca="1" si="10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9"/>
        <v/>
      </c>
      <c r="M228" s="54">
        <f t="shared" ca="1" si="10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9"/>
        <v/>
      </c>
      <c r="M229" s="54">
        <f t="shared" ca="1" si="10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9"/>
        <v/>
      </c>
      <c r="M230" s="54">
        <f t="shared" ca="1" si="10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9"/>
        <v/>
      </c>
      <c r="M231" s="54">
        <f t="shared" ca="1" si="10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9"/>
        <v/>
      </c>
      <c r="M232" s="54">
        <f t="shared" ca="1" si="10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9"/>
        <v/>
      </c>
      <c r="M233" s="54">
        <f t="shared" ca="1" si="10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9"/>
        <v/>
      </c>
      <c r="M234" s="54">
        <f t="shared" ca="1" si="10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9"/>
        <v/>
      </c>
      <c r="M235" s="54">
        <f t="shared" ca="1" si="10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9"/>
        <v/>
      </c>
      <c r="M236" s="54">
        <f t="shared" ca="1" si="10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9"/>
        <v/>
      </c>
      <c r="M237" s="54">
        <f t="shared" ca="1" si="10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9"/>
        <v/>
      </c>
      <c r="M238" s="54">
        <f t="shared" ca="1" si="10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9"/>
        <v/>
      </c>
      <c r="M239" s="54">
        <f t="shared" ca="1" si="10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9"/>
        <v/>
      </c>
      <c r="M240" s="54">
        <f t="shared" ca="1" si="10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9"/>
        <v/>
      </c>
      <c r="M241" s="54">
        <f t="shared" ca="1" si="10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9"/>
        <v/>
      </c>
      <c r="M242" s="54">
        <f t="shared" ca="1" si="10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9"/>
        <v/>
      </c>
      <c r="M243" s="54">
        <f t="shared" ca="1" si="10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9"/>
        <v/>
      </c>
      <c r="M244" s="54">
        <f t="shared" ca="1" si="10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9"/>
        <v/>
      </c>
      <c r="M245" s="54">
        <f t="shared" ca="1" si="10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9"/>
        <v/>
      </c>
      <c r="M246" s="54">
        <f t="shared" ca="1" si="10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9"/>
        <v/>
      </c>
      <c r="M247" s="54">
        <f t="shared" ca="1" si="10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9"/>
        <v/>
      </c>
      <c r="M248" s="54">
        <f t="shared" ca="1" si="10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9"/>
        <v/>
      </c>
      <c r="M249" s="54">
        <f t="shared" ca="1" si="10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9"/>
        <v/>
      </c>
      <c r="M250" s="54">
        <f t="shared" ca="1" si="10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9"/>
        <v/>
      </c>
      <c r="M251" s="54">
        <f t="shared" ca="1" si="10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9"/>
        <v/>
      </c>
      <c r="M252" s="54">
        <f t="shared" ca="1" si="10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9"/>
        <v/>
      </c>
      <c r="M253" s="54">
        <f t="shared" ca="1" si="10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9"/>
        <v/>
      </c>
      <c r="M254" s="54">
        <f t="shared" ca="1" si="10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9"/>
        <v/>
      </c>
      <c r="M255" s="54">
        <f t="shared" ca="1" si="10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9"/>
        <v/>
      </c>
      <c r="M256" s="54">
        <f t="shared" ca="1" si="10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9"/>
        <v/>
      </c>
      <c r="M257" s="54">
        <f t="shared" ca="1" si="10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9"/>
        <v/>
      </c>
      <c r="M258" s="54">
        <f t="shared" ca="1" si="10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9"/>
        <v/>
      </c>
      <c r="M259" s="54">
        <f t="shared" ca="1" si="10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9"/>
        <v/>
      </c>
      <c r="M260" s="54">
        <f t="shared" ca="1" si="10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9"/>
        <v/>
      </c>
      <c r="M261" s="54">
        <f t="shared" ca="1" si="10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2">IF(G262="粉",VALUE(SUBSTITUTE(SUBSTITUTE(LEFT(H262, FIND("ｇ", H262) - 1), "．", "."), "　", "")),"")</f>
        <v/>
      </c>
      <c r="M262" s="54">
        <f t="shared" ref="M262:M304" ca="1" si="13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2"/>
        <v/>
      </c>
      <c r="M263" s="54">
        <f t="shared" ca="1" si="13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2"/>
        <v/>
      </c>
      <c r="M264" s="54">
        <f t="shared" ca="1" si="13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2"/>
        <v/>
      </c>
      <c r="M265" s="54">
        <f t="shared" ca="1" si="13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2"/>
        <v/>
      </c>
      <c r="M266" s="54">
        <f t="shared" ca="1" si="13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2"/>
        <v/>
      </c>
      <c r="M267" s="54">
        <f t="shared" ca="1" si="13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2"/>
        <v/>
      </c>
      <c r="M268" s="54">
        <f t="shared" ca="1" si="13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2"/>
        <v/>
      </c>
      <c r="M269" s="54">
        <f t="shared" ca="1" si="13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2"/>
        <v/>
      </c>
      <c r="M270" s="54">
        <f t="shared" ca="1" si="13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2"/>
        <v/>
      </c>
      <c r="M271" s="54">
        <f t="shared" ca="1" si="13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2"/>
        <v/>
      </c>
      <c r="M272" s="54">
        <f t="shared" ca="1" si="13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2"/>
        <v/>
      </c>
      <c r="M273" s="54">
        <f t="shared" ca="1" si="13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2"/>
        <v/>
      </c>
      <c r="M274" s="54">
        <f t="shared" ca="1" si="13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2"/>
        <v/>
      </c>
      <c r="M275" s="54">
        <f t="shared" ca="1" si="13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2"/>
        <v/>
      </c>
      <c r="M276" s="54">
        <f t="shared" ca="1" si="13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2"/>
        <v/>
      </c>
      <c r="M277" s="54">
        <f t="shared" ca="1" si="13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2"/>
        <v/>
      </c>
      <c r="M278" s="54">
        <f t="shared" ca="1" si="13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2"/>
        <v/>
      </c>
      <c r="M279" s="54">
        <f t="shared" ca="1" si="13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2"/>
        <v/>
      </c>
      <c r="M280" s="54">
        <f t="shared" ca="1" si="13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2"/>
        <v/>
      </c>
      <c r="M281" s="54">
        <f t="shared" ca="1" si="13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2"/>
        <v/>
      </c>
      <c r="M282" s="54">
        <f t="shared" ca="1" si="13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2"/>
        <v/>
      </c>
      <c r="M283" s="54">
        <f t="shared" ca="1" si="13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2"/>
        <v/>
      </c>
      <c r="M284" s="54">
        <f t="shared" ca="1" si="13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2"/>
        <v/>
      </c>
      <c r="M285" s="54">
        <f t="shared" ca="1" si="13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2"/>
        <v/>
      </c>
      <c r="M286" s="54">
        <f t="shared" ca="1" si="13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2"/>
        <v/>
      </c>
      <c r="M287" s="54">
        <f t="shared" ca="1" si="13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2"/>
        <v/>
      </c>
      <c r="M288" s="54">
        <f t="shared" ca="1" si="13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2"/>
        <v/>
      </c>
      <c r="M289" s="54">
        <f t="shared" ca="1" si="13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2"/>
        <v/>
      </c>
      <c r="M290" s="54">
        <f t="shared" ca="1" si="13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2"/>
        <v/>
      </c>
      <c r="M291" s="54">
        <f t="shared" ca="1" si="13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2"/>
        <v/>
      </c>
      <c r="M292" s="54">
        <f t="shared" ca="1" si="13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2"/>
        <v/>
      </c>
      <c r="M293" s="54">
        <f t="shared" ca="1" si="13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2"/>
        <v/>
      </c>
      <c r="M294" s="54">
        <f t="shared" ca="1" si="13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2"/>
        <v/>
      </c>
      <c r="M295" s="54">
        <f t="shared" ca="1" si="13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2"/>
        <v/>
      </c>
      <c r="M296" s="54">
        <f t="shared" ca="1" si="13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2"/>
        <v/>
      </c>
      <c r="M297" s="54">
        <f t="shared" ca="1" si="13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2"/>
        <v/>
      </c>
      <c r="M298" s="54">
        <f t="shared" ca="1" si="13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2"/>
        <v/>
      </c>
      <c r="M299" s="54">
        <f t="shared" ca="1" si="13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2"/>
        <v/>
      </c>
      <c r="M300" s="54">
        <f t="shared" ca="1" si="13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2"/>
        <v/>
      </c>
      <c r="M301" s="54">
        <f t="shared" ca="1" si="13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2"/>
        <v/>
      </c>
      <c r="M302" s="54">
        <f t="shared" ca="1" si="13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2"/>
        <v/>
      </c>
      <c r="M303" s="54">
        <f t="shared" ca="1" si="13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2"/>
        <v/>
      </c>
      <c r="M304" s="54">
        <f t="shared" ca="1" si="13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O304"/>
  <sheetViews>
    <sheetView tabSelected="1" workbookViewId="0">
      <selection activeCell="Q5" sqref="Q5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8.44140625" style="29" bestFit="1" customWidth="1"/>
    <col min="9" max="9" width="5.77734375" style="29" customWidth="1"/>
    <col min="10" max="10" width="20.109375" style="29" bestFit="1" customWidth="1"/>
    <col min="11" max="11" width="7.77734375" style="29" customWidth="1"/>
    <col min="12" max="12" width="5.77734375" style="29" bestFit="1" customWidth="1"/>
    <col min="13" max="13" width="10.77734375" style="29" customWidth="1"/>
    <col min="14" max="14" width="8.88671875" style="29"/>
    <col min="15" max="15" width="5.77734375" style="29" customWidth="1"/>
    <col min="16" max="16384" width="8.88671875" style="29"/>
  </cols>
  <sheetData>
    <row r="2" spans="1:15" ht="16.2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4211</v>
      </c>
      <c r="L4" s="61" t="s">
        <v>5424</v>
      </c>
      <c r="M4" s="61" t="s">
        <v>5423</v>
      </c>
      <c r="N4" s="61" t="s">
        <v>4207</v>
      </c>
      <c r="O4" s="61" t="s">
        <v>4201</v>
      </c>
    </row>
    <row r="5" spans="1:15">
      <c r="A5" s="66" cm="1">
        <f t="array" aca="1" ref="A5" ca="1">IFERROR(
    SMALL(
        IF((統合マスタ!$R$5:$R$1500=1)*
           (ISNUMBER(MATCH(統合マスタ!$V$5:$V$1500, 分類!$H$8:$H$25,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5418</v>
      </c>
      <c r="M5" s="82"/>
      <c r="N5" s="54">
        <f>IF(M5="",K5,K5*M5)</f>
        <v>0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分類!$H$8:$H$25,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5419</v>
      </c>
      <c r="M6" s="82">
        <v>10</v>
      </c>
      <c r="N6" s="54">
        <f t="shared" ref="N6:N69" si="1">IF(M6="",K6,K6*M6)</f>
        <v>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分類!$H$8:$H$25,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5419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分類!$H$8:$H$25,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5420</v>
      </c>
      <c r="M8" s="82"/>
      <c r="N8" s="54">
        <f t="shared" si="1"/>
        <v>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分類!$H$8:$H$25,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5421</v>
      </c>
      <c r="M9" s="82">
        <v>7</v>
      </c>
      <c r="N9" s="54">
        <f t="shared" si="1"/>
        <v>0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分類!$H$8:$H$25,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5419</v>
      </c>
      <c r="M10" s="82">
        <v>25</v>
      </c>
      <c r="N10" s="54">
        <f t="shared" si="1"/>
        <v>0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分類!$H$8:$H$25,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5419</v>
      </c>
      <c r="M11" s="82">
        <v>50</v>
      </c>
      <c r="N11" s="54">
        <f t="shared" si="1"/>
        <v>0</v>
      </c>
      <c r="O11" s="54" t="str">
        <f t="shared" ca="1" si="0"/>
        <v>ｍｌ</v>
      </c>
    </row>
    <row r="12" spans="1:15">
      <c r="A12" s="66" cm="1">
        <f t="array" aca="1" ref="A12" ca="1">IFERROR(
    SMALL(
        IF((統合マスタ!$R$5:$R$1500=1)*
           (ISNUMBER(MATCH(統合マスタ!$V$5:$V$1500, 分類!$H$8:$H$25, 0))),
           統合マスタ!$AC$5:$AC$1500),
        ROW(A8)
    ),
"")</f>
        <v>152</v>
      </c>
      <c r="B12" s="27">
        <f t="shared" si="2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 t="s">
        <v>5419</v>
      </c>
      <c r="M12" s="82">
        <v>10</v>
      </c>
      <c r="N12" s="54">
        <f t="shared" si="1"/>
        <v>0</v>
      </c>
      <c r="O12" s="54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分類!$H$8:$H$25,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5419</v>
      </c>
      <c r="M13" s="82">
        <v>5</v>
      </c>
      <c r="N13" s="54">
        <f t="shared" si="1"/>
        <v>0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分類!$H$8:$H$25,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5419</v>
      </c>
      <c r="M14" s="82"/>
      <c r="N14" s="54">
        <f t="shared" si="1"/>
        <v>0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分類!$H$8:$H$25, 0))),
           統合マスタ!$AC$5:$AC$1500),
        ROW(A11)
    ),
"")</f>
        <v>208</v>
      </c>
      <c r="B15" s="27">
        <f t="shared" si="2"/>
        <v>11</v>
      </c>
      <c r="C15" s="27">
        <f ca="1">IF($A15="","",OFFSET(統合マスタ!$B$4,MATCH($A15,統合マスタ!$AC$5:$AC$1500,0),0))</f>
        <v>208</v>
      </c>
      <c r="D15" s="27" t="str">
        <f ca="1">IF($A15="","",OFFSET(統合マスタ!$C$4,MATCH($A15,統合マスタ!$AC$5:$AC$1500,0),0))</f>
        <v>グリセリン浣腸液５０％「ムネ」　６０ｍｌ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14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６０ｍｌｘ１０</v>
      </c>
      <c r="I15" s="27" t="str">
        <f ca="1">IF($A15="","",OFFSET(統合マスタ!$K$4,MATCH($A15,統合マスタ!$AC$5:$AC$1500,0),0))</f>
        <v>本</v>
      </c>
      <c r="J15" s="54" t="str">
        <f ca="1">IF(F15="","",OFFSET(分類!$B$29,MATCH(F15,分類!$A$30:$A$46,0),0))</f>
        <v>グリセリン浣腸</v>
      </c>
      <c r="K15" s="65"/>
      <c r="L15" s="54" t="s">
        <v>5431</v>
      </c>
      <c r="M15" s="82"/>
      <c r="N15" s="54">
        <f t="shared" si="1"/>
        <v>0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IF((統合マスタ!$R$5:$R$1500=1)*
           (ISNUMBER(MATCH(統合マスタ!$V$5:$V$1500, 分類!$H$8:$H$25, 0))),
           統合マスタ!$AC$5:$AC$1500),
        ROW(A12)
    ),
"")</f>
        <v>218</v>
      </c>
      <c r="B16" s="27">
        <f t="shared" si="2"/>
        <v>12</v>
      </c>
      <c r="C16" s="27">
        <f ca="1">IF($A16="","",OFFSET(統合マスタ!$B$4,MATCH($A16,統合マスタ!$AC$5:$AC$1500,0),0))</f>
        <v>218</v>
      </c>
      <c r="D16" s="27" t="str">
        <f ca="1">IF($A16="","",OFFSET(統合マスタ!$C$4,MATCH($A16,統合マスタ!$AC$5:$AC$1500,0),0))</f>
        <v>クロマイ腟錠１００ｍｇ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外用.臨時.散薬ヒート</v>
      </c>
      <c r="K16" s="65"/>
      <c r="L16" s="54" t="s">
        <v>38</v>
      </c>
      <c r="M16" s="82"/>
      <c r="N16" s="54">
        <f t="shared" si="1"/>
        <v>0</v>
      </c>
      <c r="O16" s="54" t="str">
        <f t="shared" ca="1" si="0"/>
        <v>錠</v>
      </c>
    </row>
    <row r="17" spans="1:15">
      <c r="A17" s="66" cm="1">
        <f t="array" aca="1" ref="A17" ca="1">IFERROR(
    SMALL(
        IF((統合マスタ!$R$5:$R$1500=1)*
           (ISNUMBER(MATCH(統合マスタ!$V$5:$V$1500, 分類!$H$8:$H$25, 0))),
           統合マスタ!$AC$5:$AC$1500),
        ROW(A13)
    ),
"")</f>
        <v>219</v>
      </c>
      <c r="B17" s="27">
        <f t="shared" si="2"/>
        <v>13</v>
      </c>
      <c r="C17" s="27">
        <f ca="1">IF($A17="","",OFFSET(統合マスタ!$B$4,MATCH($A17,統合マスタ!$AC$5:$AC$1500,0),0))</f>
        <v>219</v>
      </c>
      <c r="D17" s="27" t="str">
        <f ca="1">IF($A17="","",OFFSET(統合マスタ!$C$4,MATCH($A17,統合マスタ!$AC$5:$AC$1500,0),0))</f>
        <v>クロモグリク酸Ｎａ点眼液２％「ニットー」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５ＭＬＸ５Ｖ</v>
      </c>
      <c r="I17" s="27" t="str">
        <f ca="1">IF($A17="","",OFFSET(統合マスタ!$K$4,MATCH($A17,統合マスタ!$AC$5:$AC$1500,0),0))</f>
        <v>瓶</v>
      </c>
      <c r="J17" s="54" t="str">
        <f ca="1">IF(F17="","",OFFSET(分類!$B$29,MATCH(F17,分類!$A$30:$A$46,0),0))</f>
        <v>外用.臨時.散薬ヒート</v>
      </c>
      <c r="K17" s="65"/>
      <c r="L17" s="54" t="s">
        <v>5420</v>
      </c>
      <c r="M17" s="82"/>
      <c r="N17" s="54">
        <f t="shared" si="1"/>
        <v>0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IF((統合マスタ!$R$5:$R$1500=1)*
           (ISNUMBER(MATCH(統合マスタ!$V$5:$V$1500, 分類!$H$8:$H$25, 0))),
           統合マスタ!$AC$5:$AC$1500),
        ROW(A14)
    ),
"")</f>
        <v>220</v>
      </c>
      <c r="B18" s="27">
        <f t="shared" si="2"/>
        <v>14</v>
      </c>
      <c r="C18" s="27">
        <f ca="1">IF($A18="","",OFFSET(統合マスタ!$B$4,MATCH($A18,統合マスタ!$AC$5:$AC$1500,0),0))</f>
        <v>220</v>
      </c>
      <c r="D18" s="27" t="str">
        <f ca="1">IF($A18="","",OFFSET(統合マスタ!$C$4,MATCH($A18,統合マスタ!$AC$5:$AC$1500,0),0))</f>
        <v>クロモグリク酸Ｎａ点眼液２％「ニットー」　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５ＭＬＸ１０Ｖ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65"/>
      <c r="L18" s="54" t="s">
        <v>5420</v>
      </c>
      <c r="M18" s="82"/>
      <c r="N18" s="54">
        <f t="shared" si="1"/>
        <v>0</v>
      </c>
      <c r="O18" s="54" t="str">
        <f t="shared" ca="1" si="0"/>
        <v>瓶</v>
      </c>
    </row>
    <row r="19" spans="1:15">
      <c r="A19" s="66" cm="1">
        <f t="array" aca="1" ref="A19" ca="1">IFERROR(
    SMALL(
        IF((統合マスタ!$R$5:$R$1500=1)*
           (ISNUMBER(MATCH(統合マスタ!$V$5:$V$1500, 分類!$H$8:$H$25, 0))),
           統合マスタ!$AC$5:$AC$1500),
        ROW(A15)
    ),
"")</f>
        <v>222</v>
      </c>
      <c r="B19" s="27">
        <f t="shared" si="2"/>
        <v>15</v>
      </c>
      <c r="C19" s="27">
        <f ca="1">IF($A19="","",OFFSET(統合マスタ!$B$4,MATCH($A19,統合マスタ!$AC$5:$AC$1500,0),0))</f>
        <v>222</v>
      </c>
      <c r="D19" s="27" t="str">
        <f ca="1">IF($A19="","",OFFSET(統合マスタ!$C$4,MATCH($A19,統合マスタ!$AC$5:$AC$1500,0),0))</f>
        <v>ゲーベンクリーム１％　　　　　　　　　　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7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１００ｇ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軟膏</v>
      </c>
      <c r="K19" s="65"/>
      <c r="L19" s="54" t="s">
        <v>13</v>
      </c>
      <c r="M19" s="82"/>
      <c r="N19" s="54">
        <f t="shared" si="1"/>
        <v>0</v>
      </c>
      <c r="O19" s="54" t="str">
        <f t="shared" ca="1" si="0"/>
        <v>ｇ</v>
      </c>
    </row>
    <row r="20" spans="1:15">
      <c r="A20" s="66" cm="1">
        <f t="array" aca="1" ref="A20" ca="1">IFERROR(
    SMALL(
        IF((統合マスタ!$R$5:$R$1500=1)*
           (ISNUMBER(MATCH(統合マスタ!$V$5:$V$1500, 分類!$H$8:$H$25, 0))),
           統合マスタ!$AC$5:$AC$1500),
        ROW(A16)
    ),
"")</f>
        <v>223</v>
      </c>
      <c r="B20" s="27">
        <f t="shared" si="2"/>
        <v>16</v>
      </c>
      <c r="C20" s="27">
        <f ca="1">IF($A20="","",OFFSET(統合マスタ!$B$4,MATCH($A20,統合マスタ!$AC$5:$AC$1500,0),0))</f>
        <v>223</v>
      </c>
      <c r="D20" s="27" t="str">
        <f ca="1">IF($A20="","",OFFSET(統合マスタ!$C$4,MATCH($A20,統合マスタ!$AC$5:$AC$1500,0),0))</f>
        <v>ケトチフェン点鼻液０．０５％「サワイ」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６．０４８／８ｍｌｘ１０</v>
      </c>
      <c r="I20" s="27" t="str">
        <f ca="1">IF($A20="","",OFFSET(統合マスタ!$K$4,MATCH($A20,統合マスタ!$AC$5:$AC$1500,0),0))</f>
        <v>瓶</v>
      </c>
      <c r="J20" s="54" t="str">
        <f ca="1">IF(F20="","",OFFSET(分類!$B$29,MATCH(F20,分類!$A$30:$A$46,0),0))</f>
        <v>外用.臨時.散薬ヒート</v>
      </c>
      <c r="K20" s="65"/>
      <c r="L20" s="54" t="s">
        <v>5420</v>
      </c>
      <c r="M20" s="82"/>
      <c r="N20" s="54">
        <f t="shared" si="1"/>
        <v>0</v>
      </c>
      <c r="O20" s="54" t="str">
        <f t="shared" ca="1" si="0"/>
        <v>瓶</v>
      </c>
    </row>
    <row r="21" spans="1:15">
      <c r="A21" s="66" cm="1">
        <f t="array" aca="1" ref="A21" ca="1">IFERROR(
    SMALL(
        IF((統合マスタ!$R$5:$R$1500=1)*
           (ISNUMBER(MATCH(統合マスタ!$V$5:$V$1500, 分類!$H$8:$H$25, 0))),
           統合マスタ!$AC$5:$AC$1500),
        ROW(A17)
    ),
"")</f>
        <v>224</v>
      </c>
      <c r="B21" s="27">
        <f t="shared" si="2"/>
        <v>17</v>
      </c>
      <c r="C21" s="27">
        <f ca="1">IF($A21="","",OFFSET(統合マスタ!$B$4,MATCH($A21,統合マスタ!$AC$5:$AC$1500,0),0))</f>
        <v>224</v>
      </c>
      <c r="D21" s="27" t="str">
        <f ca="1">IF($A21="","",OFFSET(統合マスタ!$C$4,MATCH($A21,統合マスタ!$AC$5:$AC$1500,0),0))</f>
        <v>ケトプロフェンパップ３０ｍｇ　「三和」　　１０ｘ１４ｃｍ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12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７枚ｘ１００</v>
      </c>
      <c r="I21" s="27" t="str">
        <f ca="1">IF($A21="","",OFFSET(統合マスタ!$K$4,MATCH($A21,統合マスタ!$AC$5:$AC$1500,0),0))</f>
        <v>枚</v>
      </c>
      <c r="J21" s="54" t="str">
        <f ca="1">IF(F21="","",OFFSET(分類!$B$29,MATCH(F21,分類!$A$30:$A$46,0),0))</f>
        <v>湿布</v>
      </c>
      <c r="K21" s="65"/>
      <c r="L21" s="54" t="s">
        <v>5421</v>
      </c>
      <c r="M21" s="82">
        <v>7</v>
      </c>
      <c r="N21" s="54">
        <f t="shared" si="1"/>
        <v>0</v>
      </c>
      <c r="O21" s="54" t="str">
        <f t="shared" ca="1" si="0"/>
        <v>枚</v>
      </c>
    </row>
    <row r="22" spans="1:15">
      <c r="A22" s="66" cm="1">
        <f t="array" aca="1" ref="A22" ca="1">IFERROR(
    SMALL(
        IF((統合マスタ!$R$5:$R$1500=1)*
           (ISNUMBER(MATCH(統合マスタ!$V$5:$V$1500, 分類!$H$8:$H$25, 0))),
           統合マスタ!$AC$5:$AC$1500),
        ROW(A18)
    ),
"")</f>
        <v>228</v>
      </c>
      <c r="B22" s="27">
        <f t="shared" si="2"/>
        <v>18</v>
      </c>
      <c r="C22" s="27">
        <f ca="1">IF($A22="","",OFFSET(統合マスタ!$B$4,MATCH($A22,統合マスタ!$AC$5:$AC$1500,0),0))</f>
        <v>228</v>
      </c>
      <c r="D22" s="27" t="str">
        <f ca="1">IF($A22="","",OFFSET(統合マスタ!$C$4,MATCH($A22,統合マスタ!$AC$5:$AC$1500,0),0))</f>
        <v>ゲンタマイシン硫酸塩軟膏０．１％「イワキ」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１０ｇＸ１０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外用.臨時.散薬ヒート</v>
      </c>
      <c r="K22" s="65"/>
      <c r="L22" s="54" t="s">
        <v>5419</v>
      </c>
      <c r="M22" s="82">
        <v>10</v>
      </c>
      <c r="N22" s="54">
        <f t="shared" si="1"/>
        <v>0</v>
      </c>
      <c r="O22" s="54" t="str">
        <f t="shared" ca="1" si="0"/>
        <v>ｇ</v>
      </c>
    </row>
    <row r="23" spans="1:15">
      <c r="A23" s="66" cm="1">
        <f t="array" aca="1" ref="A23" ca="1">IFERROR(
    SMALL(
        IF((統合マスタ!$R$5:$R$1500=1)*
           (ISNUMBER(MATCH(統合マスタ!$V$5:$V$1500, 分類!$H$8:$H$25, 0))),
           統合マスタ!$AC$5:$AC$1500),
        ROW(A19)
    ),
"")</f>
        <v>230</v>
      </c>
      <c r="B23" s="27">
        <f t="shared" si="2"/>
        <v>19</v>
      </c>
      <c r="C23" s="27">
        <f ca="1">IF($A23="","",OFFSET(統合マスタ!$B$4,MATCH($A23,統合マスタ!$AC$5:$AC$1500,0),0))</f>
        <v>230</v>
      </c>
      <c r="D23" s="27" t="str">
        <f ca="1">IF($A23="","",OFFSET(統合マスタ!$C$4,MATCH($A23,統合マスタ!$AC$5:$AC$1500,0),0))</f>
        <v>コールタイジン点鼻液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3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１５ｍＬＸ１０</v>
      </c>
      <c r="I23" s="27" t="str">
        <f ca="1">IF($A23="","",OFFSET(統合マスタ!$K$4,MATCH($A23,統合マスタ!$AC$5:$AC$1500,0),0))</f>
        <v>ｍｌ</v>
      </c>
      <c r="J23" s="54" t="str">
        <f ca="1">IF(F23="","",OFFSET(分類!$B$29,MATCH(F23,分類!$A$30:$A$46,0),0))</f>
        <v>外用.臨時.散薬ヒート</v>
      </c>
      <c r="K23" s="65"/>
      <c r="L23" s="54" t="s">
        <v>5419</v>
      </c>
      <c r="M23" s="82">
        <v>15</v>
      </c>
      <c r="N23" s="54">
        <f t="shared" si="1"/>
        <v>0</v>
      </c>
      <c r="O23" s="54" t="str">
        <f t="shared" ca="1" si="0"/>
        <v>ｍｌ</v>
      </c>
    </row>
    <row r="24" spans="1:15">
      <c r="A24" s="66" cm="1">
        <f t="array" aca="1" ref="A24" ca="1">IFERROR(
    SMALL(
        IF((統合マスタ!$R$5:$R$1500=1)*
           (ISNUMBER(MATCH(統合マスタ!$V$5:$V$1500, 分類!$H$8:$H$25, 0))),
           統合マスタ!$AC$5:$AC$1500),
        ROW(A20)
    ),
"")</f>
        <v>248</v>
      </c>
      <c r="B24" s="27">
        <f t="shared" si="2"/>
        <v>20</v>
      </c>
      <c r="C24" s="27">
        <f ca="1">IF($A24="","",OFFSET(統合マスタ!$B$4,MATCH($A24,統合マスタ!$AC$5:$AC$1500,0),0))</f>
        <v>248</v>
      </c>
      <c r="D24" s="27" t="str">
        <f ca="1">IF($A24="","",OFFSET(統合マスタ!$C$4,MATCH($A24,統合マスタ!$AC$5:$AC$1500,0),0))</f>
        <v>シアノコバラミン点眼液０．０２％「日点」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3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本</v>
      </c>
      <c r="J24" s="54" t="str">
        <f ca="1">IF(F24="","",OFFSET(分類!$B$29,MATCH(F24,分類!$A$30:$A$46,0),0))</f>
        <v>外用.臨時.散薬ヒート</v>
      </c>
      <c r="K24" s="65"/>
      <c r="L24" s="54" t="s">
        <v>5419</v>
      </c>
      <c r="M24" s="82"/>
      <c r="N24" s="54">
        <f t="shared" si="1"/>
        <v>0</v>
      </c>
      <c r="O24" s="54" t="str">
        <f t="shared" ca="1" si="0"/>
        <v>本</v>
      </c>
    </row>
    <row r="25" spans="1:15">
      <c r="A25" s="66" cm="1">
        <f t="array" aca="1" ref="A25" ca="1">IFERROR(
    SMALL(
        IF((統合マスタ!$R$5:$R$1500=1)*
           (ISNUMBER(MATCH(統合マスタ!$V$5:$V$1500, 分類!$H$8:$H$25, 0))),
           統合マスタ!$AC$5:$AC$1500),
        ROW(A21)
    ),
"")</f>
        <v>270</v>
      </c>
      <c r="B25" s="27">
        <f t="shared" si="2"/>
        <v>21</v>
      </c>
      <c r="C25" s="27">
        <f ca="1">IF($A25="","",OFFSET(統合マスタ!$B$4,MATCH($A25,統合マスタ!$AC$5:$AC$1500,0),0))</f>
        <v>270</v>
      </c>
      <c r="D25" s="27" t="str">
        <f ca="1">IF($A25="","",OFFSET(統合マスタ!$C$4,MATCH($A25,統合マスタ!$AC$5:$AC$1500,0),0))</f>
        <v>スクロードパスタ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7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１００ｇ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軟膏</v>
      </c>
      <c r="K25" s="65"/>
      <c r="L25" s="54" t="s">
        <v>13</v>
      </c>
      <c r="M25" s="82"/>
      <c r="N25" s="54">
        <f t="shared" si="1"/>
        <v>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IF((統合マスタ!$R$5:$R$1500=1)*
           (ISNUMBER(MATCH(統合マスタ!$V$5:$V$1500, 分類!$H$8:$H$25, 0))),
           統合マスタ!$AC$5:$AC$1500),
        ROW(A22)
    ),
"")</f>
        <v>271</v>
      </c>
      <c r="B26" s="27">
        <f t="shared" si="2"/>
        <v>22</v>
      </c>
      <c r="C26" s="27">
        <f ca="1">IF($A26="","",OFFSET(統合マスタ!$B$4,MATCH($A26,統合マスタ!$AC$5:$AC$1500,0),0))</f>
        <v>271</v>
      </c>
      <c r="D26" s="27" t="str">
        <f ca="1">IF($A26="","",OFFSET(統合マスタ!$C$4,MATCH($A26,統合マスタ!$AC$5:$AC$1500,0),0))</f>
        <v>スタデルムクリーム５％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１０ｇｘ１０本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不良在庫</v>
      </c>
      <c r="K26" s="65"/>
      <c r="L26" s="54" t="s">
        <v>5419</v>
      </c>
      <c r="M26" s="82">
        <v>10</v>
      </c>
      <c r="N26" s="54">
        <f t="shared" si="1"/>
        <v>0</v>
      </c>
      <c r="O26" s="54" t="str">
        <f t="shared" ca="1" si="0"/>
        <v>ｇ</v>
      </c>
    </row>
    <row r="27" spans="1:15">
      <c r="A27" s="66" cm="1">
        <f t="array" aca="1" ref="A27" ca="1">IFERROR(
    SMALL(
        IF((統合マスタ!$R$5:$R$1500=1)*
           (ISNUMBER(MATCH(統合マスタ!$V$5:$V$1500, 分類!$H$8:$H$25, 0))),
           統合マスタ!$AC$5:$AC$1500),
        ROW(A23)
    ),
"")</f>
        <v>273</v>
      </c>
      <c r="B27" s="27">
        <f t="shared" si="2"/>
        <v>23</v>
      </c>
      <c r="C27" s="27">
        <f ca="1">IF($A27="","",OFFSET(統合マスタ!$B$4,MATCH($A27,統合マスタ!$AC$5:$AC$1500,0),0))</f>
        <v>273</v>
      </c>
      <c r="D27" s="27" t="str">
        <f ca="1">IF($A27="","",OFFSET(統合マスタ!$C$4,MATCH($A27,統合マスタ!$AC$5:$AC$1500,0),0))</f>
        <v>スピール膏Ｍ　ＳＰＭ１６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６枚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65"/>
      <c r="L27" s="54" t="s">
        <v>5422</v>
      </c>
      <c r="M27" s="82"/>
      <c r="N27" s="54">
        <f t="shared" si="1"/>
        <v>0</v>
      </c>
      <c r="O27" s="54" t="str">
        <f t="shared" ca="1" si="0"/>
        <v>枚</v>
      </c>
    </row>
    <row r="28" spans="1:15">
      <c r="A28" s="66" cm="1">
        <f t="array" aca="1" ref="A28" ca="1">IFERROR(
    SMALL(
        IF((統合マスタ!$R$5:$R$1500=1)*
           (ISNUMBER(MATCH(統合マスタ!$V$5:$V$1500, 分類!$H$8:$H$25, 0))),
           統合マスタ!$AC$5:$AC$1500),
        ROW(A24)
    ),
"")</f>
        <v>339</v>
      </c>
      <c r="B28" s="27">
        <f t="shared" si="2"/>
        <v>24</v>
      </c>
      <c r="C28" s="27">
        <f ca="1">IF($A28="","",OFFSET(統合マスタ!$B$4,MATCH($A28,統合マスタ!$AC$5:$AC$1500,0),0))</f>
        <v>339</v>
      </c>
      <c r="D28" s="27" t="str">
        <f ca="1">IF($A28="","",OFFSET(統合マスタ!$C$4,MATCH($A28,統合マスタ!$AC$5:$AC$1500,0),0))</f>
        <v>タリビッド眼軟膏０．３％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３．５ｇｘ１０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65"/>
      <c r="L28" s="54" t="s">
        <v>5419</v>
      </c>
      <c r="M28" s="82">
        <v>3.5</v>
      </c>
      <c r="N28" s="54">
        <f t="shared" si="1"/>
        <v>0</v>
      </c>
      <c r="O28" s="54" t="str">
        <f t="shared" ca="1" si="0"/>
        <v>ｇ</v>
      </c>
    </row>
    <row r="29" spans="1:15">
      <c r="A29" s="66" cm="1">
        <f t="array" aca="1" ref="A29" ca="1">IFERROR(
    SMALL(
        IF((統合マスタ!$R$5:$R$1500=1)*
           (ISNUMBER(MATCH(統合マスタ!$V$5:$V$1500, 分類!$H$8:$H$25, 0))),
           統合マスタ!$AC$5:$AC$1500),
        ROW(A25)
    ),
"")</f>
        <v>356</v>
      </c>
      <c r="B29" s="27">
        <f t="shared" si="2"/>
        <v>25</v>
      </c>
      <c r="C29" s="27">
        <f ca="1">IF($A29="","",OFFSET(統合マスタ!$B$4,MATCH($A29,統合マスタ!$AC$5:$AC$1500,0),0))</f>
        <v>356</v>
      </c>
      <c r="D29" s="27" t="str">
        <f ca="1">IF($A29="","",OFFSET(統合マスタ!$C$4,MATCH($A29,統合マスタ!$AC$5:$AC$1500,0),0))</f>
        <v>ツロブテロールテープ１ｍｇ「サワイ」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７０枚</v>
      </c>
      <c r="I29" s="27" t="str">
        <f ca="1">IF($A29="","",OFFSET(統合マスタ!$K$4,MATCH($A29,統合マスタ!$AC$5:$AC$1500,0),0))</f>
        <v>枚</v>
      </c>
      <c r="J29" s="54" t="str">
        <f ca="1">IF(F29="","",OFFSET(分類!$B$29,MATCH(F29,分類!$A$30:$A$46,0),0))</f>
        <v>外用.臨時.散薬ヒート</v>
      </c>
      <c r="K29" s="65"/>
      <c r="L29" s="54" t="s">
        <v>5422</v>
      </c>
      <c r="M29" s="82"/>
      <c r="N29" s="54">
        <f t="shared" si="1"/>
        <v>0</v>
      </c>
      <c r="O29" s="54" t="str">
        <f t="shared" ca="1" si="0"/>
        <v>枚</v>
      </c>
    </row>
    <row r="30" spans="1:15">
      <c r="A30" s="66" cm="1">
        <f t="array" aca="1" ref="A30" ca="1">IFERROR(
    SMALL(
        IF((統合マスタ!$R$5:$R$1500=1)*
           (ISNUMBER(MATCH(統合マスタ!$V$5:$V$1500, 分類!$H$8:$H$25, 0))),
           統合マスタ!$AC$5:$AC$1500),
        ROW(A26)
    ),
"")</f>
        <v>365</v>
      </c>
      <c r="B30" s="27">
        <f t="shared" si="2"/>
        <v>26</v>
      </c>
      <c r="C30" s="27">
        <f ca="1">IF($A30="","",OFFSET(統合マスタ!$B$4,MATCH($A30,統合マスタ!$AC$5:$AC$1500,0),0))</f>
        <v>365</v>
      </c>
      <c r="D30" s="27" t="str">
        <f ca="1">IF($A30="","",OFFSET(統合マスタ!$C$4,MATCH($A30,統合マスタ!$AC$5:$AC$1500,0),0))</f>
        <v>デキサメタゾン口腔用軟膏０．１％「日医工」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5419</v>
      </c>
      <c r="M30" s="82">
        <v>5</v>
      </c>
      <c r="N30" s="54">
        <f t="shared" si="1"/>
        <v>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分類!$H$8:$H$25, 0))),
           統合マスタ!$AC$5:$AC$1500),
        ROW(A27)
    ),
"")</f>
        <v>382</v>
      </c>
      <c r="B31" s="27">
        <f t="shared" si="2"/>
        <v>27</v>
      </c>
      <c r="C31" s="27">
        <f ca="1">IF($A31="","",OFFSET(統合マスタ!$B$4,MATCH($A31,統合マスタ!$AC$5:$AC$1500,0),0))</f>
        <v>382</v>
      </c>
      <c r="D31" s="27" t="str">
        <f ca="1">IF($A31="","",OFFSET(統合マスタ!$C$4,MATCH($A31,統合マスタ!$AC$5:$AC$1500,0),0))</f>
        <v>テルビナフィン塩酸塩クリーム　１％「サワイ」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１０ｇＸ１０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5419</v>
      </c>
      <c r="M31" s="82">
        <v>10</v>
      </c>
      <c r="N31" s="54">
        <f t="shared" si="1"/>
        <v>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分類!$H$8:$H$25, 0))),
           統合マスタ!$AC$5:$AC$1500),
        ROW(A28)
    ),
"")</f>
        <v>383</v>
      </c>
      <c r="B32" s="27">
        <f t="shared" si="2"/>
        <v>28</v>
      </c>
      <c r="C32" s="27">
        <f ca="1">IF($A32="","",OFFSET(統合マスタ!$B$4,MATCH($A32,統合マスタ!$AC$5:$AC$1500,0),0))</f>
        <v>383</v>
      </c>
      <c r="D32" s="27" t="str">
        <f ca="1">IF($A32="","",OFFSET(統合マスタ!$C$4,MATCH($A32,統合マスタ!$AC$5:$AC$1500,0),0))</f>
        <v>テルビナフィン塩酸塩外用液１％「サワイ」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１０ｇＸ１０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5419</v>
      </c>
      <c r="M32" s="82">
        <v>10</v>
      </c>
      <c r="N32" s="54">
        <f t="shared" si="1"/>
        <v>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分類!$H$8:$H$25, 0))),
           統合マスタ!$AC$5:$AC$1500),
        ROW(A29)
    ),
"")</f>
        <v>386</v>
      </c>
      <c r="B33" s="27">
        <f t="shared" si="2"/>
        <v>29</v>
      </c>
      <c r="C33" s="27">
        <f ca="1">IF($A33="","",OFFSET(統合マスタ!$B$4,MATCH($A33,統合マスタ!$AC$5:$AC$1500,0),0))</f>
        <v>386</v>
      </c>
      <c r="D33" s="27" t="str">
        <f ca="1">IF($A33="","",OFFSET(統合マスタ!$C$4,MATCH($A33,統合マスタ!$AC$5:$AC$1500,0),0))</f>
        <v>デルモゾールＧ軟膏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５ｇＸ５０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5419</v>
      </c>
      <c r="M33" s="82">
        <v>5</v>
      </c>
      <c r="N33" s="54">
        <f t="shared" si="1"/>
        <v>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分類!$H$8:$H$25, 0))),
           統合マスタ!$AC$5:$AC$1500),
        ROW(A30)
    ),
"")</f>
        <v>387</v>
      </c>
      <c r="B34" s="27">
        <f t="shared" si="2"/>
        <v>30</v>
      </c>
      <c r="C34" s="27">
        <f ca="1">IF($A34="","",OFFSET(統合マスタ!$B$4,MATCH($A34,統合マスタ!$AC$5:$AC$1500,0),0))</f>
        <v>387</v>
      </c>
      <c r="D34" s="27" t="str">
        <f ca="1">IF($A34="","",OFFSET(統合マスタ!$C$4,MATCH($A34,統合マスタ!$AC$5:$AC$1500,0),0))</f>
        <v>デルモゾールＧ軟膏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外用.臨時.散薬ヒート</v>
      </c>
      <c r="K34" s="65"/>
      <c r="L34" s="54" t="s">
        <v>13</v>
      </c>
      <c r="M34" s="82"/>
      <c r="N34" s="54">
        <f t="shared" si="1"/>
        <v>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分類!$H$8:$H$25, 0))),
           統合マスタ!$AC$5:$AC$1500),
        ROW(A31)
    ),
"")</f>
        <v>430</v>
      </c>
      <c r="B35" s="27">
        <f t="shared" si="2"/>
        <v>31</v>
      </c>
      <c r="C35" s="27">
        <f ca="1">IF($A35="","",OFFSET(統合マスタ!$B$4,MATCH($A35,統合マスタ!$AC$5:$AC$1500,0),0))</f>
        <v>430</v>
      </c>
      <c r="D35" s="27" t="str">
        <f ca="1">IF($A35="","",OFFSET(統合マスタ!$C$4,MATCH($A35,統合マスタ!$AC$5:$AC$1500,0),0))</f>
        <v>ニゾラールクリーム２％　　　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１０ｇｘ２０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65"/>
      <c r="L35" s="54" t="s">
        <v>5419</v>
      </c>
      <c r="M35" s="82">
        <v>10</v>
      </c>
      <c r="N35" s="54">
        <f t="shared" si="1"/>
        <v>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分類!$H$8:$H$25, 0))),
           統合マスタ!$AC$5:$AC$1500),
        ROW(A32)
    ),
"")</f>
        <v>431</v>
      </c>
      <c r="B36" s="27">
        <f t="shared" si="2"/>
        <v>32</v>
      </c>
      <c r="C36" s="27">
        <f ca="1">IF($A36="","",OFFSET(統合マスタ!$B$4,MATCH($A36,統合マスタ!$AC$5:$AC$1500,0),0))</f>
        <v>431</v>
      </c>
      <c r="D36" s="27" t="str">
        <f ca="1">IF($A36="","",OFFSET(統合マスタ!$C$4,MATCH($A36,統合マスタ!$AC$5:$AC$1500,0),0))</f>
        <v>ニゾラールローション２％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15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１０ｇ×１０本</v>
      </c>
      <c r="I36" s="27" t="str">
        <f ca="1">IF($A36="","",OFFSET(統合マスタ!$K$4,MATCH($A36,統合マスタ!$AC$5:$AC$1500,0),0))</f>
        <v>ｇ</v>
      </c>
      <c r="J36" s="54" t="str">
        <f ca="1">IF(F36="","",OFFSET(分類!$B$29,MATCH(F36,分類!$A$30:$A$46,0),0))</f>
        <v>不良在庫</v>
      </c>
      <c r="K36" s="65"/>
      <c r="L36" s="54" t="s">
        <v>5419</v>
      </c>
      <c r="M36" s="82">
        <v>10</v>
      </c>
      <c r="N36" s="54">
        <f t="shared" si="1"/>
        <v>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IF((統合マスタ!$R$5:$R$1500=1)*
           (ISNUMBER(MATCH(統合マスタ!$V$5:$V$1500, 分類!$H$8:$H$25, 0))),
           統合マスタ!$AC$5:$AC$1500),
        ROW(A33)
    ),
"")</f>
        <v>444</v>
      </c>
      <c r="B37" s="27">
        <f t="shared" si="2"/>
        <v>33</v>
      </c>
      <c r="C37" s="27">
        <f ca="1">IF($A37="","",OFFSET(統合マスタ!$B$4,MATCH($A37,統合マスタ!$AC$5:$AC$1500,0),0))</f>
        <v>444</v>
      </c>
      <c r="D37" s="27" t="str">
        <f ca="1">IF($A37="","",OFFSET(統合マスタ!$C$4,MATCH($A37,統合マスタ!$AC$5:$AC$1500,0),0))</f>
        <v>ネオメドロールＥＥ軟膏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３ｇｘ１０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65"/>
      <c r="L37" s="54" t="s">
        <v>5419</v>
      </c>
      <c r="M37" s="82">
        <v>3</v>
      </c>
      <c r="N37" s="54">
        <f t="shared" si="1"/>
        <v>0</v>
      </c>
      <c r="O37" s="54" t="str">
        <f t="shared" ca="1" si="0"/>
        <v>ｇ</v>
      </c>
    </row>
    <row r="38" spans="1:15">
      <c r="A38" s="66" cm="1">
        <f t="array" aca="1" ref="A38" ca="1">IFERROR(
    SMALL(
        IF((統合マスタ!$R$5:$R$1500=1)*
           (ISNUMBER(MATCH(統合マスタ!$V$5:$V$1500, 分類!$H$8:$H$25, 0))),
           統合マスタ!$AC$5:$AC$1500),
        ROW(A34)
    ),
"")</f>
        <v>479</v>
      </c>
      <c r="B38" s="27">
        <f t="shared" si="2"/>
        <v>34</v>
      </c>
      <c r="C38" s="27">
        <f ca="1">IF($A38="","",OFFSET(統合マスタ!$B$4,MATCH($A38,統合マスタ!$AC$5:$AC$1500,0),0))</f>
        <v>479</v>
      </c>
      <c r="D38" s="27" t="str">
        <f ca="1">IF($A38="","",OFFSET(統合マスタ!$C$4,MATCH($A38,統合マスタ!$AC$5:$AC$1500,0),0))</f>
        <v>ヒアルロン酸Ｎａ点眼液０．１％「ニットー」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瓶</v>
      </c>
      <c r="J38" s="54" t="str">
        <f ca="1">IF(F38="","",OFFSET(分類!$B$29,MATCH(F38,分類!$A$30:$A$46,0),0))</f>
        <v>外用.臨時.散薬ヒート</v>
      </c>
      <c r="K38" s="65"/>
      <c r="L38" s="54" t="s">
        <v>5420</v>
      </c>
      <c r="M38" s="82"/>
      <c r="N38" s="54">
        <f t="shared" si="1"/>
        <v>0</v>
      </c>
      <c r="O38" s="54" t="str">
        <f t="shared" ca="1" si="0"/>
        <v>瓶</v>
      </c>
    </row>
    <row r="39" spans="1:15">
      <c r="A39" s="66" cm="1">
        <f t="array" aca="1" ref="A39" ca="1">IFERROR(
    SMALL(
        IF((統合マスタ!$R$5:$R$1500=1)*
           (ISNUMBER(MATCH(統合マスタ!$V$5:$V$1500, 分類!$H$8:$H$25, 0))),
           統合マスタ!$AC$5:$AC$1500),
        ROW(A35)
    ),
"")</f>
        <v>495</v>
      </c>
      <c r="B39" s="27">
        <f t="shared" si="2"/>
        <v>35</v>
      </c>
      <c r="C39" s="27">
        <f ca="1">IF($A39="","",OFFSET(統合マスタ!$B$4,MATCH($A39,統合マスタ!$AC$5:$AC$1500,0),0))</f>
        <v>495</v>
      </c>
      <c r="D39" s="27" t="str">
        <f ca="1">IF($A39="","",OFFSET(統合マスタ!$C$4,MATCH($A39,統合マスタ!$AC$5:$AC$1500,0),0))</f>
        <v>ビダラビン軟膏３％「ＳＷ」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５ｇＸ５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65"/>
      <c r="L39" s="54" t="s">
        <v>5419</v>
      </c>
      <c r="M39" s="82">
        <v>5</v>
      </c>
      <c r="N39" s="54">
        <f t="shared" si="1"/>
        <v>0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IF((統合マスタ!$R$5:$R$1500=1)*
           (ISNUMBER(MATCH(統合マスタ!$V$5:$V$1500, 分類!$H$8:$H$25, 0))),
           統合マスタ!$AC$5:$AC$1500),
        ROW(A36)
    ),
"")</f>
        <v>516</v>
      </c>
      <c r="B40" s="27">
        <f t="shared" si="2"/>
        <v>36</v>
      </c>
      <c r="C40" s="27">
        <f ca="1">IF($A40="","",OFFSET(統合マスタ!$B$4,MATCH($A40,統合マスタ!$AC$5:$AC$1500,0),0))</f>
        <v>516</v>
      </c>
      <c r="D40" s="27" t="str">
        <f ca="1">IF($A40="","",OFFSET(統合マスタ!$C$4,MATCH($A40,統合マスタ!$AC$5:$AC$1500,0),0))</f>
        <v>ヒルドイドソフト軟膏　０．３％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２５ｇｘ１０本</v>
      </c>
      <c r="I40" s="27" t="str">
        <f ca="1">IF($A40="","",OFFSET(統合マスタ!$K$4,MATCH($A40,統合マスタ!$AC$5:$AC$1500,0),0))</f>
        <v>ｇ</v>
      </c>
      <c r="J40" s="54" t="str">
        <f ca="1">IF(F40="","",OFFSET(分類!$B$29,MATCH(F40,分類!$A$30:$A$46,0),0))</f>
        <v>外用.臨時.散薬ヒート</v>
      </c>
      <c r="K40" s="65"/>
      <c r="L40" s="54" t="s">
        <v>5419</v>
      </c>
      <c r="M40" s="82">
        <v>25</v>
      </c>
      <c r="N40" s="54">
        <f t="shared" si="1"/>
        <v>0</v>
      </c>
      <c r="O40" s="54" t="str">
        <f t="shared" ca="1" si="0"/>
        <v>ｇ</v>
      </c>
    </row>
    <row r="41" spans="1:15">
      <c r="A41" s="66" cm="1">
        <f t="array" aca="1" ref="A41" ca="1">IFERROR(
    SMALL(
        IF((統合マスタ!$R$5:$R$1500=1)*
           (ISNUMBER(MATCH(統合マスタ!$V$5:$V$1500, 分類!$H$8:$H$25, 0))),
           統合マスタ!$AC$5:$AC$1500),
        ROW(A37)
    ),
"")</f>
        <v>550</v>
      </c>
      <c r="B41" s="27">
        <f t="shared" si="2"/>
        <v>37</v>
      </c>
      <c r="C41" s="27">
        <f ca="1">IF($A41="","",OFFSET(統合マスタ!$B$4,MATCH($A41,統合マスタ!$AC$5:$AC$1500,0),0))</f>
        <v>550</v>
      </c>
      <c r="D41" s="27" t="str">
        <f ca="1">IF($A41="","",OFFSET(統合マスタ!$C$4,MATCH($A41,統合マスタ!$AC$5:$AC$1500,0),0))</f>
        <v>フランドルテープ４０ｍｇ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７０マイ</v>
      </c>
      <c r="I41" s="27" t="str">
        <f ca="1">IF($A41="","",OFFSET(統合マスタ!$K$4,MATCH($A41,統合マスタ!$AC$5:$AC$1500,0),0))</f>
        <v>枚</v>
      </c>
      <c r="J41" s="54" t="str">
        <f ca="1">IF(F41="","",OFFSET(分類!$B$29,MATCH(F41,分類!$A$30:$A$46,0),0))</f>
        <v>外用.臨時.散薬ヒート</v>
      </c>
      <c r="K41" s="65"/>
      <c r="L41" s="54" t="s">
        <v>5422</v>
      </c>
      <c r="M41" s="82"/>
      <c r="N41" s="54">
        <f t="shared" si="1"/>
        <v>0</v>
      </c>
      <c r="O41" s="54" t="str">
        <f t="shared" ca="1" si="0"/>
        <v>枚</v>
      </c>
    </row>
    <row r="42" spans="1:15">
      <c r="A42" s="66" cm="1">
        <f t="array" aca="1" ref="A42" ca="1">IFERROR(
    SMALL(
        IF((統合マスタ!$R$5:$R$1500=1)*
           (ISNUMBER(MATCH(統合マスタ!$V$5:$V$1500, 分類!$H$8:$H$25, 0))),
           統合マスタ!$AC$5:$AC$1500),
        ROW(A38)
    ),
"")</f>
        <v>580</v>
      </c>
      <c r="B42" s="27">
        <f t="shared" si="2"/>
        <v>38</v>
      </c>
      <c r="C42" s="27">
        <f ca="1">IF($A42="","",OFFSET(統合マスタ!$B$4,MATCH($A42,統合マスタ!$AC$5:$AC$1500,0),0))</f>
        <v>580</v>
      </c>
      <c r="D42" s="27" t="str">
        <f ca="1">IF($A42="","",OFFSET(統合マスタ!$C$4,MATCH($A42,統合マスタ!$AC$5:$AC$1500,0),0))</f>
        <v>ブロムヘキシン塩酸塩吸入液０．２％「タイヨー」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3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４５ｍｌ</v>
      </c>
      <c r="I42" s="27" t="str">
        <f ca="1">IF($A42="","",OFFSET(統合マスタ!$K$4,MATCH($A42,統合マスタ!$AC$5:$AC$1500,0),0))</f>
        <v>ｍｌ</v>
      </c>
      <c r="J42" s="54" t="str">
        <f ca="1">IF(F42="","",OFFSET(分類!$B$29,MATCH(F42,分類!$A$30:$A$46,0),0))</f>
        <v>外用.臨時.散薬ヒート</v>
      </c>
      <c r="K42" s="65"/>
      <c r="L42" s="54" t="s">
        <v>5419</v>
      </c>
      <c r="M42" s="82">
        <v>45</v>
      </c>
      <c r="N42" s="54">
        <f t="shared" si="1"/>
        <v>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IF((統合マスタ!$R$5:$R$1500=1)*
           (ISNUMBER(MATCH(統合マスタ!$V$5:$V$1500, 分類!$H$8:$H$25, 0))),
           統合マスタ!$AC$5:$AC$1500),
        ROW(A39)
    ),
"")</f>
        <v>590</v>
      </c>
      <c r="B43" s="27">
        <f t="shared" si="2"/>
        <v>39</v>
      </c>
      <c r="C43" s="27">
        <f ca="1">IF($A43="","",OFFSET(統合マスタ!$B$4,MATCH($A43,統合マスタ!$AC$5:$AC$1500,0),0))</f>
        <v>590</v>
      </c>
      <c r="D43" s="27" t="str">
        <f ca="1">IF($A43="","",OFFSET(統合マスタ!$C$4,MATCH($A43,統合マスタ!$AC$5:$AC$1500,0),0))</f>
        <v>ベタメタゾン吉草酸エステルロ－ション０．１２％「イワキ」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１０ＭＬＸ１０</v>
      </c>
      <c r="I43" s="27" t="str">
        <f ca="1">IF($A43="","",OFFSET(統合マスタ!$K$4,MATCH($A43,統合マスタ!$AC$5:$AC$1500,0),0))</f>
        <v>ｍｌ</v>
      </c>
      <c r="J43" s="54" t="str">
        <f ca="1">IF(F43="","",OFFSET(分類!$B$29,MATCH(F43,分類!$A$30:$A$46,0),0))</f>
        <v>外用.臨時.散薬ヒート</v>
      </c>
      <c r="K43" s="65"/>
      <c r="L43" s="54" t="s">
        <v>5419</v>
      </c>
      <c r="M43" s="82">
        <v>10</v>
      </c>
      <c r="N43" s="54">
        <f t="shared" si="1"/>
        <v>0</v>
      </c>
      <c r="O43" s="54" t="str">
        <f t="shared" ca="1" si="0"/>
        <v>ｍｌ</v>
      </c>
    </row>
    <row r="44" spans="1:15">
      <c r="A44" s="66" cm="1">
        <f t="array" aca="1" ref="A44" ca="1">IFERROR(
    SMALL(
        IF((統合マスタ!$R$5:$R$1500=1)*
           (ISNUMBER(MATCH(統合マスタ!$V$5:$V$1500, 分類!$H$8:$H$25, 0))),
           統合マスタ!$AC$5:$AC$1500),
        ROW(A40)
    ),
"")</f>
        <v>593</v>
      </c>
      <c r="B44" s="27">
        <f t="shared" si="2"/>
        <v>40</v>
      </c>
      <c r="C44" s="27">
        <f ca="1">IF($A44="","",OFFSET(統合マスタ!$B$4,MATCH($A44,統合マスタ!$AC$5:$AC$1500,0),0))</f>
        <v>593</v>
      </c>
      <c r="D44" s="27" t="str">
        <f ca="1">IF($A44="","",OFFSET(統合マスタ!$C$4,MATCH($A44,統合マスタ!$AC$5:$AC$1500,0),0))</f>
        <v>ヘパリン類似物質外用スプレー０．３％「サトウ」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5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１００ｇｘ１０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普通薬バラ</v>
      </c>
      <c r="K44" s="65"/>
      <c r="L44" s="54" t="s">
        <v>5419</v>
      </c>
      <c r="M44" s="82">
        <v>100</v>
      </c>
      <c r="N44" s="54">
        <f t="shared" si="1"/>
        <v>0</v>
      </c>
      <c r="O44" s="54" t="str">
        <f t="shared" ca="1" si="0"/>
        <v>ｇ</v>
      </c>
    </row>
    <row r="45" spans="1:15">
      <c r="A45" s="66" cm="1">
        <f t="array" aca="1" ref="A45" ca="1">IFERROR(
    SMALL(
        IF((統合マスタ!$R$5:$R$1500=1)*
           (ISNUMBER(MATCH(統合マスタ!$V$5:$V$1500, 分類!$H$8:$H$25, 0))),
           統合マスタ!$AC$5:$AC$1500),
        ROW(A41)
    ),
"")</f>
        <v>594</v>
      </c>
      <c r="B45" s="27">
        <f t="shared" si="2"/>
        <v>41</v>
      </c>
      <c r="C45" s="27">
        <f ca="1">IF($A45="","",OFFSET(統合マスタ!$B$4,MATCH($A45,統合マスタ!$AC$5:$AC$1500,0),0))</f>
        <v>594</v>
      </c>
      <c r="D45" s="27" t="str">
        <f ca="1">IF($A45="","",OFFSET(統合マスタ!$C$4,MATCH($A45,統合マスタ!$AC$5:$AC$1500,0),0))</f>
        <v>ヘパリン類似物質外用泡状スプレー０．３％「日本臓器」　販売中止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5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１００ｇｘ１０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普通薬バラ</v>
      </c>
      <c r="K45" s="65"/>
      <c r="L45" s="54" t="s">
        <v>5419</v>
      </c>
      <c r="M45" s="82">
        <v>100</v>
      </c>
      <c r="N45" s="54">
        <f t="shared" si="1"/>
        <v>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分類!$H$8:$H$25, 0))),
           統合マスタ!$AC$5:$AC$1500),
        ROW(A42)
    ),
"")</f>
        <v>595</v>
      </c>
      <c r="B46" s="27">
        <f t="shared" si="2"/>
        <v>42</v>
      </c>
      <c r="C46" s="27">
        <f ca="1">IF($A46="","",OFFSET(統合マスタ!$B$4,MATCH($A46,統合マスタ!$AC$5:$AC$1500,0),0))</f>
        <v>595</v>
      </c>
      <c r="D46" s="27" t="str">
        <f ca="1">IF($A46="","",OFFSET(統合マスタ!$C$4,MATCH($A46,統合マスタ!$AC$5:$AC$1500,0),0))</f>
        <v>ヘパリン類似物質油性クリーム０．３％「ニチイコウ」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5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普通薬バラ</v>
      </c>
      <c r="K46" s="65"/>
      <c r="L46" s="54" t="s">
        <v>5419</v>
      </c>
      <c r="M46" s="82">
        <v>100</v>
      </c>
      <c r="N46" s="54">
        <f t="shared" si="1"/>
        <v>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分類!$H$8:$H$25, 0))),
           統合マスタ!$AC$5:$AC$1500),
        ROW(A43)
    ),
"")</f>
        <v>598</v>
      </c>
      <c r="B47" s="27">
        <f t="shared" si="2"/>
        <v>43</v>
      </c>
      <c r="C47" s="27">
        <f ca="1">IF($A47="","",OFFSET(統合マスタ!$B$4,MATCH($A47,統合マスタ!$AC$5:$AC$1500,0),0))</f>
        <v>598</v>
      </c>
      <c r="D47" s="27" t="str">
        <f ca="1">IF($A47="","",OFFSET(統合マスタ!$C$4,MATCH($A47,統合マスタ!$AC$5:$AC$1500,0),0))</f>
        <v>ペミロラストＫ点眼液０．１％「ＴＳ」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瓶</v>
      </c>
      <c r="J47" s="54" t="str">
        <f ca="1">IF(F47="","",OFFSET(分類!$B$29,MATCH(F47,分類!$A$30:$A$46,0),0))</f>
        <v>外用.臨時.散薬ヒート</v>
      </c>
      <c r="K47" s="65"/>
      <c r="L47" s="54" t="s">
        <v>5420</v>
      </c>
      <c r="M47" s="82"/>
      <c r="N47" s="54">
        <f t="shared" si="1"/>
        <v>0</v>
      </c>
      <c r="O47" s="54" t="str">
        <f t="shared" ca="1" si="0"/>
        <v>瓶</v>
      </c>
    </row>
    <row r="48" spans="1:15">
      <c r="A48" s="66" cm="1">
        <f t="array" aca="1" ref="A48" ca="1">IFERROR(
    SMALL(
        IF((統合マスタ!$R$5:$R$1500=1)*
           (ISNUMBER(MATCH(統合マスタ!$V$5:$V$1500, 分類!$H$8:$H$25, 0))),
           統合マスタ!$AC$5:$AC$1500),
        ROW(A44)
    ),
"")</f>
        <v>599</v>
      </c>
      <c r="B48" s="27">
        <f t="shared" si="2"/>
        <v>44</v>
      </c>
      <c r="C48" s="27">
        <f ca="1">IF($A48="","",OFFSET(統合マスタ!$B$4,MATCH($A48,統合マスタ!$AC$5:$AC$1500,0),0))</f>
        <v>599</v>
      </c>
      <c r="D48" s="27" t="str">
        <f ca="1">IF($A48="","",OFFSET(統合マスタ!$C$4,MATCH($A48,統合マスタ!$AC$5:$AC$1500,0),0))</f>
        <v>ヘモレックス軟膏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２ｇｘ７０</v>
      </c>
      <c r="I48" s="27" t="str">
        <f ca="1">IF($A48="","",OFFSET(統合マスタ!$K$4,MATCH($A48,統合マスタ!$AC$5:$AC$1500,0),0))</f>
        <v>ｇ</v>
      </c>
      <c r="J48" s="54" t="str">
        <f ca="1">IF(F48="","",OFFSET(分類!$B$29,MATCH(F48,分類!$A$30:$A$46,0),0))</f>
        <v>外用.臨時.散薬ヒート</v>
      </c>
      <c r="K48" s="65"/>
      <c r="L48" s="54" t="s">
        <v>5419</v>
      </c>
      <c r="M48" s="82">
        <v>2</v>
      </c>
      <c r="N48" s="54">
        <f t="shared" si="1"/>
        <v>0</v>
      </c>
      <c r="O48" s="54" t="str">
        <f t="shared" ca="1" si="0"/>
        <v>ｇ</v>
      </c>
    </row>
    <row r="49" spans="1:15">
      <c r="A49" s="66" cm="1">
        <f t="array" aca="1" ref="A49" ca="1">IFERROR(
    SMALL(
        IF((統合マスタ!$R$5:$R$1500=1)*
           (ISNUMBER(MATCH(統合マスタ!$V$5:$V$1500, 分類!$H$8:$H$25, 0))),
           統合マスタ!$AC$5:$AC$1500),
        ROW(A45)
    ),
"")</f>
        <v>609</v>
      </c>
      <c r="B49" s="27">
        <f t="shared" si="2"/>
        <v>45</v>
      </c>
      <c r="C49" s="27">
        <f ca="1">IF($A49="","",OFFSET(統合マスタ!$B$4,MATCH($A49,統合マスタ!$AC$5:$AC$1500,0),0))</f>
        <v>609</v>
      </c>
      <c r="D49" s="27" t="str">
        <f ca="1">IF($A49="","",OFFSET(統合マスタ!$C$4,MATCH($A49,統合マスタ!$AC$5:$AC$1500,0),0))</f>
        <v>ボアラ軟膏０．１２％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65"/>
      <c r="L49" s="54" t="s">
        <v>13</v>
      </c>
      <c r="M49" s="82"/>
      <c r="N49" s="54">
        <f t="shared" si="1"/>
        <v>0</v>
      </c>
      <c r="O49" s="54" t="str">
        <f t="shared" ca="1" si="0"/>
        <v>ｇ</v>
      </c>
    </row>
    <row r="50" spans="1:15">
      <c r="A50" s="66" cm="1">
        <f t="array" aca="1" ref="A50" ca="1">IFERROR(
    SMALL(
        IF((統合マスタ!$R$5:$R$1500=1)*
           (ISNUMBER(MATCH(統合マスタ!$V$5:$V$1500, 分類!$H$8:$H$25, 0))),
           統合マスタ!$AC$5:$AC$1500),
        ROW(A46)
    ),
"")</f>
        <v>618</v>
      </c>
      <c r="B50" s="27">
        <f t="shared" si="2"/>
        <v>46</v>
      </c>
      <c r="C50" s="27">
        <f ca="1">IF($A50="","",OFFSET(統合マスタ!$B$4,MATCH($A50,統合マスタ!$AC$5:$AC$1500,0),0))</f>
        <v>618</v>
      </c>
      <c r="D50" s="27" t="str">
        <f ca="1">IF($A50="","",OFFSET(統合マスタ!$C$4,MATCH($A50,統合マスタ!$AC$5:$AC$1500,0),0))</f>
        <v>ポビドンヨードガーグル７％「ケンエー」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３０ｍｌｘ５０</v>
      </c>
      <c r="I50" s="27" t="str">
        <f ca="1">IF($A50="","",OFFSET(統合マスタ!$K$4,MATCH($A50,統合マスタ!$AC$5:$AC$1500,0),0))</f>
        <v>ｍｌ</v>
      </c>
      <c r="J50" s="54" t="str">
        <f ca="1">IF(F50="","",OFFSET(分類!$B$29,MATCH(F50,分類!$A$30:$A$46,0),0))</f>
        <v>外用.臨時.散薬ヒート</v>
      </c>
      <c r="K50" s="65"/>
      <c r="L50" s="54" t="s">
        <v>5419</v>
      </c>
      <c r="M50" s="82">
        <v>30</v>
      </c>
      <c r="N50" s="54">
        <f t="shared" si="1"/>
        <v>0</v>
      </c>
      <c r="O50" s="54" t="str">
        <f t="shared" ca="1" si="0"/>
        <v>ｍｌ</v>
      </c>
    </row>
    <row r="51" spans="1:15">
      <c r="A51" s="66" cm="1">
        <f t="array" aca="1" ref="A51" ca="1">IFERROR(
    SMALL(
        IF((統合マスタ!$R$5:$R$1500=1)*
           (ISNUMBER(MATCH(統合マスタ!$V$5:$V$1500, 分類!$H$8:$H$25, 0))),
           統合マスタ!$AC$5:$AC$1500),
        ROW(A47)
    ),
"")</f>
        <v>621</v>
      </c>
      <c r="B51" s="27">
        <f t="shared" si="2"/>
        <v>47</v>
      </c>
      <c r="C51" s="27">
        <f ca="1">IF($A51="","",OFFSET(統合マスタ!$B$4,MATCH($A51,統合マスタ!$AC$5:$AC$1500,0),0))</f>
        <v>621</v>
      </c>
      <c r="D51" s="27" t="str">
        <f ca="1">IF($A51="","",OFFSET(統合マスタ!$C$4,MATCH($A51,統合マスタ!$AC$5:$AC$1500,0),0))</f>
        <v>ポリスチレンスルホン酸Ｃａ経口ゼリー２０％分包２５ｇ「三和」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5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１０５個</v>
      </c>
      <c r="I51" s="27" t="str">
        <f ca="1">IF($A51="","",OFFSET(統合マスタ!$K$4,MATCH($A51,統合マスタ!$AC$5:$AC$1500,0),0))</f>
        <v>個</v>
      </c>
      <c r="J51" s="54" t="str">
        <f ca="1">IF(F51="","",OFFSET(分類!$B$29,MATCH(F51,分類!$A$30:$A$46,0),0))</f>
        <v>普通薬バラ</v>
      </c>
      <c r="K51" s="65"/>
      <c r="L51" s="54" t="s">
        <v>169</v>
      </c>
      <c r="M51" s="82"/>
      <c r="N51" s="54">
        <f t="shared" si="1"/>
        <v>0</v>
      </c>
      <c r="O51" s="54" t="str">
        <f t="shared" ca="1" si="0"/>
        <v>個</v>
      </c>
    </row>
    <row r="52" spans="1:15">
      <c r="A52" s="66" cm="1">
        <f t="array" aca="1" ref="A52" ca="1">IFERROR(
    SMALL(
        IF((統合マスタ!$R$5:$R$1500=1)*
           (ISNUMBER(MATCH(統合マスタ!$V$5:$V$1500, 分類!$H$8:$H$25, 0))),
           統合マスタ!$AC$5:$AC$1500),
        ROW(A48)
    ),
"")</f>
        <v>626</v>
      </c>
      <c r="B52" s="27">
        <f t="shared" si="2"/>
        <v>48</v>
      </c>
      <c r="C52" s="27">
        <f ca="1">IF($A52="","",OFFSET(統合マスタ!$B$4,MATCH($A52,統合マスタ!$AC$5:$AC$1500,0),0))</f>
        <v>626</v>
      </c>
      <c r="D52" s="27" t="str">
        <f ca="1">IF($A52="","",OFFSET(統合マスタ!$C$4,MATCH($A52,統合マスタ!$AC$5:$AC$1500,0),0))</f>
        <v>マイザー軟膏０．０５％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3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５ｇｘ１０</v>
      </c>
      <c r="I52" s="27" t="str">
        <f ca="1">IF($A52="","",OFFSET(統合マスタ!$K$4,MATCH($A52,統合マスタ!$AC$5:$AC$1500,0),0))</f>
        <v>ｇ</v>
      </c>
      <c r="J52" s="54" t="str">
        <f ca="1">IF(F52="","",OFFSET(分類!$B$29,MATCH(F52,分類!$A$30:$A$46,0),0))</f>
        <v>外用.臨時.散薬ヒート</v>
      </c>
      <c r="K52" s="65"/>
      <c r="L52" s="54" t="s">
        <v>5419</v>
      </c>
      <c r="M52" s="82">
        <v>5</v>
      </c>
      <c r="N52" s="54">
        <f t="shared" si="1"/>
        <v>0</v>
      </c>
      <c r="O52" s="54" t="str">
        <f t="shared" ca="1" si="0"/>
        <v>ｇ</v>
      </c>
    </row>
    <row r="53" spans="1:15">
      <c r="A53" s="66" cm="1">
        <f t="array" aca="1" ref="A53" ca="1">IFERROR(
    SMALL(
        IF((統合マスタ!$R$5:$R$1500=1)*
           (ISNUMBER(MATCH(統合マスタ!$V$5:$V$1500, 分類!$H$8:$H$25, 0))),
           統合マスタ!$AC$5:$AC$1500),
        ROW(A49)
    ),
"")</f>
        <v>652</v>
      </c>
      <c r="B53" s="27">
        <f t="shared" si="2"/>
        <v>49</v>
      </c>
      <c r="C53" s="27">
        <f ca="1">IF($A53="","",OFFSET(統合マスタ!$B$4,MATCH($A53,統合マスタ!$AC$5:$AC$1500,0),0))</f>
        <v>652</v>
      </c>
      <c r="D53" s="27" t="str">
        <f ca="1">IF($A53="","",OFFSET(統合マスタ!$C$4,MATCH($A53,統合マスタ!$AC$5:$AC$1500,0),0))</f>
        <v>メプチンエア－１０μｇ吸入１００回　　０．０１４３％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５ｍｌｘ１０</v>
      </c>
      <c r="I53" s="27" t="str">
        <f ca="1">IF($A53="","",OFFSET(統合マスタ!$K$4,MATCH($A53,統合マスタ!$AC$5:$AC$1500,0),0))</f>
        <v>本</v>
      </c>
      <c r="J53" s="54" t="str">
        <f ca="1">IF(F53="","",OFFSET(分類!$B$29,MATCH(F53,分類!$A$30:$A$46,0),0))</f>
        <v>外用.臨時.散薬ヒート</v>
      </c>
      <c r="K53" s="65"/>
      <c r="L53" s="54" t="s">
        <v>5419</v>
      </c>
      <c r="M53" s="82"/>
      <c r="N53" s="54">
        <f t="shared" si="1"/>
        <v>0</v>
      </c>
      <c r="O53" s="54" t="str">
        <f t="shared" ca="1" si="0"/>
        <v>本</v>
      </c>
    </row>
    <row r="54" spans="1:15">
      <c r="A54" s="66" cm="1">
        <f t="array" aca="1" ref="A54" ca="1">IFERROR(
    SMALL(
        IF((統合マスタ!$R$5:$R$1500=1)*
           (ISNUMBER(MATCH(統合マスタ!$V$5:$V$1500, 分類!$H$8:$H$25, 0))),
           統合マスタ!$AC$5:$AC$1500),
        ROW(A50)
    ),
"")</f>
        <v>678</v>
      </c>
      <c r="B54" s="27">
        <f t="shared" si="2"/>
        <v>50</v>
      </c>
      <c r="C54" s="27">
        <f ca="1">IF($A54="","",OFFSET(統合マスタ!$B$4,MATCH($A54,統合マスタ!$AC$5:$AC$1500,0),0))</f>
        <v>678</v>
      </c>
      <c r="D54" s="27" t="str">
        <f ca="1">IF($A54="","",OFFSET(統合マスタ!$C$4,MATCH($A54,統合マスタ!$AC$5:$AC$1500,0),0))</f>
        <v>ラタノプロスト点眼液０．００５％「センジュ」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11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２．５ｍｌｘ１０</v>
      </c>
      <c r="I54" s="27" t="str">
        <f ca="1">IF($A54="","",OFFSET(統合マスタ!$K$4,MATCH($A54,統合マスタ!$AC$5:$AC$1500,0),0))</f>
        <v>ｍｌ</v>
      </c>
      <c r="J54" s="54" t="str">
        <f ca="1">IF(F54="","",OFFSET(分類!$B$29,MATCH(F54,分類!$A$30:$A$46,0),0))</f>
        <v>冷蔵庫</v>
      </c>
      <c r="K54" s="65"/>
      <c r="L54" s="54" t="s">
        <v>5419</v>
      </c>
      <c r="M54" s="82">
        <v>2.5</v>
      </c>
      <c r="N54" s="54">
        <f t="shared" si="1"/>
        <v>0</v>
      </c>
      <c r="O54" s="54" t="str">
        <f t="shared" ca="1" si="0"/>
        <v>ｍｌ</v>
      </c>
    </row>
    <row r="55" spans="1:15">
      <c r="A55" s="66" cm="1">
        <f t="array" aca="1" ref="A55" ca="1">IFERROR(
    SMALL(
        IF((統合マスタ!$R$5:$R$1500=1)*
           (ISNUMBER(MATCH(統合マスタ!$V$5:$V$1500, 分類!$H$8:$H$25, 0))),
           統合マスタ!$AC$5:$AC$1500),
        ROW(A51)
    ),
"")</f>
        <v>740</v>
      </c>
      <c r="B55" s="27">
        <f t="shared" si="2"/>
        <v>51</v>
      </c>
      <c r="C55" s="27">
        <f ca="1">IF($A55="","",OFFSET(統合マスタ!$B$4,MATCH($A55,統合マスタ!$AC$5:$AC$1500,0),0))</f>
        <v>740</v>
      </c>
      <c r="D55" s="27" t="str">
        <f ca="1">IF($A55="","",OFFSET(統合マスタ!$C$4,MATCH($A55,統合マスタ!$AC$5:$AC$1500,0),0))</f>
        <v>リンデロン－Ｖ　クリーム０．１２％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５ｇＸ１０入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65"/>
      <c r="L55" s="54" t="s">
        <v>5419</v>
      </c>
      <c r="M55" s="82">
        <v>5</v>
      </c>
      <c r="N55" s="54">
        <f t="shared" si="1"/>
        <v>0</v>
      </c>
      <c r="O55" s="54" t="str">
        <f t="shared" ca="1" si="0"/>
        <v>ｇ</v>
      </c>
    </row>
    <row r="56" spans="1:15">
      <c r="A56" s="66" cm="1">
        <f t="array" aca="1" ref="A56" ca="1">IFERROR(
    SMALL(
        IF((統合マスタ!$R$5:$R$1500=1)*
           (ISNUMBER(MATCH(統合マスタ!$V$5:$V$1500, 分類!$H$8:$H$25, 0))),
           統合マスタ!$AC$5:$AC$1500),
        ROW(A52)
    ),
"")</f>
        <v>742</v>
      </c>
      <c r="B56" s="27">
        <f t="shared" si="2"/>
        <v>52</v>
      </c>
      <c r="C56" s="27">
        <f ca="1">IF($A56="","",OFFSET(統合マスタ!$B$4,MATCH($A56,統合マスタ!$AC$5:$AC$1500,0),0))</f>
        <v>742</v>
      </c>
      <c r="D56" s="27" t="str">
        <f ca="1">IF($A56="","",OFFSET(統合マスタ!$C$4,MATCH($A56,統合マスタ!$AC$5:$AC$1500,0),0))</f>
        <v>リンデロン点眼点耳点鼻液０．１％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５ｍｌｘ１０</v>
      </c>
      <c r="I56" s="27" t="str">
        <f ca="1">IF($A56="","",OFFSET(統合マスタ!$K$4,MATCH($A56,統合マスタ!$AC$5:$AC$1500,0),0))</f>
        <v>本</v>
      </c>
      <c r="J56" s="54" t="str">
        <f ca="1">IF(F56="","",OFFSET(分類!$B$29,MATCH(F56,分類!$A$30:$A$46,0),0))</f>
        <v>外用.臨時.散薬ヒート</v>
      </c>
      <c r="K56" s="65"/>
      <c r="L56" s="54" t="s">
        <v>5419</v>
      </c>
      <c r="M56" s="82"/>
      <c r="N56" s="54">
        <f t="shared" si="1"/>
        <v>0</v>
      </c>
      <c r="O56" s="54" t="str">
        <f t="shared" ca="1" si="0"/>
        <v>本</v>
      </c>
    </row>
    <row r="57" spans="1:15">
      <c r="A57" s="66" cm="1">
        <f t="array" aca="1" ref="A57" ca="1">IFERROR(
    SMALL(
        IF((統合マスタ!$R$5:$R$1500=1)*
           (ISNUMBER(MATCH(統合マスタ!$V$5:$V$1500, 分類!$H$8:$H$25, 0))),
           統合マスタ!$AC$5:$AC$1500),
        ROW(A53)
    ),
"")</f>
        <v>759</v>
      </c>
      <c r="B57" s="27">
        <f t="shared" si="2"/>
        <v>53</v>
      </c>
      <c r="C57" s="27">
        <f ca="1">IF($A57="","",OFFSET(統合マスタ!$B$4,MATCH($A57,統合マスタ!$AC$5:$AC$1500,0),0))</f>
        <v>759</v>
      </c>
      <c r="D57" s="27" t="str">
        <f ca="1">IF($A57="","",OFFSET(統合マスタ!$C$4,MATCH($A57,統合マスタ!$AC$5:$AC$1500,0),0))</f>
        <v>レスタミンコーワクリーム１％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7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10ｇ</v>
      </c>
      <c r="J57" s="54" t="str">
        <f ca="1">IF(F57="","",OFFSET(分類!$B$29,MATCH(F57,分類!$A$30:$A$46,0),0))</f>
        <v>軟膏</v>
      </c>
      <c r="K57" s="65"/>
      <c r="L57" s="54" t="s">
        <v>13</v>
      </c>
      <c r="M57" s="82">
        <v>0.1</v>
      </c>
      <c r="N57" s="54">
        <f t="shared" si="1"/>
        <v>0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IF((統合マスタ!$R$5:$R$1500=1)*
           (ISNUMBER(MATCH(統合マスタ!$V$5:$V$1500, 分類!$H$8:$H$25, 0))),
           統合マスタ!$AC$5:$AC$1500),
        ROW(A54)
    ),
"")</f>
        <v>779</v>
      </c>
      <c r="B58" s="27">
        <f t="shared" si="2"/>
        <v>54</v>
      </c>
      <c r="C58" s="27">
        <f ca="1">IF($A58="","",OFFSET(統合マスタ!$B$4,MATCH($A58,統合マスタ!$AC$5:$AC$1500,0),0))</f>
        <v>779</v>
      </c>
      <c r="D58" s="27" t="str">
        <f ca="1">IF($A58="","",OFFSET(統合マスタ!$C$4,MATCH($A58,統合マスタ!$AC$5:$AC$1500,0),0))</f>
        <v>ロキソプロフェンＮａテープ１００ｍｇ「ＤＳＥＰ」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12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７００枚</v>
      </c>
      <c r="I58" s="27" t="str">
        <f ca="1">IF($A58="","",OFFSET(統合マスタ!$K$4,MATCH($A58,統合マスタ!$AC$5:$AC$1500,0),0))</f>
        <v>枚</v>
      </c>
      <c r="J58" s="54" t="str">
        <f ca="1">IF(F58="","",OFFSET(分類!$B$29,MATCH(F58,分類!$A$30:$A$46,0),0))</f>
        <v>湿布</v>
      </c>
      <c r="K58" s="65"/>
      <c r="L58" s="54" t="s">
        <v>5421</v>
      </c>
      <c r="M58" s="82">
        <v>7</v>
      </c>
      <c r="N58" s="54">
        <f t="shared" si="1"/>
        <v>0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IF((統合マスタ!$R$5:$R$1500=1)*
           (ISNUMBER(MATCH(統合マスタ!$V$5:$V$1500, 分類!$H$8:$H$25, 0))),
           統合マスタ!$AC$5:$AC$1500),
        ROW(A55)
    ),
"")</f>
        <v>783</v>
      </c>
      <c r="B59" s="27">
        <f t="shared" si="2"/>
        <v>55</v>
      </c>
      <c r="C59" s="27">
        <f ca="1">IF($A59="","",OFFSET(統合マスタ!$B$4,MATCH($A59,統合マスタ!$AC$5:$AC$1500,0),0))</f>
        <v>783</v>
      </c>
      <c r="D59" s="27" t="str">
        <f ca="1">IF($A59="","",OFFSET(統合マスタ!$C$4,MATCH($A59,統合マスタ!$AC$5:$AC$1500,0),0))</f>
        <v>ロコイド軟膏０．１％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65"/>
      <c r="L59" s="54" t="s">
        <v>5419</v>
      </c>
      <c r="M59" s="82">
        <v>5</v>
      </c>
      <c r="N59" s="54">
        <f t="shared" si="1"/>
        <v>0</v>
      </c>
      <c r="O59" s="54" t="str">
        <f t="shared" ca="1" si="0"/>
        <v>ｇ</v>
      </c>
    </row>
    <row r="60" spans="1:15">
      <c r="A60" s="66" cm="1">
        <f t="array" aca="1" ref="A60" ca="1">IFERROR(
    SMALL(
        IF((統合マスタ!$R$5:$R$1500=1)*
           (ISNUMBER(MATCH(統合マスタ!$V$5:$V$1500, 分類!$H$8:$H$25, 0))),
           統合マスタ!$AC$5:$AC$1500),
        ROW(A56)
    ),
"")</f>
        <v>804</v>
      </c>
      <c r="B60" s="27">
        <f t="shared" si="2"/>
        <v>56</v>
      </c>
      <c r="C60" s="27">
        <f ca="1">IF($A60="","",OFFSET(統合マスタ!$B$4,MATCH($A60,統合マスタ!$AC$5:$AC$1500,0),0))</f>
        <v>804</v>
      </c>
      <c r="D60" s="27" t="str">
        <f ca="1">IF($A60="","",OFFSET(統合マスタ!$C$4,MATCH($A60,統合マスタ!$AC$5:$AC$1500,0),0))</f>
        <v>亜鉛華軟膏「ニッコー」　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7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５００ｇ</v>
      </c>
      <c r="I60" s="27" t="str">
        <f ca="1">IF($A60="","",OFFSET(統合マスタ!$K$4,MATCH($A60,統合マスタ!$AC$5:$AC$1500,0),0))</f>
        <v>10ｇ</v>
      </c>
      <c r="J60" s="54" t="str">
        <f ca="1">IF(F60="","",OFFSET(分類!$B$29,MATCH(F60,分類!$A$30:$A$46,0),0))</f>
        <v>軟膏</v>
      </c>
      <c r="K60" s="65"/>
      <c r="L60" s="54" t="s">
        <v>13</v>
      </c>
      <c r="M60" s="82">
        <v>0.1</v>
      </c>
      <c r="N60" s="54">
        <f t="shared" si="1"/>
        <v>0</v>
      </c>
      <c r="O60" s="54" t="str">
        <f t="shared" ca="1" si="0"/>
        <v>10ｇ</v>
      </c>
    </row>
    <row r="61" spans="1:15">
      <c r="A61" s="66" cm="1">
        <f t="array" aca="1" ref="A61" ca="1">IFERROR(
    SMALL(
        IF((統合マスタ!$R$5:$R$1500=1)*
           (ISNUMBER(MATCH(統合マスタ!$V$5:$V$1500, 分類!$H$8:$H$25, 0))),
           統合マスタ!$AC$5:$AC$1500),
        ROW(A57)
    ),
"")</f>
        <v>832</v>
      </c>
      <c r="B61" s="27">
        <f t="shared" si="2"/>
        <v>57</v>
      </c>
      <c r="C61" s="27">
        <f ca="1">IF($A61="","",OFFSET(統合マスタ!$B$4,MATCH($A61,統合マスタ!$AC$5:$AC$1500,0),0))</f>
        <v>832</v>
      </c>
      <c r="D61" s="27" t="str">
        <f ca="1">IF($A61="","",OFFSET(統合マスタ!$C$4,MATCH($A61,統合マスタ!$AC$5:$AC$1500,0),0))</f>
        <v>尿素クリーム１０％「日医工」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２０ｇＸ１０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5419</v>
      </c>
      <c r="M61" s="82">
        <v>20</v>
      </c>
      <c r="N61" s="54">
        <f t="shared" si="1"/>
        <v>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分類!$H$8:$H$25, 0))),
           統合マスタ!$AC$5:$AC$1500),
        ROW(A58)
    ),
"")</f>
        <v>833</v>
      </c>
      <c r="B62" s="27">
        <f t="shared" si="2"/>
        <v>58</v>
      </c>
      <c r="C62" s="27">
        <f ca="1">IF($A62="","",OFFSET(統合マスタ!$B$4,MATCH($A62,統合マスタ!$AC$5:$AC$1500,0),0))</f>
        <v>833</v>
      </c>
      <c r="D62" s="27" t="str">
        <f ca="1">IF($A62="","",OFFSET(統合マスタ!$C$4,MATCH($A62,統合マスタ!$AC$5:$AC$1500,0),0))</f>
        <v>白色ワセリン「ケンエー」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7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５００ｇ</v>
      </c>
      <c r="I62" s="27" t="str">
        <f ca="1">IF($A62="","",OFFSET(統合マスタ!$K$4,MATCH($A62,統合マスタ!$AC$5:$AC$1500,0),0))</f>
        <v>10ｇ</v>
      </c>
      <c r="J62" s="54" t="str">
        <f ca="1">IF(F62="","",OFFSET(分類!$B$29,MATCH(F62,分類!$A$30:$A$46,0),0))</f>
        <v>軟膏</v>
      </c>
      <c r="K62" s="65"/>
      <c r="L62" s="54" t="s">
        <v>18</v>
      </c>
      <c r="M62" s="82">
        <v>0.1</v>
      </c>
      <c r="N62" s="54">
        <f t="shared" si="1"/>
        <v>0</v>
      </c>
      <c r="O62" s="54" t="str">
        <f t="shared" ca="1" si="0"/>
        <v>10ｇ</v>
      </c>
    </row>
    <row r="63" spans="1:15">
      <c r="A63" s="66" cm="1">
        <f t="array" aca="1" ref="A63" ca="1">IFERROR(
    SMALL(
        IF((統合マスタ!$R$5:$R$1500=1)*
           (ISNUMBER(MATCH(統合マスタ!$V$5:$V$1500, 分類!$H$8:$H$25, 0))),
           統合マスタ!$AC$5:$AC$1500),
        ROW(A59)
    ),
"")</f>
        <v>200080</v>
      </c>
      <c r="B63" s="27">
        <f t="shared" si="2"/>
        <v>59</v>
      </c>
      <c r="C63" s="27">
        <f ca="1">IF($A63="","",OFFSET(統合マスタ!$B$4,MATCH($A63,統合マスタ!$AC$5:$AC$1500,0),0))</f>
        <v>80</v>
      </c>
      <c r="D63" s="27" t="str">
        <f ca="1">IF($A63="","",OFFSET(統合マスタ!$C$4,MATCH($A63,統合マスタ!$AC$5:$AC$1500,0),0))</f>
        <v>アリドネパッチ２７．５ｍｇ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２８枚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65"/>
      <c r="L63" s="54" t="s">
        <v>5422</v>
      </c>
      <c r="M63" s="82"/>
      <c r="N63" s="54">
        <f t="shared" si="1"/>
        <v>0</v>
      </c>
      <c r="O63" s="54" t="str">
        <f t="shared" ca="1" si="0"/>
        <v>枚</v>
      </c>
    </row>
    <row r="64" spans="1:15">
      <c r="A64" s="66" cm="1">
        <f t="array" aca="1" ref="A64" ca="1">IFERROR(
    SMALL(
        IF((統合マスタ!$R$5:$R$1500=1)*
           (ISNUMBER(MATCH(統合マスタ!$V$5:$V$1500, 分類!$H$8:$H$25, 0))),
           統合マスタ!$AC$5:$AC$1500),
        ROW(A60)
    ),
"")</f>
        <v>200081</v>
      </c>
      <c r="B64" s="27">
        <f t="shared" si="2"/>
        <v>60</v>
      </c>
      <c r="C64" s="27">
        <f ca="1">IF($A64="","",OFFSET(統合マスタ!$B$4,MATCH($A64,統合マスタ!$AC$5:$AC$1500,0),0))</f>
        <v>81</v>
      </c>
      <c r="D64" s="27" t="str">
        <f ca="1">IF($A64="","",OFFSET(統合マスタ!$C$4,MATCH($A64,統合マスタ!$AC$5:$AC$1500,0),0))</f>
        <v>アリドネパッチ５５ｍｇ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２８枚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5422</v>
      </c>
      <c r="M64" s="82"/>
      <c r="N64" s="54">
        <f t="shared" si="1"/>
        <v>0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分類!$H$8:$H$25, 0))),
           統合マスタ!$AC$5:$AC$1500),
        ROW(A61)
    ),
"")</f>
        <v>200154</v>
      </c>
      <c r="B65" s="27">
        <f t="shared" si="2"/>
        <v>61</v>
      </c>
      <c r="C65" s="27">
        <f ca="1">IF($A65="","",OFFSET(統合マスタ!$B$4,MATCH($A65,統合マスタ!$AC$5:$AC$1500,0),0))</f>
        <v>154</v>
      </c>
      <c r="D65" s="27" t="str">
        <f ca="1">IF($A65="","",OFFSET(統合マスタ!$C$4,MATCH($A65,統合マスタ!$AC$5:$AC$1500,0),0))</f>
        <v>オキサロール軟膏２５μｇ／ｇ０．００２５％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１０ＧＸ１０</v>
      </c>
      <c r="I65" s="27" t="str">
        <f ca="1">IF($A65="","",OFFSET(統合マスタ!$K$4,MATCH($A65,統合マスタ!$AC$5:$AC$1500,0),0))</f>
        <v>ｇ</v>
      </c>
      <c r="J65" s="54" t="str">
        <f ca="1">IF(F65="","",OFFSET(分類!$B$29,MATCH(F65,分類!$A$30:$A$46,0),0))</f>
        <v>外用.臨時.散薬ヒート</v>
      </c>
      <c r="K65" s="65"/>
      <c r="L65" s="54" t="s">
        <v>5419</v>
      </c>
      <c r="M65" s="82">
        <v>10</v>
      </c>
      <c r="N65" s="54">
        <f t="shared" si="1"/>
        <v>0</v>
      </c>
      <c r="O65" s="54" t="str">
        <f t="shared" ca="1" si="0"/>
        <v>ｇ</v>
      </c>
    </row>
    <row r="66" spans="1:15">
      <c r="A66" s="66" cm="1">
        <f t="array" aca="1" ref="A66" ca="1">IFERROR(
    SMALL(
        IF((統合マスタ!$R$5:$R$1500=1)*
           (ISNUMBER(MATCH(統合マスタ!$V$5:$V$1500, 分類!$H$8:$H$25, 0))),
           統合マスタ!$AC$5:$AC$1500),
        ROW(A62)
    ),
"")</f>
        <v>200217</v>
      </c>
      <c r="B66" s="27">
        <f t="shared" si="2"/>
        <v>62</v>
      </c>
      <c r="C66" s="27">
        <f ca="1">IF($A66="","",OFFSET(統合マスタ!$B$4,MATCH($A66,統合マスタ!$AC$5:$AC$1500,0),0))</f>
        <v>217</v>
      </c>
      <c r="D66" s="27" t="str">
        <f ca="1">IF($A66="","",OFFSET(統合マスタ!$C$4,MATCH($A66,統合マスタ!$AC$5:$AC$1500,0),0))</f>
        <v>クロベタゾールプロピオン酸エステル軟膏０．０５％「イワキ」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５ｇｘ１０</v>
      </c>
      <c r="I66" s="27" t="str">
        <f ca="1">IF($A66="","",OFFSET(統合マスタ!$K$4,MATCH($A66,統合マスタ!$AC$5:$AC$1500,0),0))</f>
        <v>ｇ</v>
      </c>
      <c r="J66" s="54" t="str">
        <f ca="1">IF(F66="","",OFFSET(分類!$B$29,MATCH(F66,分類!$A$30:$A$46,0),0))</f>
        <v>外用.臨時.散薬ヒート</v>
      </c>
      <c r="K66" s="65"/>
      <c r="L66" s="54" t="s">
        <v>5419</v>
      </c>
      <c r="M66" s="82">
        <v>5</v>
      </c>
      <c r="N66" s="54">
        <f t="shared" si="1"/>
        <v>0</v>
      </c>
      <c r="O66" s="54" t="str">
        <f t="shared" ca="1" si="0"/>
        <v>ｇ</v>
      </c>
    </row>
    <row r="67" spans="1:15">
      <c r="A67" s="66" cm="1">
        <f t="array" aca="1" ref="A67" ca="1">IFERROR(
    SMALL(
        IF((統合マスタ!$R$5:$R$1500=1)*
           (ISNUMBER(MATCH(統合マスタ!$V$5:$V$1500, 分類!$H$8:$H$25, 0))),
           統合マスタ!$AC$5:$AC$1500),
        ROW(A63)
    ),
"")</f>
        <v>200367</v>
      </c>
      <c r="B67" s="27">
        <f t="shared" si="2"/>
        <v>63</v>
      </c>
      <c r="C67" s="27">
        <f ca="1">IF($A67="","",OFFSET(統合マスタ!$B$4,MATCH($A67,統合マスタ!$AC$5:$AC$1500,0),0))</f>
        <v>367</v>
      </c>
      <c r="D67" s="27" t="str">
        <f ca="1">IF($A67="","",OFFSET(統合マスタ!$C$4,MATCH($A67,統合マスタ!$AC$5:$AC$1500,0),0))</f>
        <v>テクスメテン　ユニバーサル　クリーム０．１％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１０ｇｘ１０</v>
      </c>
      <c r="I67" s="27" t="str">
        <f ca="1">IF($A67="","",OFFSET(統合マスタ!$K$4,MATCH($A67,統合マスタ!$AC$5:$AC$1500,0),0))</f>
        <v>ｇ</v>
      </c>
      <c r="J67" s="54" t="str">
        <f ca="1">IF(F67="","",OFFSET(分類!$B$29,MATCH(F67,分類!$A$30:$A$46,0),0))</f>
        <v>外用.臨時.散薬ヒート</v>
      </c>
      <c r="K67" s="65"/>
      <c r="L67" s="54" t="s">
        <v>5419</v>
      </c>
      <c r="M67" s="82">
        <v>10</v>
      </c>
      <c r="N67" s="54">
        <f t="shared" si="1"/>
        <v>0</v>
      </c>
      <c r="O67" s="54" t="str">
        <f t="shared" ca="1" si="0"/>
        <v>ｇ</v>
      </c>
    </row>
    <row r="68" spans="1:15">
      <c r="A68" s="66" cm="1">
        <f t="array" aca="1" ref="A68" ca="1">IFERROR(
    SMALL(
        IF((統合マスタ!$R$5:$R$1500=1)*
           (ISNUMBER(MATCH(統合マスタ!$V$5:$V$1500, 分類!$H$8:$H$25, 0))),
           統合マスタ!$AC$5:$AC$1500),
        ROW(A64)
    ),
"")</f>
        <v>200563</v>
      </c>
      <c r="B68" s="27">
        <f t="shared" si="2"/>
        <v>64</v>
      </c>
      <c r="C68" s="27">
        <f ca="1">IF($A68="","",OFFSET(統合マスタ!$B$4,MATCH($A68,統合マスタ!$AC$5:$AC$1500,0),0))</f>
        <v>563</v>
      </c>
      <c r="D68" s="27" t="str">
        <f ca="1">IF($A68="","",OFFSET(統合マスタ!$C$4,MATCH($A68,統合マスタ!$AC$5:$AC$1500,0),0))</f>
        <v>プロスタンディン軟膏０．００３％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3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３０ｇｘ１</v>
      </c>
      <c r="I68" s="27" t="str">
        <f ca="1">IF($A68="","",OFFSET(統合マスタ!$K$4,MATCH($A68,統合マスタ!$AC$5:$AC$1500,0),0))</f>
        <v>ｇ</v>
      </c>
      <c r="J68" s="54" t="str">
        <f ca="1">IF(F68="","",OFFSET(分類!$B$29,MATCH(F68,分類!$A$30:$A$46,0),0))</f>
        <v>外用.臨時.散薬ヒート</v>
      </c>
      <c r="K68" s="65"/>
      <c r="L68" s="54" t="s">
        <v>5419</v>
      </c>
      <c r="M68" s="82">
        <v>30</v>
      </c>
      <c r="N68" s="54">
        <f t="shared" si="1"/>
        <v>0</v>
      </c>
      <c r="O68" s="54" t="str">
        <f t="shared" ca="1" si="0"/>
        <v>ｇ</v>
      </c>
    </row>
    <row r="69" spans="1:15">
      <c r="A69" s="66" cm="1">
        <f t="array" aca="1" ref="A69" ca="1">IFERROR(
    SMALL(
        IF((統合マスタ!$R$5:$R$1500=1)*
           (ISNUMBER(MATCH(統合マスタ!$V$5:$V$1500, 分類!$H$8:$H$25, 0))),
           統合マスタ!$AC$5:$AC$1500),
        ROW(A65)
    ),
"")</f>
        <v>200726</v>
      </c>
      <c r="B69" s="27">
        <f t="shared" si="2"/>
        <v>65</v>
      </c>
      <c r="C69" s="27">
        <f ca="1">IF($A69="","",OFFSET(統合マスタ!$B$4,MATCH($A69,統合マスタ!$AC$5:$AC$1500,0),0))</f>
        <v>726</v>
      </c>
      <c r="D69" s="27" t="str">
        <f ca="1">IF($A69="","",OFFSET(統合マスタ!$C$4,MATCH($A69,統合マスタ!$AC$5:$AC$1500,0),0))</f>
        <v>リバスチグミンテープ１３．５ｍｇ「トーワ」　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3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１４枚</v>
      </c>
      <c r="I69" s="27" t="str">
        <f ca="1">IF($A69="","",OFFSET(統合マスタ!$K$4,MATCH($A69,統合マスタ!$AC$5:$AC$1500,0),0))</f>
        <v>枚</v>
      </c>
      <c r="J69" s="54" t="str">
        <f ca="1">IF(F69="","",OFFSET(分類!$B$29,MATCH(F69,分類!$A$30:$A$46,0),0))</f>
        <v>外用.臨時.散薬ヒート</v>
      </c>
      <c r="K69" s="65"/>
      <c r="L69" s="54" t="s">
        <v>5422</v>
      </c>
      <c r="M69" s="82"/>
      <c r="N69" s="54">
        <f t="shared" si="1"/>
        <v>0</v>
      </c>
      <c r="O69" s="54" t="str">
        <f t="shared" ref="O69:O132" ca="1" si="3">I69</f>
        <v>枚</v>
      </c>
    </row>
    <row r="70" spans="1:15">
      <c r="A70" s="66" cm="1">
        <f t="array" aca="1" ref="A70" ca="1">IFERROR(
    SMALL(
        IF((統合マスタ!$R$5:$R$1500=1)*
           (ISNUMBER(MATCH(統合マスタ!$V$5:$V$1500, 分類!$H$8:$H$25, 0))),
           統合マスタ!$AC$5:$AC$1500),
        ROW(A66)
    ),
"")</f>
        <v>200727</v>
      </c>
      <c r="B70" s="27">
        <f t="shared" si="2"/>
        <v>66</v>
      </c>
      <c r="C70" s="27">
        <f ca="1">IF($A70="","",OFFSET(統合マスタ!$B$4,MATCH($A70,統合マスタ!$AC$5:$AC$1500,0),0))</f>
        <v>727</v>
      </c>
      <c r="D70" s="27" t="str">
        <f ca="1">IF($A70="","",OFFSET(統合マスタ!$C$4,MATCH($A70,統合マスタ!$AC$5:$AC$1500,0),0))</f>
        <v>リバスチグミンテープ１８ｍｇ「トーワ」　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3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１４枚</v>
      </c>
      <c r="I70" s="27" t="str">
        <f ca="1">IF($A70="","",OFFSET(統合マスタ!$K$4,MATCH($A70,統合マスタ!$AC$5:$AC$1500,0),0))</f>
        <v>枚</v>
      </c>
      <c r="J70" s="54" t="str">
        <f ca="1">IF(F70="","",OFFSET(分類!$B$29,MATCH(F70,分類!$A$30:$A$46,0),0))</f>
        <v>外用.臨時.散薬ヒート</v>
      </c>
      <c r="K70" s="65"/>
      <c r="L70" s="54" t="s">
        <v>5422</v>
      </c>
      <c r="M70" s="82"/>
      <c r="N70" s="54">
        <f t="shared" ref="N70:N133" si="4">IF(M70="",K70,K70*M70)</f>
        <v>0</v>
      </c>
      <c r="O70" s="54" t="str">
        <f t="shared" ca="1" si="3"/>
        <v>枚</v>
      </c>
    </row>
    <row r="71" spans="1:15">
      <c r="A71" s="66" cm="1">
        <f t="array" aca="1" ref="A71" ca="1">IFERROR(
    SMALL(
        IF((統合マスタ!$R$5:$R$1500=1)*
           (ISNUMBER(MATCH(統合マスタ!$V$5:$V$1500, 分類!$H$8:$H$25, 0))),
           統合マスタ!$AC$5:$AC$1500),
        ROW(A67)
    ),
"")</f>
        <v>200728</v>
      </c>
      <c r="B71" s="27">
        <f t="shared" ref="B71:B134" si="5">B70+1</f>
        <v>67</v>
      </c>
      <c r="C71" s="27">
        <f ca="1">IF($A71="","",OFFSET(統合マスタ!$B$4,MATCH($A71,統合マスタ!$AC$5:$AC$1500,0),0))</f>
        <v>728</v>
      </c>
      <c r="D71" s="27" t="str">
        <f ca="1">IF($A71="","",OFFSET(統合マスタ!$C$4,MATCH($A71,統合マスタ!$AC$5:$AC$1500,0),0))</f>
        <v>リバスチグミンテープ４．５ｍｇ「トーワ」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１４枚</v>
      </c>
      <c r="I71" s="27" t="str">
        <f ca="1">IF($A71="","",OFFSET(統合マスタ!$K$4,MATCH($A71,統合マスタ!$AC$5:$AC$1500,0),0))</f>
        <v>枚</v>
      </c>
      <c r="J71" s="54" t="str">
        <f ca="1">IF(F71="","",OFFSET(分類!$B$29,MATCH(F71,分類!$A$30:$A$46,0),0))</f>
        <v>外用.臨時.散薬ヒート</v>
      </c>
      <c r="K71" s="65"/>
      <c r="L71" s="54" t="s">
        <v>5422</v>
      </c>
      <c r="M71" s="82"/>
      <c r="N71" s="54">
        <f t="shared" si="4"/>
        <v>0</v>
      </c>
      <c r="O71" s="54" t="str">
        <f t="shared" ca="1" si="3"/>
        <v>枚</v>
      </c>
    </row>
    <row r="72" spans="1:15">
      <c r="A72" s="66" cm="1">
        <f t="array" aca="1" ref="A72" ca="1">IFERROR(
    SMALL(
        IF((統合マスタ!$R$5:$R$1500=1)*
           (ISNUMBER(MATCH(統合マスタ!$V$5:$V$1500, 分類!$H$8:$H$25, 0))),
           統合マスタ!$AC$5:$AC$1500),
        ROW(A68)
    ),
"")</f>
        <v>200729</v>
      </c>
      <c r="B72" s="27">
        <f t="shared" si="5"/>
        <v>68</v>
      </c>
      <c r="C72" s="27">
        <f ca="1">IF($A72="","",OFFSET(統合マスタ!$B$4,MATCH($A72,統合マスタ!$AC$5:$AC$1500,0),0))</f>
        <v>729</v>
      </c>
      <c r="D72" s="27" t="str">
        <f ca="1">IF($A72="","",OFFSET(統合マスタ!$C$4,MATCH($A72,統合マスタ!$AC$5:$AC$1500,0),0))</f>
        <v>リバスチグミンテープ９ｍｇ「トーワ」　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3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１４枚</v>
      </c>
      <c r="I72" s="27" t="str">
        <f ca="1">IF($A72="","",OFFSET(統合マスタ!$K$4,MATCH($A72,統合マスタ!$AC$5:$AC$1500,0),0))</f>
        <v>枚</v>
      </c>
      <c r="J72" s="54" t="str">
        <f ca="1">IF(F72="","",OFFSET(分類!$B$29,MATCH(F72,分類!$A$30:$A$46,0),0))</f>
        <v>外用.臨時.散薬ヒート</v>
      </c>
      <c r="K72" s="65"/>
      <c r="L72" s="54" t="s">
        <v>5422</v>
      </c>
      <c r="M72" s="82"/>
      <c r="N72" s="54">
        <f t="shared" si="4"/>
        <v>0</v>
      </c>
      <c r="O72" s="54" t="str">
        <f t="shared" ca="1" si="3"/>
        <v>枚</v>
      </c>
    </row>
    <row r="73" spans="1:15">
      <c r="A73" s="66" cm="1">
        <f t="array" aca="1" ref="A73" ca="1">IFERROR(
    SMALL(
        IF((統合マスタ!$R$5:$R$1500=1)*
           (ISNUMBER(MATCH(統合マスタ!$V$5:$V$1500, 分類!$H$8:$H$25, 0))),
           統合マスタ!$AC$5:$AC$1500),
        ROW(A69)
    ),
"")</f>
        <v>200792</v>
      </c>
      <c r="B73" s="27">
        <f t="shared" si="5"/>
        <v>69</v>
      </c>
      <c r="C73" s="27">
        <f ca="1">IF($A73="","",OFFSET(統合マスタ!$B$4,MATCH($A73,統合マスタ!$AC$5:$AC$1500,0),0))</f>
        <v>792</v>
      </c>
      <c r="D73" s="27" t="str">
        <f ca="1">IF($A73="","",OFFSET(統合マスタ!$C$4,MATCH($A73,統合マスタ!$AC$5:$AC$1500,0),0))</f>
        <v>ロナセンテープ２０ｍｇ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3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７０枚</v>
      </c>
      <c r="I73" s="27" t="str">
        <f ca="1">IF($A73="","",OFFSET(統合マスタ!$K$4,MATCH($A73,統合マスタ!$AC$5:$AC$1500,0),0))</f>
        <v>枚</v>
      </c>
      <c r="J73" s="54" t="str">
        <f ca="1">IF(F73="","",OFFSET(分類!$B$29,MATCH(F73,分類!$A$30:$A$46,0),0))</f>
        <v>外用.臨時.散薬ヒート</v>
      </c>
      <c r="K73" s="65"/>
      <c r="L73" s="54" t="s">
        <v>5422</v>
      </c>
      <c r="M73" s="82"/>
      <c r="N73" s="54">
        <f t="shared" si="4"/>
        <v>0</v>
      </c>
      <c r="O73" s="54" t="str">
        <f t="shared" ca="1" si="3"/>
        <v>枚</v>
      </c>
    </row>
    <row r="74" spans="1:15">
      <c r="A74" s="66" cm="1">
        <f t="array" aca="1" ref="A74" ca="1">IFERROR(
    SMALL(
        IF((統合マスタ!$R$5:$R$1500=1)*
           (ISNUMBER(MATCH(統合マスタ!$V$5:$V$1500, 分類!$H$8:$H$25, 0))),
           統合マスタ!$AC$5:$AC$1500),
        ROW(A70)
    ),
"")</f>
        <v>200793</v>
      </c>
      <c r="B74" s="27">
        <f t="shared" si="5"/>
        <v>70</v>
      </c>
      <c r="C74" s="27">
        <f ca="1">IF($A74="","",OFFSET(統合マスタ!$B$4,MATCH($A74,統合マスタ!$AC$5:$AC$1500,0),0))</f>
        <v>793</v>
      </c>
      <c r="D74" s="27" t="str">
        <f ca="1">IF($A74="","",OFFSET(統合マスタ!$C$4,MATCH($A74,統合マスタ!$AC$5:$AC$1500,0),0))</f>
        <v>ロナセンテープ４０ｍｇ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７０枚</v>
      </c>
      <c r="I74" s="27" t="str">
        <f ca="1">IF($A74="","",OFFSET(統合マスタ!$K$4,MATCH($A74,統合マスタ!$AC$5:$AC$1500,0),0))</f>
        <v>枚</v>
      </c>
      <c r="J74" s="54" t="str">
        <f ca="1">IF(F74="","",OFFSET(分類!$B$29,MATCH(F74,分類!$A$30:$A$46,0),0))</f>
        <v>外用.臨時.散薬ヒート</v>
      </c>
      <c r="K74" s="65"/>
      <c r="L74" s="54" t="s">
        <v>5422</v>
      </c>
      <c r="M74" s="82"/>
      <c r="N74" s="54">
        <f t="shared" si="4"/>
        <v>0</v>
      </c>
      <c r="O74" s="54" t="str">
        <f t="shared" ca="1" si="3"/>
        <v>枚</v>
      </c>
    </row>
    <row r="75" spans="1:15">
      <c r="A75" s="66" t="str" cm="1">
        <f t="array" aca="1" ref="A75" ca="1">IFERROR(
    SMALL(
        IF((統合マスタ!$R$5:$R$1500=1)*
           (ISNUMBER(MATCH(統合マスタ!$V$5:$V$1500, 分類!$H$8:$H$25,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分類!$H$8:$H$25,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分類!$H$8:$H$25,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分類!$H$8:$H$25,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分類!$H$8:$H$25,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分類!$H$8:$H$25,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分類!$H$8:$H$25,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分類!$H$8:$H$25,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分類!$H$8:$H$25,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分類!$H$8:$H$25,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分類!$H$8:$H$25,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分類!$H$8:$H$25,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分類!$H$8:$H$25,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分類!$H$8:$H$25,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分類!$H$8:$H$25,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分類!$H$8:$H$25,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分類!$H$8:$H$25,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分類!$H$8:$H$25,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分類!$H$8:$H$25,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分類!$H$8:$H$25,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分類!$H$8:$H$25,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分類!$H$8:$H$25,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分類!$H$8:$H$25,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分類!$H$8:$H$25,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分類!$H$8:$H$25,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分類!$H$8:$H$25,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分類!$H$8:$H$25,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分類!$H$8:$H$25,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分類!$H$8:$H$25,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分類!$H$8:$H$25,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分類!$H$8:$H$25,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分類!$H$8:$H$25,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分類!$H$8:$H$25,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分類!$H$8:$H$25,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分類!$H$8:$H$25,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分類!$H$8:$H$25,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分類!$H$8:$H$25,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分類!$H$8:$H$25,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分類!$H$8:$H$25,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分類!$H$8:$H$25,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分類!$H$8:$H$25,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分類!$H$8:$H$25,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分類!$H$8:$H$25,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分類!$H$8:$H$25,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分類!$H$8:$H$25,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分類!$H$8:$H$25,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分類!$H$8:$H$25,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分類!$H$8:$H$25,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分類!$H$8:$H$25,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分類!$H$8:$H$25,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分類!$H$8:$H$25,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分類!$H$8:$H$25,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分類!$H$8:$H$25,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分類!$H$8:$H$25,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分類!$H$8:$H$25,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分類!$H$8:$H$25,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分類!$H$8:$H$25,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分類!$H$8:$H$25,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分類!$H$8:$H$25,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分類!$H$8:$H$25,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分類!$H$8:$H$25,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分類!$H$8:$H$25,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分類!$H$8:$H$25,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分類!$H$8:$H$25,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分類!$H$8:$H$25,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分類!$H$8:$H$25,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分類!$H$8:$H$25,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分類!$H$8:$H$25,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分類!$H$8:$H$25,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分類!$H$8:$H$25,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分類!$H$8:$H$25,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分類!$H$8:$H$25,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分類!$H$8:$H$25,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分類!$H$8:$H$25,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分類!$H$8:$H$25,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分類!$H$8:$H$25,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分類!$H$8:$H$25,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分類!$H$8:$H$25,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分類!$H$8:$H$25,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分類!$H$8:$H$25,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分類!$H$8:$H$25,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分類!$H$8:$H$25,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分類!$H$8:$H$25,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分類!$H$8:$H$25,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分類!$H$8:$H$25,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分類!$H$8:$H$25,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分類!$H$8:$H$25,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分類!$H$8:$H$25,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分類!$H$8:$H$25,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分類!$H$8:$H$25,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分類!$H$8:$H$25,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分類!$H$8:$H$25,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分類!$H$8:$H$25,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分類!$H$8:$H$25,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分類!$H$8:$H$25,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分類!$H$8:$H$25,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分類!$H$8:$H$25,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分類!$H$8:$H$25,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分類!$H$8:$H$25,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分類!$H$8:$H$25,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分類!$H$8:$H$25,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分類!$H$8:$H$25,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分類!$H$8:$H$25,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分類!$H$8:$H$25,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分類!$H$8:$H$25,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分類!$H$8:$H$25,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分類!$H$8:$H$25,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分類!$H$8:$H$25,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分類!$H$8:$H$25,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分類!$H$8:$H$25,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分類!$H$8:$H$25,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分類!$H$8:$H$25,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分類!$H$8:$H$25,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分類!$H$8:$H$25,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分類!$H$8:$H$25,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分類!$H$8:$H$25,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分類!$H$8:$H$25,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分類!$H$8:$H$25,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分類!$H$8:$H$25,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分類!$H$8:$H$25,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分類!$H$8:$H$25,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分類!$H$8:$H$25,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分類!$H$8:$H$25,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分類!$H$8:$H$25,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分類!$H$8:$H$25,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分類!$H$8:$H$25,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分類!$H$8:$H$25,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分類!$H$8:$H$25,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分類!$H$8:$H$25,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分類!$H$8:$H$25,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分類!$H$8:$H$25,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分類!$H$8:$H$25,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分類!$H$8:$H$25,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分類!$H$8:$H$25,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分類!$H$8:$H$25,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分類!$H$8:$H$25,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分類!$H$8:$H$25,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分類!$H$8:$H$25,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分類!$H$8:$H$25,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分類!$H$8:$H$25,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分類!$H$8:$H$25,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分類!$H$8:$H$25,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分類!$H$8:$H$25,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分類!$H$8:$H$25,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分類!$H$8:$H$25,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分類!$H$8:$H$25,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分類!$H$8:$H$25,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分類!$H$8:$H$25,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分類!$H$8:$H$25,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分類!$H$8:$H$25,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分類!$H$8:$H$25,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分類!$H$8:$H$25,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分類!$H$8:$H$25,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分類!$H$8:$H$25,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分類!$H$8:$H$25,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分類!$H$8:$H$25,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分類!$H$8:$H$25,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分類!$H$8:$H$25,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分類!$H$8:$H$25,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分類!$H$8:$H$25,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分類!$H$8:$H$25,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分類!$H$8:$H$25,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分類!$H$8:$H$25,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分類!$H$8:$H$25,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分類!$H$8:$H$25,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分類!$H$8:$H$25,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分類!$H$8:$H$25,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分類!$H$8:$H$25,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分類!$H$8:$H$25,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分類!$H$8:$H$25,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分類!$H$8:$H$25,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分類!$H$8:$H$25,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分類!$H$8:$H$25,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分類!$H$8:$H$25,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分類!$H$8:$H$25,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分類!$H$8:$H$25,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分類!$H$8:$H$25,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分類!$H$8:$H$25,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分類!$H$8:$H$25,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分類!$H$8:$H$25,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分類!$H$8:$H$25,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分類!$H$8:$H$25,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分類!$H$8:$H$25,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分類!$H$8:$H$25,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分類!$H$8:$H$25,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分類!$H$8:$H$25,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分類!$H$8:$H$25,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分類!$H$8:$H$25,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分類!$H$8:$H$25,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分類!$H$8:$H$25,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分類!$H$8:$H$25,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分類!$H$8:$H$25,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分類!$H$8:$H$25,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分類!$H$8:$H$25,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分類!$H$8:$H$25,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分類!$H$8:$H$25,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分類!$H$8:$H$25,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分類!$H$8:$H$25,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分類!$H$8:$H$25,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分類!$H$8:$H$25,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分類!$H$8:$H$25,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分類!$H$8:$H$25,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分類!$H$8:$H$25,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分類!$H$8:$H$25,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分類!$H$8:$H$25,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分類!$H$8:$H$25,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分類!$H$8:$H$25,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分類!$H$8:$H$25,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分類!$H$8:$H$25,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分類!$H$8:$H$25,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分類!$H$8:$H$25,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分類!$H$8:$H$25,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分類!$H$8:$H$25,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分類!$H$8:$H$25,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分類!$H$8:$H$25,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分類!$H$8:$H$25,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分類!$H$8:$H$25,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分類!$H$8:$H$25,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分類!$H$8:$H$25,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分類!$H$8:$H$25,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分類!$H$8:$H$25,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分類!$H$8:$H$25,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分類!$H$8:$H$25,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分類!$H$8:$H$25,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分類!$H$8:$H$25,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分類!$H$8:$H$25,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分類!$H$8:$H$25,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分類!$H$8:$H$25,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分類!$H$8:$H$25,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分類!$H$8:$H$25,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formatCells="0" formatColumns="0" formatRows="0"/>
  <autoFilter ref="A4:P304" xr:uid="{00000000-0001-0000-0200-000000000000}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N304"/>
  <sheetViews>
    <sheetView topLeftCell="A11" workbookViewId="0">
      <selection activeCell="P45" sqref="P45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20.109375" style="29" bestFit="1" customWidth="1"/>
    <col min="10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散剤</v>
      </c>
      <c r="C2" s="28"/>
    </row>
    <row r="4" spans="1:14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61" t="s">
        <v>5433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分類!$K$8:$K$25,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/>
      <c r="K5" s="54" t="s">
        <v>5432</v>
      </c>
      <c r="L5" s="54">
        <f t="shared" ref="L5:L13" ca="1" si="0">IF(G5="粉",VALUE(SUBSTITUTE(SUBSTITUTE(LEFT(H5, FIND("ｇ", H5) - 1), "．", "."), "　", "")),"")</f>
        <v>2.5</v>
      </c>
      <c r="M5" s="54">
        <f ca="1">IF(L5="",J5,J5*L5)</f>
        <v>0</v>
      </c>
      <c r="N5" s="27" t="str">
        <f ca="1">IF($A5="","",OFFSET(統合マスタ!$K$4,MATCH($A5,統合マスタ!$AC$5:$AC$1500,0),0))</f>
        <v>g</v>
      </c>
    </row>
    <row r="6" spans="1:14">
      <c r="A6" s="66" cm="1">
        <f t="array" aca="1" ref="A6" ca="1">IFERROR(
    SMALL(
        IF((統合マスタ!$R$5:$R$1500=1)*
           (ISNUMBER(MATCH(統合マスタ!$V$5:$V$1500, 分類!$K$8:$K$25,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54" t="str">
        <f ca="1">IF(F6="","",OFFSET(分類!$B$29,MATCH(F6,分類!$A$30:$A$46,0),0))</f>
        <v>漢方薬</v>
      </c>
      <c r="J6" s="65"/>
      <c r="K6" s="54" t="s">
        <v>5432</v>
      </c>
      <c r="L6" s="54">
        <f t="shared" ca="1" si="0"/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g</v>
      </c>
    </row>
    <row r="7" spans="1:14">
      <c r="A7" s="66" cm="1">
        <f t="array" aca="1" ref="A7" ca="1">IFERROR(
    SMALL(
        IF((統合マスタ!$R$5:$R$1500=1)*
           (ISNUMBER(MATCH(統合マスタ!$V$5:$V$1500, 分類!$K$8:$K$25,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/>
      <c r="K7" s="54" t="s">
        <v>5432</v>
      </c>
      <c r="L7" s="54">
        <f t="shared" ca="1" si="0"/>
        <v>2.5</v>
      </c>
      <c r="M7" s="54">
        <f t="shared" ca="1" si="1"/>
        <v>0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
    SMALL(
        IF((統合マスタ!$R$5:$R$1500=1)*
           (ISNUMBER(MATCH(統合マスタ!$V$5:$V$1500, 分類!$K$8:$K$25,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54" t="str">
        <f ca="1">IF(F8="","",OFFSET(分類!$B$29,MATCH(F8,分類!$A$30:$A$46,0),0))</f>
        <v>漢方薬</v>
      </c>
      <c r="J8" s="65"/>
      <c r="K8" s="54" t="s">
        <v>5432</v>
      </c>
      <c r="L8" s="54">
        <f t="shared" ca="1" si="0"/>
        <v>2.5</v>
      </c>
      <c r="M8" s="54">
        <f t="shared" ca="1" si="1"/>
        <v>0</v>
      </c>
      <c r="N8" s="27" t="str">
        <f ca="1">IF($A8="","",OFFSET(統合マスタ!$K$4,MATCH($A8,統合マスタ!$AC$5:$AC$1500,0),0))</f>
        <v>g</v>
      </c>
    </row>
    <row r="9" spans="1:14">
      <c r="A9" s="66" cm="1">
        <f t="array" aca="1" ref="A9" ca="1">IFERROR(
    SMALL(
        IF((統合マスタ!$R$5:$R$1500=1)*
           (ISNUMBER(MATCH(統合マスタ!$V$5:$V$1500, 分類!$K$8:$K$25,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54" t="str">
        <f ca="1">IF(F9="","",OFFSET(分類!$B$29,MATCH(F9,分類!$A$30:$A$46,0),0))</f>
        <v>漢方薬</v>
      </c>
      <c r="J9" s="65"/>
      <c r="K9" s="54" t="s">
        <v>5432</v>
      </c>
      <c r="L9" s="54">
        <f t="shared" ca="1" si="0"/>
        <v>2.5</v>
      </c>
      <c r="M9" s="54">
        <f t="shared" ca="1" si="1"/>
        <v>0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
    SMALL(
        IF((統合マスタ!$R$5:$R$1500=1)*
           (ISNUMBER(MATCH(統合マスタ!$V$5:$V$1500, 分類!$K$8:$K$25,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/>
      <c r="K10" s="54" t="s">
        <v>5432</v>
      </c>
      <c r="L10" s="54">
        <f t="shared" ca="1" si="0"/>
        <v>2.5</v>
      </c>
      <c r="M10" s="54">
        <f t="shared" ca="1" si="1"/>
        <v>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
    SMALL(
        IF((統合マスタ!$R$5:$R$1500=1)*
           (ISNUMBER(MATCH(統合マスタ!$V$5:$V$1500, 分類!$K$8:$K$25,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54" t="str">
        <f ca="1">IF(F11="","",OFFSET(分類!$B$29,MATCH(F11,分類!$A$30:$A$46,0),0))</f>
        <v>漢方薬</v>
      </c>
      <c r="J11" s="65"/>
      <c r="K11" s="54" t="s">
        <v>5432</v>
      </c>
      <c r="L11" s="54">
        <f t="shared" ca="1" si="0"/>
        <v>2.5</v>
      </c>
      <c r="M11" s="54">
        <f t="shared" ca="1" si="1"/>
        <v>0</v>
      </c>
      <c r="N11" s="27" t="str">
        <f ca="1">IF($A11="","",OFFSET(統合マスタ!$K$4,MATCH($A11,統合マスタ!$AC$5:$AC$1500,0),0))</f>
        <v>g</v>
      </c>
    </row>
    <row r="12" spans="1:14">
      <c r="A12" s="66" cm="1">
        <f t="array" aca="1" ref="A12" ca="1">IFERROR(
    SMALL(
        IF((統合マスタ!$R$5:$R$1500=1)*
           (ISNUMBER(MATCH(統合マスタ!$V$5:$V$1500, 分類!$K$8:$K$25,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54" t="str">
        <f ca="1">IF(F12="","",OFFSET(分類!$B$29,MATCH(F12,分類!$A$30:$A$46,0),0))</f>
        <v>漢方薬</v>
      </c>
      <c r="J12" s="65"/>
      <c r="K12" s="54" t="s">
        <v>5432</v>
      </c>
      <c r="L12" s="54">
        <f t="shared" ca="1" si="0"/>
        <v>2</v>
      </c>
      <c r="M12" s="54">
        <f t="shared" ca="1" si="1"/>
        <v>0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
    SMALL(
        IF((統合マスタ!$R$5:$R$1500=1)*
           (ISNUMBER(MATCH(統合マスタ!$V$5:$V$1500, 分類!$K$8:$K$25,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54" t="str">
        <f ca="1">IF(F13="","",OFFSET(分類!$B$29,MATCH(F13,分類!$A$30:$A$46,0),0))</f>
        <v>漢方薬</v>
      </c>
      <c r="J13" s="65"/>
      <c r="K13" s="54" t="s">
        <v>5432</v>
      </c>
      <c r="L13" s="54">
        <f t="shared" ca="1" si="0"/>
        <v>2.5</v>
      </c>
      <c r="M13" s="54">
        <f t="shared" ca="1" si="1"/>
        <v>0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
    SMALL(
        IF((統合マスタ!$R$5:$R$1500=1)*
           (ISNUMBER(MATCH(統合マスタ!$V$5:$V$1500, 分類!$K$8:$K$25,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54" t="str">
        <f ca="1">IF(F14="","",OFFSET(分類!$B$29,MATCH(F14,分類!$A$30:$A$46,0),0))</f>
        <v>散薬調剤台</v>
      </c>
      <c r="J14" s="65"/>
      <c r="K14" s="54" t="s">
        <v>13</v>
      </c>
      <c r="L14" s="54"/>
      <c r="M14" s="54">
        <f t="shared" si="1"/>
        <v>0</v>
      </c>
      <c r="N14" s="27" t="str">
        <f ca="1">IF($A14="","",OFFSET(統合マスタ!$K$4,MATCH($A14,統合マスタ!$AC$5:$AC$1500,0),0))</f>
        <v>ｇ</v>
      </c>
    </row>
    <row r="15" spans="1:14">
      <c r="A15" s="66" cm="1">
        <f t="array" aca="1" ref="A15" ca="1">IFERROR(
    SMALL(
        IF((統合マスタ!$R$5:$R$1500=1)*
           (ISNUMBER(MATCH(統合マスタ!$V$5:$V$1500, 分類!$K$8:$K$25,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54" t="str">
        <f ca="1">IF(F15="","",OFFSET(分類!$B$29,MATCH(F15,分類!$A$30:$A$46,0),0))</f>
        <v>散薬調剤台</v>
      </c>
      <c r="J15" s="65"/>
      <c r="K15" s="54" t="s">
        <v>13</v>
      </c>
      <c r="L15" s="54"/>
      <c r="M15" s="54">
        <f t="shared" si="1"/>
        <v>0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分類!$K$8:$K$25,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54" t="str">
        <f ca="1">IF(F16="","",OFFSET(分類!$B$29,MATCH(F16,分類!$A$30:$A$46,0),0))</f>
        <v>不良在庫</v>
      </c>
      <c r="J16" s="65"/>
      <c r="K16" s="54" t="s">
        <v>5432</v>
      </c>
      <c r="L16" s="54">
        <v>5</v>
      </c>
      <c r="M16" s="54">
        <f t="shared" si="1"/>
        <v>0</v>
      </c>
      <c r="N16" s="27" t="str">
        <f ca="1">IF($A16="","",OFFSET(統合マスタ!$K$4,MATCH($A16,統合マスタ!$AC$5:$AC$1500,0),0))</f>
        <v>10ｇ</v>
      </c>
    </row>
    <row r="17" spans="1:14">
      <c r="A17" s="66" cm="1">
        <f t="array" aca="1" ref="A17" ca="1">IFERROR(
    SMALL(
        IF((統合マスタ!$R$5:$R$1500=1)*
           (ISNUMBER(MATCH(統合マスタ!$V$5:$V$1500, 分類!$K$8:$K$25,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54" t="str">
        <f ca="1">IF(F17="","",OFFSET(分類!$B$29,MATCH(F17,分類!$A$30:$A$46,0),0))</f>
        <v>散薬調剤台</v>
      </c>
      <c r="J17" s="65"/>
      <c r="K17" s="54" t="s">
        <v>13</v>
      </c>
      <c r="L17" s="54"/>
      <c r="M17" s="54">
        <f t="shared" si="1"/>
        <v>0</v>
      </c>
      <c r="N17" s="27" t="str">
        <f ca="1">IF($A17="","",OFFSET(統合マスタ!$K$4,MATCH($A17,統合マスタ!$AC$5:$AC$1500,0),0))</f>
        <v>ｇ</v>
      </c>
    </row>
    <row r="18" spans="1:14">
      <c r="A18" s="66" cm="1">
        <f t="array" aca="1" ref="A18" ca="1">IFERROR(
    SMALL(
        IF((統合マスタ!$R$5:$R$1500=1)*
           (ISNUMBER(MATCH(統合マスタ!$V$5:$V$1500, 分類!$K$8:$K$25,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54" t="str">
        <f ca="1">IF(F18="","",OFFSET(分類!$B$29,MATCH(F18,分類!$A$30:$A$46,0),0))</f>
        <v>散薬調剤台</v>
      </c>
      <c r="J18" s="65"/>
      <c r="K18" s="54" t="s">
        <v>13</v>
      </c>
      <c r="L18" s="54"/>
      <c r="M18" s="54">
        <f t="shared" si="1"/>
        <v>0</v>
      </c>
      <c r="N18" s="27" t="str">
        <f ca="1">IF($A18="","",OFFSET(統合マスタ!$K$4,MATCH($A18,統合マスタ!$AC$5:$AC$1500,0),0))</f>
        <v>ｇ</v>
      </c>
    </row>
    <row r="19" spans="1:14">
      <c r="A19" s="66" cm="1">
        <f t="array" aca="1" ref="A19" ca="1">IFERROR(
    SMALL(
        IF((統合マスタ!$R$5:$R$1500=1)*
           (ISNUMBER(MATCH(統合マスタ!$V$5:$V$1500, 分類!$K$8:$K$25,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54" t="str">
        <f ca="1">IF(F19="","",OFFSET(分類!$B$29,MATCH(F19,分類!$A$30:$A$46,0),0))</f>
        <v>外用.臨時.散薬ヒート</v>
      </c>
      <c r="J19" s="65"/>
      <c r="K19" s="54" t="s">
        <v>5432</v>
      </c>
      <c r="L19" s="54">
        <v>2</v>
      </c>
      <c r="M19" s="54">
        <f t="shared" si="1"/>
        <v>0</v>
      </c>
      <c r="N19" s="27" t="str">
        <f ca="1">IF($A19="","",OFFSET(統合マスタ!$K$4,MATCH($A19,統合マスタ!$AC$5:$AC$1500,0),0))</f>
        <v>ｇ</v>
      </c>
    </row>
    <row r="20" spans="1:14">
      <c r="A20" s="66" cm="1">
        <f t="array" aca="1" ref="A20" ca="1">IFERROR(
    SMALL(
        IF((統合マスタ!$R$5:$R$1500=1)*
           (ISNUMBER(MATCH(統合マスタ!$V$5:$V$1500, 分類!$K$8:$K$25,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54" t="str">
        <f ca="1">IF(F20="","",OFFSET(分類!$B$29,MATCH(F20,分類!$A$30:$A$46,0),0))</f>
        <v>外用.臨時.散薬ヒート</v>
      </c>
      <c r="J20" s="65"/>
      <c r="K20" s="54" t="s">
        <v>13</v>
      </c>
      <c r="L20" s="54"/>
      <c r="M20" s="54">
        <f t="shared" si="1"/>
        <v>0</v>
      </c>
      <c r="N20" s="27" t="str">
        <f ca="1">IF($A20="","",OFFSET(統合マスタ!$K$4,MATCH($A20,統合マスタ!$AC$5:$AC$1500,0),0))</f>
        <v>ｇ</v>
      </c>
    </row>
    <row r="21" spans="1:14">
      <c r="A21" s="66" cm="1">
        <f t="array" aca="1" ref="A21" ca="1">IFERROR(
    SMALL(
        IF((統合マスタ!$R$5:$R$1500=1)*
           (ISNUMBER(MATCH(統合マスタ!$V$5:$V$1500, 分類!$K$8:$K$25, 0))),
           統合マスタ!$AC$5:$AC$1500),
        ROW(A17)
    ),
"")</f>
        <v>303</v>
      </c>
      <c r="B21" s="27">
        <f t="shared" si="2"/>
        <v>17</v>
      </c>
      <c r="C21" s="27">
        <f ca="1">IF($A21="","",OFFSET(統合マスタ!$B$4,MATCH($A21,統合マスタ!$AC$5:$AC$1500,0),0))</f>
        <v>303</v>
      </c>
      <c r="D21" s="27" t="str">
        <f ca="1">IF($A21="","",OFFSET(統合マスタ!$C$4,MATCH($A21,統合マスタ!$AC$5:$AC$1500,0),0))</f>
        <v>セレニカＲ顆粒４０％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54" t="str">
        <f ca="1">IF(F21="","",OFFSET(分類!$B$29,MATCH(F21,分類!$A$30:$A$46,0),0))</f>
        <v>散薬調剤台</v>
      </c>
      <c r="J21" s="65"/>
      <c r="K21" s="54" t="s">
        <v>13</v>
      </c>
      <c r="L21" s="54"/>
      <c r="M21" s="54">
        <f t="shared" si="1"/>
        <v>0</v>
      </c>
      <c r="N21" s="27" t="str">
        <f ca="1">IF($A21="","",OFFSET(統合マスタ!$K$4,MATCH($A21,統合マスタ!$AC$5:$AC$1500,0),0))</f>
        <v>ｇ</v>
      </c>
    </row>
    <row r="22" spans="1:14">
      <c r="A22" s="66" cm="1">
        <f t="array" aca="1" ref="A22" ca="1">IFERROR(
    SMALL(
        IF((統合マスタ!$R$5:$R$1500=1)*
           (ISNUMBER(MATCH(統合マスタ!$V$5:$V$1500, 分類!$K$8:$K$25, 0))),
           統合マスタ!$AC$5:$AC$1500),
        ROW(A18)
    ),
"")</f>
        <v>308</v>
      </c>
      <c r="B22" s="27">
        <f t="shared" si="2"/>
        <v>18</v>
      </c>
      <c r="C22" s="27">
        <f ca="1">IF($A22="","",OFFSET(統合マスタ!$B$4,MATCH($A22,統合マスタ!$AC$5:$AC$1500,0),0))</f>
        <v>308</v>
      </c>
      <c r="D22" s="27" t="str">
        <f ca="1">IF($A22="","",OFFSET(統合マスタ!$C$4,MATCH($A22,統合マスタ!$AC$5:$AC$1500,0),0))</f>
        <v>センブリ・重曹散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54" t="str">
        <f ca="1">IF(F22="","",OFFSET(分類!$B$29,MATCH(F22,分類!$A$30:$A$46,0),0))</f>
        <v>散薬調剤台</v>
      </c>
      <c r="J22" s="65"/>
      <c r="K22" s="54" t="s">
        <v>13</v>
      </c>
      <c r="L22" s="54"/>
      <c r="M22" s="54">
        <f t="shared" si="1"/>
        <v>0</v>
      </c>
      <c r="N22" s="27" t="str">
        <f ca="1">IF($A22="","",OFFSET(統合マスタ!$K$4,MATCH($A22,統合マスタ!$AC$5:$AC$1500,0),0))</f>
        <v>ｇ</v>
      </c>
    </row>
    <row r="23" spans="1:14">
      <c r="A23" s="66" cm="1">
        <f t="array" aca="1" ref="A23" ca="1">IFERROR(
    SMALL(
        IF((統合マスタ!$R$5:$R$1500=1)*
           (ISNUMBER(MATCH(統合マスタ!$V$5:$V$1500, 分類!$K$8:$K$25, 0))),
           統合マスタ!$AC$5:$AC$1500),
        ROW(A19)
    ),
"")</f>
        <v>346</v>
      </c>
      <c r="B23" s="27">
        <f t="shared" si="2"/>
        <v>19</v>
      </c>
      <c r="C23" s="27">
        <f ca="1">IF($A23="","",OFFSET(統合マスタ!$B$4,MATCH($A23,統合マスタ!$AC$5:$AC$1500,0),0))</f>
        <v>346</v>
      </c>
      <c r="D23" s="27" t="str">
        <f ca="1">IF($A23="","",OFFSET(統合マスタ!$C$4,MATCH($A23,統合マスタ!$AC$5:$AC$1500,0),0))</f>
        <v>タンニン酸アルブミン「ＶＴＲＳ」原末　　　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５００ｇ</v>
      </c>
      <c r="I23" s="54" t="str">
        <f ca="1">IF(F23="","",OFFSET(分類!$B$29,MATCH(F23,分類!$A$30:$A$46,0),0))</f>
        <v>散薬調剤台</v>
      </c>
      <c r="J23" s="65"/>
      <c r="K23" s="54" t="s">
        <v>13</v>
      </c>
      <c r="L23" s="54"/>
      <c r="M23" s="54">
        <f t="shared" si="1"/>
        <v>0</v>
      </c>
      <c r="N23" s="27" t="str">
        <f ca="1">IF($A23="","",OFFSET(統合マスタ!$K$4,MATCH($A23,統合マスタ!$AC$5:$AC$1500,0),0))</f>
        <v>ｇ</v>
      </c>
    </row>
    <row r="24" spans="1:14">
      <c r="A24" s="66" cm="1">
        <f t="array" aca="1" ref="A24" ca="1">IFERROR(
    SMALL(
        IF((統合マスタ!$R$5:$R$1500=1)*
           (ISNUMBER(MATCH(統合マスタ!$V$5:$V$1500, 分類!$K$8:$K$25, 0))),
           統合マスタ!$AC$5:$AC$1500),
        ROW(A20)
    ),
"")</f>
        <v>375</v>
      </c>
      <c r="B24" s="27">
        <f t="shared" si="2"/>
        <v>20</v>
      </c>
      <c r="C24" s="27">
        <f ca="1">IF($A24="","",OFFSET(統合マスタ!$B$4,MATCH($A24,統合マスタ!$AC$5:$AC$1500,0),0))</f>
        <v>375</v>
      </c>
      <c r="D24" s="27" t="str">
        <f ca="1">IF($A24="","",OFFSET(統合マスタ!$C$4,MATCH($A24,統合マスタ!$AC$5:$AC$1500,0),0))</f>
        <v>テプレノン細粒１０％「ＹＤ」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54" t="str">
        <f ca="1">IF(F24="","",OFFSET(分類!$B$29,MATCH(F24,分類!$A$30:$A$46,0),0))</f>
        <v>散薬調剤台</v>
      </c>
      <c r="J24" s="65"/>
      <c r="K24" s="54" t="s">
        <v>13</v>
      </c>
      <c r="L24" s="54"/>
      <c r="M24" s="54">
        <f t="shared" si="1"/>
        <v>0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分類!$K$8:$K$25, 0))),
           統合マスタ!$AC$5:$AC$1500),
        ROW(A21)
    ),
"")</f>
        <v>475</v>
      </c>
      <c r="B25" s="27">
        <f t="shared" si="2"/>
        <v>21</v>
      </c>
      <c r="C25" s="27">
        <f ca="1">IF($A25="","",OFFSET(統合マスタ!$B$4,MATCH($A25,統合マスタ!$AC$5:$AC$1500,0),0))</f>
        <v>475</v>
      </c>
      <c r="D25" s="27" t="str">
        <f ca="1">IF($A25="","",OFFSET(統合マスタ!$C$4,MATCH($A25,統合マスタ!$AC$5:$AC$1500,0),0))</f>
        <v>パントシン散２０％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１００ｇ</v>
      </c>
      <c r="I25" s="54" t="str">
        <f ca="1">IF(F25="","",OFFSET(分類!$B$29,MATCH(F25,分類!$A$30:$A$46,0),0))</f>
        <v>散薬調剤台</v>
      </c>
      <c r="J25" s="65"/>
      <c r="K25" s="54" t="s">
        <v>13</v>
      </c>
      <c r="L25" s="54"/>
      <c r="M25" s="54">
        <f t="shared" si="1"/>
        <v>0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分類!$K$8:$K$25, 0))),
           統合マスタ!$AC$5:$AC$1500),
        ROW(A22)
    ),
"")</f>
        <v>484</v>
      </c>
      <c r="B26" s="27">
        <f t="shared" si="2"/>
        <v>22</v>
      </c>
      <c r="C26" s="27">
        <f ca="1">IF($A26="","",OFFSET(統合マスタ!$B$4,MATCH($A26,統合マスタ!$AC$5:$AC$1500,0),0))</f>
        <v>484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１ｇｘ１２０</v>
      </c>
      <c r="I26" s="54" t="str">
        <f ca="1">IF(F26="","",OFFSET(分類!$B$29,MATCH(F26,分類!$A$30:$A$46,0),0))</f>
        <v>外用.臨時.散薬ヒート</v>
      </c>
      <c r="J26" s="65"/>
      <c r="K26" s="54" t="s">
        <v>13</v>
      </c>
      <c r="L26" s="54"/>
      <c r="M26" s="54">
        <f t="shared" si="1"/>
        <v>0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分類!$K$8:$K$25, 0))),
           統合マスタ!$AC$5:$AC$1500),
        ROW(A23)
    ),
"")</f>
        <v>485</v>
      </c>
      <c r="B27" s="27">
        <f t="shared" si="2"/>
        <v>23</v>
      </c>
      <c r="C27" s="27">
        <f ca="1">IF($A27="","",OFFSET(統合マスタ!$B$4,MATCH($A27,統合マスタ!$AC$5:$AC$1500,0),0))</f>
        <v>485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１ｇｘ６００</v>
      </c>
      <c r="I27" s="54" t="str">
        <f ca="1">IF(F27="","",OFFSET(分類!$B$29,MATCH(F27,分類!$A$30:$A$46,0),0))</f>
        <v>外用.臨時.散薬ヒート</v>
      </c>
      <c r="J27" s="65"/>
      <c r="K27" s="54" t="s">
        <v>13</v>
      </c>
      <c r="L27" s="54"/>
      <c r="M27" s="54">
        <f t="shared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
    SMALL(
        IF((統合マスタ!$R$5:$R$1500=1)*
           (ISNUMBER(MATCH(統合マスタ!$V$5:$V$1500, 分類!$K$8:$K$25, 0))),
           統合マスタ!$AC$5:$AC$1500),
        ROW(A24)
    ),
"")</f>
        <v>486</v>
      </c>
      <c r="B28" s="27">
        <f t="shared" si="2"/>
        <v>24</v>
      </c>
      <c r="C28" s="27">
        <f ca="1">IF($A28="","",OFFSET(統合マスタ!$B$4,MATCH($A28,統合マスタ!$AC$5:$AC$1500,0),0))</f>
        <v>486</v>
      </c>
      <c r="D28" s="27" t="str">
        <f ca="1">IF($A28="","",OFFSET(統合マスタ!$C$4,MATCH($A28,統合マスタ!$AC$5:$AC$1500,0),0))</f>
        <v>ビオフェルミン配合散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１ｋｇ</v>
      </c>
      <c r="I28" s="54" t="str">
        <f ca="1">IF(F28="","",OFFSET(分類!$B$29,MATCH(F28,分類!$A$30:$A$46,0),0))</f>
        <v>外用.臨時.散薬ヒート</v>
      </c>
      <c r="J28" s="65"/>
      <c r="K28" s="54" t="s">
        <v>13</v>
      </c>
      <c r="L28" s="54"/>
      <c r="M28" s="54">
        <f t="shared" si="1"/>
        <v>0</v>
      </c>
      <c r="N28" s="27" t="str">
        <f ca="1">IF($A28="","",OFFSET(統合マスタ!$K$4,MATCH($A28,統合マスタ!$AC$5:$AC$1500,0),0))</f>
        <v>ｇ</v>
      </c>
    </row>
    <row r="29" spans="1:14">
      <c r="A29" s="66" cm="1">
        <f t="array" aca="1" ref="A29" ca="1">IFERROR(
    SMALL(
        IF((統合マスタ!$R$5:$R$1500=1)*
           (ISNUMBER(MATCH(統合マスタ!$V$5:$V$1500, 分類!$K$8:$K$25, 0))),
           統合マスタ!$AC$5:$AC$1500),
        ROW(A25)
    ),
"")</f>
        <v>541</v>
      </c>
      <c r="B29" s="27">
        <f t="shared" si="2"/>
        <v>25</v>
      </c>
      <c r="C29" s="27">
        <f ca="1">IF($A29="","",OFFSET(統合マスタ!$B$4,MATCH($A29,統合マスタ!$AC$5:$AC$1500,0),0))</f>
        <v>541</v>
      </c>
      <c r="D29" s="27" t="str">
        <f ca="1">IF($A29="","",OFFSET(統合マスタ!$C$4,MATCH($A29,統合マスタ!$AC$5:$AC$1500,0),0))</f>
        <v>ブドウ糖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５００ｇ</v>
      </c>
      <c r="I29" s="54" t="str">
        <f ca="1">IF(F29="","",OFFSET(分類!$B$29,MATCH(F29,分類!$A$30:$A$46,0),0))</f>
        <v>散薬調剤台</v>
      </c>
      <c r="J29" s="65"/>
      <c r="K29" s="54" t="s">
        <v>13</v>
      </c>
      <c r="L29" s="54">
        <v>0.1</v>
      </c>
      <c r="M29" s="54">
        <f t="shared" si="1"/>
        <v>0</v>
      </c>
      <c r="N29" s="27" t="str">
        <f ca="1">IF($A29="","",OFFSET(統合マスタ!$K$4,MATCH($A29,統合マスタ!$AC$5:$AC$1500,0),0))</f>
        <v>10ｇ</v>
      </c>
    </row>
    <row r="30" spans="1:14">
      <c r="A30" s="66" cm="1">
        <f t="array" aca="1" ref="A30" ca="1">IFERROR(
    SMALL(
        IF((統合マスタ!$R$5:$R$1500=1)*
           (ISNUMBER(MATCH(統合マスタ!$V$5:$V$1500, 分類!$K$8:$K$25, 0))),
           統合マスタ!$AC$5:$AC$1500),
        ROW(A26)
    ),
"")</f>
        <v>564</v>
      </c>
      <c r="B30" s="27">
        <f t="shared" si="2"/>
        <v>26</v>
      </c>
      <c r="C30" s="27">
        <f ca="1">IF($A30="","",OFFSET(統合マスタ!$B$4,MATCH($A30,統合マスタ!$AC$5:$AC$1500,0),0))</f>
        <v>564</v>
      </c>
      <c r="D30" s="27" t="str">
        <f ca="1">IF($A30="","",OFFSET(統合マスタ!$C$4,MATCH($A30,統合マスタ!$AC$5:$AC$1500,0),0))</f>
        <v>フロセミド細粒４％「ＥＭＥＣ」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１００ｇ</v>
      </c>
      <c r="I30" s="54" t="str">
        <f ca="1">IF(F30="","",OFFSET(分類!$B$29,MATCH(F30,分類!$A$30:$A$46,0),0))</f>
        <v>散薬調剤台</v>
      </c>
      <c r="J30" s="65"/>
      <c r="K30" s="54" t="s">
        <v>13</v>
      </c>
      <c r="L30" s="54"/>
      <c r="M30" s="54">
        <f t="shared" si="1"/>
        <v>0</v>
      </c>
      <c r="N30" s="27" t="str">
        <f ca="1">IF($A30="","",OFFSET(統合マスタ!$K$4,MATCH($A30,統合マスタ!$AC$5:$AC$1500,0),0))</f>
        <v>ｇ</v>
      </c>
    </row>
    <row r="31" spans="1:14">
      <c r="A31" s="66" cm="1">
        <f t="array" aca="1" ref="A31" ca="1">IFERROR(
    SMALL(
        IF((統合マスタ!$R$5:$R$1500=1)*
           (ISNUMBER(MATCH(統合マスタ!$V$5:$V$1500, 分類!$K$8:$K$25, 0))),
           統合マスタ!$AC$5:$AC$1500),
        ROW(A27)
    ),
"")</f>
        <v>604</v>
      </c>
      <c r="B31" s="27">
        <f t="shared" si="2"/>
        <v>27</v>
      </c>
      <c r="C31" s="27">
        <f ca="1">IF($A31="","",OFFSET(統合マスタ!$B$4,MATCH($A31,統合マスタ!$AC$5:$AC$1500,0),0))</f>
        <v>604</v>
      </c>
      <c r="D31" s="27" t="str">
        <f ca="1">IF($A31="","",OFFSET(統合マスタ!$C$4,MATCH($A31,統合マスタ!$AC$5:$AC$1500,0),0))</f>
        <v>ベンザリン細粒１％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１００ｇ</v>
      </c>
      <c r="I31" s="54" t="str">
        <f ca="1">IF(F31="","",OFFSET(分類!$B$29,MATCH(F31,分類!$A$30:$A$46,0),0))</f>
        <v>散薬調剤台</v>
      </c>
      <c r="J31" s="65"/>
      <c r="K31" s="54" t="s">
        <v>13</v>
      </c>
      <c r="L31" s="54"/>
      <c r="M31" s="54">
        <f t="shared" si="1"/>
        <v>0</v>
      </c>
      <c r="N31" s="27" t="str">
        <f ca="1">IF($A31="","",OFFSET(統合マスタ!$K$4,MATCH($A31,統合マスタ!$AC$5:$AC$1500,0),0))</f>
        <v>ｇ</v>
      </c>
    </row>
    <row r="32" spans="1:14">
      <c r="A32" s="66" cm="1">
        <f t="array" aca="1" ref="A32" ca="1">IFERROR(
    SMALL(
        IF((統合マスタ!$R$5:$R$1500=1)*
           (ISNUMBER(MATCH(統合マスタ!$V$5:$V$1500, 分類!$K$8:$K$25, 0))),
           統合マスタ!$AC$5:$AC$1500),
        ROW(A28)
    ),
"")</f>
        <v>624</v>
      </c>
      <c r="B32" s="27">
        <f t="shared" si="2"/>
        <v>28</v>
      </c>
      <c r="C32" s="27">
        <f ca="1">IF($A32="","",OFFSET(統合マスタ!$B$4,MATCH($A32,統合マスタ!$AC$5:$AC$1500,0),0))</f>
        <v>624</v>
      </c>
      <c r="D32" s="27" t="str">
        <f ca="1">IF($A32="","",OFFSET(統合マスタ!$C$4,MATCH($A32,統合マスタ!$AC$5:$AC$1500,0),0))</f>
        <v>マーズレンＳ配合顆粒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４００ｇ（０．６７ｆｘ６００）</v>
      </c>
      <c r="I32" s="54" t="str">
        <f ca="1">IF(F32="","",OFFSET(分類!$B$29,MATCH(F32,分類!$A$30:$A$46,0),0))</f>
        <v>外用.臨時.散薬ヒート</v>
      </c>
      <c r="J32" s="65"/>
      <c r="K32" s="54" t="s">
        <v>13</v>
      </c>
      <c r="L32" s="54">
        <v>0.67</v>
      </c>
      <c r="M32" s="54">
        <f t="shared" si="1"/>
        <v>0</v>
      </c>
      <c r="N32" s="27" t="str">
        <f ca="1">IF($A32="","",OFFSET(統合マスタ!$K$4,MATCH($A32,統合マスタ!$AC$5:$AC$1500,0),0))</f>
        <v>ｇ</v>
      </c>
    </row>
    <row r="33" spans="1:14">
      <c r="A33" s="66" cm="1">
        <f t="array" aca="1" ref="A33" ca="1">IFERROR(
    SMALL(
        IF((統合マスタ!$R$5:$R$1500=1)*
           (ISNUMBER(MATCH(統合マスタ!$V$5:$V$1500, 分類!$K$8:$K$25, 0))),
           統合マスタ!$AC$5:$AC$1500),
        ROW(A29)
    ),
"")</f>
        <v>625</v>
      </c>
      <c r="B33" s="27">
        <f t="shared" si="2"/>
        <v>29</v>
      </c>
      <c r="C33" s="27">
        <f ca="1">IF($A33="","",OFFSET(統合マスタ!$B$4,MATCH($A33,統合マスタ!$AC$5:$AC$1500,0),0))</f>
        <v>625</v>
      </c>
      <c r="D33" s="27" t="str">
        <f ca="1">IF($A33="","",OFFSET(統合マスタ!$C$4,MATCH($A33,統合マスタ!$AC$5:$AC$1500,0),0))</f>
        <v>マーズレンＳ配合顆粒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１０００ｇ</v>
      </c>
      <c r="I33" s="54" t="str">
        <f ca="1">IF(F33="","",OFFSET(分類!$B$29,MATCH(F33,分類!$A$30:$A$46,0),0))</f>
        <v>外用.臨時.散薬ヒート</v>
      </c>
      <c r="J33" s="65"/>
      <c r="K33" s="54" t="s">
        <v>13</v>
      </c>
      <c r="L33" s="54"/>
      <c r="M33" s="54">
        <f t="shared" si="1"/>
        <v>0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
    SMALL(
        IF((統合マスタ!$R$5:$R$1500=1)*
           (ISNUMBER(MATCH(統合マスタ!$V$5:$V$1500, 分類!$K$8:$K$25, 0))),
           統合マスタ!$AC$5:$AC$1500),
        ROW(A30)
    ),
"")</f>
        <v>660</v>
      </c>
      <c r="B34" s="27">
        <f t="shared" si="2"/>
        <v>30</v>
      </c>
      <c r="C34" s="27">
        <f ca="1">IF($A34="","",OFFSET(統合マスタ!$B$4,MATCH($A34,統合マスタ!$AC$5:$AC$1500,0),0))</f>
        <v>660</v>
      </c>
      <c r="D34" s="27" t="str">
        <f ca="1">IF($A34="","",OFFSET(統合マスタ!$C$4,MATCH($A34,統合マスタ!$AC$5:$AC$1500,0),0))</f>
        <v>モサプリドクエン酸塩散１％「日医工」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54" t="str">
        <f ca="1">IF(F34="","",OFFSET(分類!$B$29,MATCH(F34,分類!$A$30:$A$46,0),0))</f>
        <v>散薬調剤台</v>
      </c>
      <c r="J34" s="65"/>
      <c r="K34" s="54" t="s">
        <v>13</v>
      </c>
      <c r="L34" s="54"/>
      <c r="M34" s="54">
        <f t="shared" si="1"/>
        <v>0</v>
      </c>
      <c r="N34" s="27" t="str">
        <f ca="1">IF($A34="","",OFFSET(統合マスタ!$K$4,MATCH($A34,統合マスタ!$AC$5:$AC$1500,0),0))</f>
        <v>ｇ</v>
      </c>
    </row>
    <row r="35" spans="1:14">
      <c r="A35" s="66" cm="1">
        <f t="array" aca="1" ref="A35" ca="1">IFERROR(
    SMALL(
        IF((統合マスタ!$R$5:$R$1500=1)*
           (ISNUMBER(MATCH(統合マスタ!$V$5:$V$1500, 分類!$K$8:$K$25, 0))),
           統合マスタ!$AC$5:$AC$1500),
        ROW(A31)
    ),
"")</f>
        <v>664</v>
      </c>
      <c r="B35" s="27">
        <f t="shared" si="2"/>
        <v>31</v>
      </c>
      <c r="C35" s="27">
        <f ca="1">IF($A35="","",OFFSET(統合マスタ!$B$4,MATCH($A35,統合マスタ!$AC$5:$AC$1500,0),0))</f>
        <v>664</v>
      </c>
      <c r="D35" s="27" t="str">
        <f ca="1">IF($A35="","",OFFSET(統合マスタ!$C$4,MATCH($A35,統合マスタ!$AC$5:$AC$1500,0),0))</f>
        <v>モビコール配合内用剤ＬＤ（１）　　　６．８５２３ｇ／１包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１００包</v>
      </c>
      <c r="I35" s="54" t="str">
        <f ca="1">IF(F35="","",OFFSET(分類!$B$29,MATCH(F35,分類!$A$30:$A$46,0),0))</f>
        <v>外用.臨時.散薬ヒート</v>
      </c>
      <c r="J35" s="65"/>
      <c r="K35" s="54" t="s">
        <v>5432</v>
      </c>
      <c r="L35" s="54"/>
      <c r="M35" s="54">
        <f t="shared" si="1"/>
        <v>0</v>
      </c>
      <c r="N35" s="27" t="str">
        <f ca="1">IF($A35="","",OFFSET(統合マスタ!$K$4,MATCH($A35,統合マスタ!$AC$5:$AC$1500,0),0))</f>
        <v>包</v>
      </c>
    </row>
    <row r="36" spans="1:14">
      <c r="A36" s="66" cm="1">
        <f t="array" aca="1" ref="A36" ca="1">IFERROR(
    SMALL(
        IF((統合マスタ!$R$5:$R$1500=1)*
           (ISNUMBER(MATCH(統合マスタ!$V$5:$V$1500, 分類!$K$8:$K$25, 0))),
           統合マスタ!$AC$5:$AC$1500),
        ROW(A32)
    ),
"")</f>
        <v>764</v>
      </c>
      <c r="B36" s="27">
        <f t="shared" si="2"/>
        <v>32</v>
      </c>
      <c r="C36" s="27">
        <f ca="1">IF($A36="","",OFFSET(統合マスタ!$B$4,MATCH($A36,統合マスタ!$AC$5:$AC$1500,0),0))</f>
        <v>764</v>
      </c>
      <c r="D36" s="27" t="str">
        <f ca="1">IF($A36="","",OFFSET(統合マスタ!$C$4,MATCH($A36,統合マスタ!$AC$5:$AC$1500,0),0))</f>
        <v>レベチラセタムＤＳ５０％「トーワ」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１００Ｇ</v>
      </c>
      <c r="I36" s="54" t="str">
        <f ca="1">IF(F36="","",OFFSET(分類!$B$29,MATCH(F36,分類!$A$30:$A$46,0),0))</f>
        <v>散薬調剤台</v>
      </c>
      <c r="J36" s="65"/>
      <c r="K36" s="54" t="s">
        <v>13</v>
      </c>
      <c r="L36" s="54"/>
      <c r="M36" s="54">
        <f t="shared" si="1"/>
        <v>0</v>
      </c>
      <c r="N36" s="27" t="str">
        <f ca="1">IF($A36="","",OFFSET(統合マスタ!$K$4,MATCH($A36,統合マスタ!$AC$5:$AC$1500,0),0))</f>
        <v>ｇ</v>
      </c>
    </row>
    <row r="37" spans="1:14">
      <c r="A37" s="66" cm="1">
        <f t="array" aca="1" ref="A37" ca="1">IFERROR(
    SMALL(
        IF((統合マスタ!$R$5:$R$1500=1)*
           (ISNUMBER(MATCH(統合マスタ!$V$5:$V$1500, 分類!$K$8:$K$25, 0))),
           統合マスタ!$AC$5:$AC$1500),
        ROW(A33)
    ),
"")</f>
        <v>778</v>
      </c>
      <c r="B37" s="27">
        <f t="shared" si="2"/>
        <v>33</v>
      </c>
      <c r="C37" s="27">
        <f ca="1">IF($A37="","",OFFSET(統合マスタ!$B$4,MATCH($A37,統合マスタ!$AC$5:$AC$1500,0),0))</f>
        <v>778</v>
      </c>
      <c r="D37" s="27" t="str">
        <f ca="1">IF($A37="","",OFFSET(統合マスタ!$C$4,MATCH($A37,統合マスタ!$AC$5:$AC$1500,0),0))</f>
        <v>ロキソニン細粒１０％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１００ｇ</v>
      </c>
      <c r="I37" s="54" t="str">
        <f ca="1">IF(F37="","",OFFSET(分類!$B$29,MATCH(F37,分類!$A$30:$A$46,0),0))</f>
        <v>散薬調剤台</v>
      </c>
      <c r="J37" s="65"/>
      <c r="K37" s="54" t="s">
        <v>13</v>
      </c>
      <c r="L37" s="54"/>
      <c r="M37" s="54">
        <f t="shared" si="1"/>
        <v>0</v>
      </c>
      <c r="N37" s="27" t="str">
        <f ca="1">IF($A37="","",OFFSET(統合マスタ!$K$4,MATCH($A37,統合マスタ!$AC$5:$AC$1500,0),0))</f>
        <v>ｇ</v>
      </c>
    </row>
    <row r="38" spans="1:14">
      <c r="A38" s="66" cm="1">
        <f t="array" aca="1" ref="A38" ca="1">IFERROR(
    SMALL(
        IF((統合マスタ!$R$5:$R$1500=1)*
           (ISNUMBER(MATCH(統合マスタ!$V$5:$V$1500, 分類!$K$8:$K$25, 0))),
           統合マスタ!$AC$5:$AC$1500),
        ROW(A34)
    ),
"")</f>
        <v>805</v>
      </c>
      <c r="B38" s="27">
        <f t="shared" si="2"/>
        <v>34</v>
      </c>
      <c r="C38" s="27">
        <f ca="1">IF($A38="","",OFFSET(統合マスタ!$B$4,MATCH($A38,統合マスタ!$AC$5:$AC$1500,0),0))</f>
        <v>805</v>
      </c>
      <c r="D38" s="27" t="str">
        <f ca="1">IF($A38="","",OFFSET(統合マスタ!$C$4,MATCH($A38,統合マスタ!$AC$5:$AC$1500,0),0))</f>
        <v>塩化カリウム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５００ｇ</v>
      </c>
      <c r="I38" s="54" t="str">
        <f ca="1">IF(F38="","",OFFSET(分類!$B$29,MATCH(F38,分類!$A$30:$A$46,0),0))</f>
        <v>散薬調剤台</v>
      </c>
      <c r="J38" s="65"/>
      <c r="K38" s="54" t="s">
        <v>13</v>
      </c>
      <c r="L38" s="54">
        <v>0.1</v>
      </c>
      <c r="M38" s="54">
        <f t="shared" si="1"/>
        <v>0</v>
      </c>
      <c r="N38" s="27" t="str">
        <f ca="1">IF($A38="","",OFFSET(統合マスタ!$K$4,MATCH($A38,統合マスタ!$AC$5:$AC$1500,0),0))</f>
        <v>10ｇ</v>
      </c>
    </row>
    <row r="39" spans="1:14">
      <c r="A39" s="66" cm="1">
        <f t="array" aca="1" ref="A39" ca="1">IFERROR(
    SMALL(
        IF((統合マスタ!$R$5:$R$1500=1)*
           (ISNUMBER(MATCH(統合マスタ!$V$5:$V$1500, 分類!$K$8:$K$25, 0))),
           統合マスタ!$AC$5:$AC$1500),
        ROW(A35)
    ),
"")</f>
        <v>806</v>
      </c>
      <c r="B39" s="27">
        <f t="shared" si="2"/>
        <v>35</v>
      </c>
      <c r="C39" s="27">
        <f ca="1">IF($A39="","",OFFSET(統合マスタ!$B$4,MATCH($A39,統合マスタ!$AC$5:$AC$1500,0),0))</f>
        <v>806</v>
      </c>
      <c r="D39" s="27" t="str">
        <f ca="1">IF($A39="","",OFFSET(統合マスタ!$C$4,MATCH($A39,統合マスタ!$AC$5:$AC$1500,0),0))</f>
        <v>塩化ナトリウム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54" t="str">
        <f ca="1">IF(F39="","",OFFSET(分類!$B$29,MATCH(F39,分類!$A$30:$A$46,0),0))</f>
        <v>散薬調剤台</v>
      </c>
      <c r="J39" s="65"/>
      <c r="K39" s="54" t="s">
        <v>13</v>
      </c>
      <c r="L39" s="54">
        <v>0.1</v>
      </c>
      <c r="M39" s="54">
        <f t="shared" si="1"/>
        <v>0</v>
      </c>
      <c r="N39" s="27" t="str">
        <f ca="1">IF($A39="","",OFFSET(統合マスタ!$K$4,MATCH($A39,統合マスタ!$AC$5:$AC$1500,0),0))</f>
        <v>10ｇ</v>
      </c>
    </row>
    <row r="40" spans="1:14">
      <c r="A40" s="66" cm="1">
        <f t="array" aca="1" ref="A40" ca="1">IFERROR(
    SMALL(
        IF((統合マスタ!$R$5:$R$1500=1)*
           (ISNUMBER(MATCH(統合マスタ!$V$5:$V$1500, 分類!$K$8:$K$25, 0))),
           統合マスタ!$AC$5:$AC$1500),
        ROW(A36)
    ),
"")</f>
        <v>809</v>
      </c>
      <c r="B40" s="27">
        <f t="shared" si="2"/>
        <v>36</v>
      </c>
      <c r="C40" s="27">
        <f ca="1">IF($A40="","",OFFSET(統合マスタ!$B$4,MATCH($A40,統合マスタ!$AC$5:$AC$1500,0),0))</f>
        <v>809</v>
      </c>
      <c r="D40" s="27" t="str">
        <f ca="1">IF($A40="","",OFFSET(統合マスタ!$C$4,MATCH($A40,統合マスタ!$AC$5:$AC$1500,0),0))</f>
        <v>重カマ「ヨシダ」（細粒状）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１ｋｇ</v>
      </c>
      <c r="I40" s="54" t="str">
        <f ca="1">IF(F40="","",OFFSET(分類!$B$29,MATCH(F40,分類!$A$30:$A$46,0),0))</f>
        <v>散薬調剤台</v>
      </c>
      <c r="J40" s="65"/>
      <c r="K40" s="54" t="s">
        <v>13</v>
      </c>
      <c r="L40" s="54">
        <v>0.1</v>
      </c>
      <c r="M40" s="54">
        <f t="shared" si="1"/>
        <v>0</v>
      </c>
      <c r="N40" s="27" t="str">
        <f ca="1">IF($A40="","",OFFSET(統合マスタ!$K$4,MATCH($A40,統合マスタ!$AC$5:$AC$1500,0),0))</f>
        <v>10ｇ</v>
      </c>
    </row>
    <row r="41" spans="1:14">
      <c r="A41" s="66" cm="1">
        <f t="array" aca="1" ref="A41" ca="1">IFERROR(
    SMALL(
        IF((統合マスタ!$R$5:$R$1500=1)*
           (ISNUMBER(MATCH(統合マスタ!$V$5:$V$1500, 分類!$K$8:$K$25, 0))),
           統合マスタ!$AC$5:$AC$1500),
        ROW(A37)
    ),
"")</f>
        <v>828</v>
      </c>
      <c r="B41" s="27">
        <f t="shared" si="2"/>
        <v>37</v>
      </c>
      <c r="C41" s="27">
        <f ca="1">IF($A41="","",OFFSET(統合マスタ!$B$4,MATCH($A41,統合マスタ!$AC$5:$AC$1500,0),0))</f>
        <v>828</v>
      </c>
      <c r="D41" s="27" t="str">
        <f ca="1">IF($A41="","",OFFSET(統合マスタ!$C$4,MATCH($A41,統合マスタ!$AC$5:$AC$1500,0),0))</f>
        <v>炭酸水素ナトリウム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５００ｇ</v>
      </c>
      <c r="I41" s="54" t="str">
        <f ca="1">IF(F41="","",OFFSET(分類!$B$29,MATCH(F41,分類!$A$30:$A$46,0),0))</f>
        <v>散薬調剤台</v>
      </c>
      <c r="J41" s="65"/>
      <c r="K41" s="54" t="s">
        <v>13</v>
      </c>
      <c r="L41" s="54">
        <v>0.1</v>
      </c>
      <c r="M41" s="54">
        <f t="shared" si="1"/>
        <v>0</v>
      </c>
      <c r="N41" s="27" t="str">
        <f ca="1">IF($A41="","",OFFSET(統合マスタ!$K$4,MATCH($A41,統合マスタ!$AC$5:$AC$1500,0),0))</f>
        <v>10ｇ</v>
      </c>
    </row>
    <row r="42" spans="1:14">
      <c r="A42" s="66" cm="1">
        <f t="array" aca="1" ref="A42" ca="1">IFERROR(
    SMALL(
        IF((統合マスタ!$R$5:$R$1500=1)*
           (ISNUMBER(MATCH(統合マスタ!$V$5:$V$1500, 分類!$K$8:$K$25, 0))),
           統合マスタ!$AC$5:$AC$1500),
        ROW(A38)
    ),
"")</f>
        <v>831</v>
      </c>
      <c r="B42" s="27">
        <f t="shared" si="2"/>
        <v>38</v>
      </c>
      <c r="C42" s="27">
        <f ca="1">IF($A42="","",OFFSET(統合マスタ!$B$4,MATCH($A42,統合マスタ!$AC$5:$AC$1500,0),0))</f>
        <v>831</v>
      </c>
      <c r="D42" s="27" t="str">
        <f ca="1">IF($A42="","",OFFSET(統合マスタ!$C$4,MATCH($A42,統合マスタ!$AC$5:$AC$1500,0),0))</f>
        <v>乳糖水和物「ケンエー」粒状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54" t="str">
        <f ca="1">IF(F42="","",OFFSET(分類!$B$29,MATCH(F42,分類!$A$30:$A$46,0),0))</f>
        <v>注射</v>
      </c>
      <c r="J42" s="65"/>
      <c r="K42" s="54" t="s">
        <v>13</v>
      </c>
      <c r="L42" s="54">
        <v>0.1</v>
      </c>
      <c r="M42" s="54">
        <f t="shared" si="1"/>
        <v>0</v>
      </c>
      <c r="N42" s="27" t="str">
        <f ca="1">IF($A42="","",OFFSET(統合マスタ!$K$4,MATCH($A42,統合マスタ!$AC$5:$AC$1500,0),0))</f>
        <v>10ｇ</v>
      </c>
    </row>
    <row r="43" spans="1:14">
      <c r="A43" s="66" cm="1">
        <f t="array" aca="1" ref="A43" ca="1">IFERROR(
    SMALL(
        IF((統合マスタ!$R$5:$R$1500=1)*
           (ISNUMBER(MATCH(統合マスタ!$V$5:$V$1500, 分類!$K$8:$K$25, 0))),
           統合マスタ!$AC$5:$AC$1500),
        ROW(A39)
    ),
"")</f>
        <v>200088</v>
      </c>
      <c r="B43" s="27">
        <f t="shared" si="2"/>
        <v>39</v>
      </c>
      <c r="C43" s="27">
        <f ca="1">IF($A43="","",OFFSET(統合マスタ!$B$4,MATCH($A43,統合マスタ!$AC$5:$AC$1500,0),0))</f>
        <v>88</v>
      </c>
      <c r="D43" s="27" t="str">
        <f ca="1">IF($A43="","",OFFSET(統合マスタ!$C$4,MATCH($A43,統合マスタ!$AC$5:$AC$1500,0),0))</f>
        <v>アリピプラゾール散１％「ニプロ」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/>
      <c r="K43" s="54" t="s">
        <v>13</v>
      </c>
      <c r="L43" s="54"/>
      <c r="M43" s="54">
        <f t="shared" si="1"/>
        <v>0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分類!$K$8:$K$25, 0))),
           統合マスタ!$AC$5:$AC$1500),
        ROW(A40)
    ),
"")</f>
        <v>200095</v>
      </c>
      <c r="B44" s="27">
        <f t="shared" si="2"/>
        <v>40</v>
      </c>
      <c r="C44" s="27">
        <f ca="1">IF($A44="","",OFFSET(統合マスタ!$B$4,MATCH($A44,統合マスタ!$AC$5:$AC$1500,0),0))</f>
        <v>95</v>
      </c>
      <c r="D44" s="27" t="str">
        <f ca="1">IF($A44="","",OFFSET(統合マスタ!$C$4,MATCH($A44,統合マスタ!$AC$5:$AC$1500,0),0))</f>
        <v>アレビアチン散１０％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2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５００ｇ</v>
      </c>
      <c r="I44" s="54" t="str">
        <f ca="1">IF(F44="","",OFFSET(分類!$B$29,MATCH(F44,分類!$A$30:$A$46,0),0))</f>
        <v>散薬調剤台</v>
      </c>
      <c r="J44" s="65"/>
      <c r="K44" s="54" t="s">
        <v>13</v>
      </c>
      <c r="L44" s="54"/>
      <c r="M44" s="54">
        <f t="shared" si="1"/>
        <v>0</v>
      </c>
      <c r="N44" s="27" t="str">
        <f ca="1">IF($A44="","",OFFSET(統合マスタ!$K$4,MATCH($A44,統合マスタ!$AC$5:$AC$1500,0),0))</f>
        <v>ｇ</v>
      </c>
    </row>
    <row r="45" spans="1:14">
      <c r="A45" s="66" cm="1">
        <f t="array" aca="1" ref="A45" ca="1">IFERROR(
    SMALL(
        IF((統合マスタ!$R$5:$R$1500=1)*
           (ISNUMBER(MATCH(統合マスタ!$V$5:$V$1500, 分類!$K$8:$K$25, 0))),
           統合マスタ!$AC$5:$AC$1500),
        ROW(A41)
    ),
"")</f>
        <v>200161</v>
      </c>
      <c r="B45" s="27">
        <f t="shared" si="2"/>
        <v>41</v>
      </c>
      <c r="C45" s="27">
        <f ca="1">IF($A45="","",OFFSET(統合マスタ!$B$4,MATCH($A45,統合マスタ!$AC$5:$AC$1500,0),0))</f>
        <v>161</v>
      </c>
      <c r="D45" s="27" t="str">
        <f ca="1">IF($A45="","",OFFSET(統合マスタ!$C$4,MATCH($A45,統合マスタ!$AC$5:$AC$1500,0),0))</f>
        <v>オランザピン細粒１％「ニプロ」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54" t="str">
        <f ca="1">IF(F45="","",OFFSET(分類!$B$29,MATCH(F45,分類!$A$30:$A$46,0),0))</f>
        <v>散薬調剤台</v>
      </c>
      <c r="J45" s="65"/>
      <c r="K45" s="54" t="s">
        <v>5597</v>
      </c>
      <c r="L45" s="54"/>
      <c r="M45" s="54">
        <f t="shared" si="1"/>
        <v>0</v>
      </c>
      <c r="N45" s="27" t="str">
        <f ca="1">IF($A45="","",OFFSET(統合マスタ!$K$4,MATCH($A45,統合マスタ!$AC$5:$AC$1500,0),0))</f>
        <v>ｇ</v>
      </c>
    </row>
    <row r="46" spans="1:14">
      <c r="A46" s="66" cm="1">
        <f t="array" aca="1" ref="A46" ca="1">IFERROR(
    SMALL(
        IF((統合マスタ!$R$5:$R$1500=1)*
           (ISNUMBER(MATCH(統合マスタ!$V$5:$V$1500, 分類!$K$8:$K$25, 0))),
           統合マスタ!$AC$5:$AC$1500),
        ROW(A42)
    ),
"")</f>
        <v>200189</v>
      </c>
      <c r="B46" s="27">
        <f t="shared" si="2"/>
        <v>42</v>
      </c>
      <c r="C46" s="27">
        <f ca="1">IF($A46="","",OFFSET(統合マスタ!$B$4,MATCH($A46,統合マスタ!$AC$5:$AC$1500,0),0))</f>
        <v>189</v>
      </c>
      <c r="D46" s="27" t="str">
        <f ca="1">IF($A46="","",OFFSET(統合マスタ!$C$4,MATCH($A46,統合マスタ!$AC$5:$AC$1500,0),0))</f>
        <v>クエチアピン細粒５０％「アメル」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１００ｇ</v>
      </c>
      <c r="I46" s="54" t="str">
        <f ca="1">IF(F46="","",OFFSET(分類!$B$29,MATCH(F46,分類!$A$30:$A$46,0),0))</f>
        <v>散薬調剤台</v>
      </c>
      <c r="J46" s="65"/>
      <c r="K46" s="54" t="s">
        <v>13</v>
      </c>
      <c r="L46" s="54"/>
      <c r="M46" s="54">
        <f t="shared" si="1"/>
        <v>0</v>
      </c>
      <c r="N46" s="27" t="str">
        <f ca="1">IF($A46="","",OFFSET(統合マスタ!$K$4,MATCH($A46,統合マスタ!$AC$5:$AC$1500,0),0))</f>
        <v>ｇ</v>
      </c>
    </row>
    <row r="47" spans="1:14">
      <c r="A47" s="66" cm="1">
        <f t="array" aca="1" ref="A47" ca="1">IFERROR(
    SMALL(
        IF((統合マスタ!$R$5:$R$1500=1)*
           (ISNUMBER(MATCH(統合マスタ!$V$5:$V$1500, 分類!$K$8:$K$25, 0))),
           統合マスタ!$AC$5:$AC$1500),
        ROW(A43)
    ),
"")</f>
        <v>200390</v>
      </c>
      <c r="B47" s="27">
        <f t="shared" si="2"/>
        <v>43</v>
      </c>
      <c r="C47" s="27">
        <f ca="1">IF($A47="","",OFFSET(統合マスタ!$B$4,MATCH($A47,統合マスタ!$AC$5:$AC$1500,0),0))</f>
        <v>390</v>
      </c>
      <c r="D47" s="27" t="str">
        <f ca="1">IF($A47="","",OFFSET(統合マスタ!$C$4,MATCH($A47,統合マスタ!$AC$5:$AC$1500,0),0))</f>
        <v>トーワチーム配合顆粒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１ｇｘ８００</v>
      </c>
      <c r="I47" s="54" t="str">
        <f ca="1">IF(F47="","",OFFSET(分類!$B$29,MATCH(F47,分類!$A$30:$A$46,0),0))</f>
        <v>外用.臨時.散薬ヒート</v>
      </c>
      <c r="J47" s="65"/>
      <c r="K47" s="54" t="s">
        <v>13</v>
      </c>
      <c r="L47" s="54"/>
      <c r="M47" s="54">
        <f t="shared" si="1"/>
        <v>0</v>
      </c>
      <c r="N47" s="27" t="str">
        <f ca="1">IF($A47="","",OFFSET(統合マスタ!$K$4,MATCH($A47,統合マスタ!$AC$5:$AC$1500,0),0))</f>
        <v>ｇ</v>
      </c>
    </row>
    <row r="48" spans="1:14">
      <c r="A48" s="66" cm="1">
        <f t="array" aca="1" ref="A48" ca="1">IFERROR(
    SMALL(
        IF((統合マスタ!$R$5:$R$1500=1)*
           (ISNUMBER(MATCH(統合マスタ!$V$5:$V$1500, 分類!$K$8:$K$25, 0))),
           統合マスタ!$AC$5:$AC$1500),
        ROW(A44)
    ),
"")</f>
        <v>200465</v>
      </c>
      <c r="B48" s="27">
        <f t="shared" si="2"/>
        <v>44</v>
      </c>
      <c r="C48" s="27">
        <f ca="1">IF($A48="","",OFFSET(統合マスタ!$B$4,MATCH($A48,統合マスタ!$AC$5:$AC$1500,0),0))</f>
        <v>465</v>
      </c>
      <c r="D48" s="27" t="str">
        <f ca="1">IF($A48="","",OFFSET(統合マスタ!$C$4,MATCH($A48,統合マスタ!$AC$5:$AC$1500,0),0))</f>
        <v>ハロペリドール細粒１％「ヨシトミ」　　　　　　　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2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54" t="str">
        <f ca="1">IF(F48="","",OFFSET(分類!$B$29,MATCH(F48,分類!$A$30:$A$46,0),0))</f>
        <v>散薬調剤台</v>
      </c>
      <c r="J48" s="65"/>
      <c r="K48" s="54" t="s">
        <v>13</v>
      </c>
      <c r="L48" s="54"/>
      <c r="M48" s="54">
        <f t="shared" si="1"/>
        <v>0</v>
      </c>
      <c r="N48" s="27" t="str">
        <f ca="1">IF($A48="","",OFFSET(統合マスタ!$K$4,MATCH($A48,統合マスタ!$AC$5:$AC$1500,0),0))</f>
        <v>ｇ</v>
      </c>
    </row>
    <row r="49" spans="1:14">
      <c r="A49" s="66" cm="1">
        <f t="array" aca="1" ref="A49" ca="1">IFERROR(
    SMALL(
        IF((統合マスタ!$R$5:$R$1500=1)*
           (ISNUMBER(MATCH(統合マスタ!$V$5:$V$1500, 分類!$K$8:$K$25, 0))),
           統合マスタ!$AC$5:$AC$1500),
        ROW(A45)
    ),
"")</f>
        <v>200517</v>
      </c>
      <c r="B49" s="27">
        <f t="shared" si="2"/>
        <v>45</v>
      </c>
      <c r="C49" s="27">
        <f ca="1">IF($A49="","",OFFSET(統合マスタ!$B$4,MATCH($A49,統合マスタ!$AC$5:$AC$1500,0),0))</f>
        <v>517</v>
      </c>
      <c r="D49" s="27" t="str">
        <f ca="1">IF($A49="","",OFFSET(統合マスタ!$C$4,MATCH($A49,統合マスタ!$AC$5:$AC$1500,0),0))</f>
        <v>ヒルナミン細粒１０％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>粉</v>
      </c>
      <c r="H49" s="27" t="str">
        <f ca="1">IF($A49="","",OFFSET(統合マスタ!$F$4,MATCH($A49,統合マスタ!$AC$5:$AC$1500,0),0))</f>
        <v>５００ｇ</v>
      </c>
      <c r="I49" s="54" t="str">
        <f ca="1">IF(F49="","",OFFSET(分類!$B$29,MATCH(F49,分類!$A$30:$A$46,0),0))</f>
        <v>散薬調剤台</v>
      </c>
      <c r="J49" s="65"/>
      <c r="K49" s="54" t="s">
        <v>13</v>
      </c>
      <c r="L49" s="54"/>
      <c r="M49" s="54">
        <f t="shared" si="1"/>
        <v>0</v>
      </c>
      <c r="N49" s="27" t="str">
        <f ca="1">IF($A49="","",OFFSET(統合マスタ!$K$4,MATCH($A49,統合マスタ!$AC$5:$AC$1500,0),0))</f>
        <v>ｇ</v>
      </c>
    </row>
    <row r="50" spans="1:14">
      <c r="A50" s="66" cm="1">
        <f t="array" aca="1" ref="A50" ca="1">IFERROR(
    SMALL(
        IF((統合マスタ!$R$5:$R$1500=1)*
           (ISNUMBER(MATCH(統合マスタ!$V$5:$V$1500, 分類!$K$8:$K$25, 0))),
           統合マスタ!$AC$5:$AC$1500),
        ROW(A46)
    ),
"")</f>
        <v>200532</v>
      </c>
      <c r="B50" s="27">
        <f t="shared" si="2"/>
        <v>46</v>
      </c>
      <c r="C50" s="27">
        <f ca="1">IF($A50="","",OFFSET(統合マスタ!$B$4,MATCH($A50,統合マスタ!$AC$5:$AC$1500,0),0))</f>
        <v>532</v>
      </c>
      <c r="D50" s="27" t="str">
        <f ca="1">IF($A50="","",OFFSET(統合マスタ!$C$4,MATCH($A50,統合マスタ!$AC$5:$AC$1500,0),0))</f>
        <v>フェノバルビタール散１０％「ホエイ」</v>
      </c>
      <c r="E50" s="27">
        <f ca="1">IF($A50="","",OFFSET(統合マスタ!$X$4,MATCH($A50,統合マスタ!$AC$5:$AC$1500,0),0))</f>
        <v>2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５００ｇ</v>
      </c>
      <c r="I50" s="54" t="str">
        <f ca="1">IF(F50="","",OFFSET(分類!$B$29,MATCH(F50,分類!$A$30:$A$46,0),0))</f>
        <v>散薬調剤台</v>
      </c>
      <c r="J50" s="65"/>
      <c r="K50" s="54" t="s">
        <v>13</v>
      </c>
      <c r="L50" s="54"/>
      <c r="M50" s="54">
        <f t="shared" si="1"/>
        <v>0</v>
      </c>
      <c r="N50" s="27" t="str">
        <f ca="1">IF($A50="","",OFFSET(統合マスタ!$K$4,MATCH($A50,統合マスタ!$AC$5:$AC$1500,0),0))</f>
        <v>ｇ</v>
      </c>
    </row>
    <row r="51" spans="1:14">
      <c r="A51" s="66" cm="1">
        <f t="array" aca="1" ref="A51" ca="1">IFERROR(
    SMALL(
        IF((統合マスタ!$R$5:$R$1500=1)*
           (ISNUMBER(MATCH(統合マスタ!$V$5:$V$1500, 分類!$K$8:$K$25, 0))),
           統合マスタ!$AC$5:$AC$1500),
        ROW(A47)
    ),
"")</f>
        <v>200571</v>
      </c>
      <c r="B51" s="27">
        <f t="shared" si="2"/>
        <v>47</v>
      </c>
      <c r="C51" s="27">
        <f ca="1">IF($A51="","",OFFSET(統合マスタ!$B$4,MATCH($A51,統合マスタ!$AC$5:$AC$1500,0),0))</f>
        <v>571</v>
      </c>
      <c r="D51" s="27" t="str">
        <f ca="1">IF($A51="","",OFFSET(統合マスタ!$C$4,MATCH($A51,統合マスタ!$AC$5:$AC$1500,0),0))</f>
        <v>ブロナンセリン散２％「ＤＳＰＢ」</v>
      </c>
      <c r="E51" s="27">
        <f ca="1">IF($A51="","",OFFSET(統合マスタ!$X$4,MATCH($A51,統合マスタ!$AC$5:$AC$1500,0),0))</f>
        <v>2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/>
      <c r="K51" s="54" t="s">
        <v>13</v>
      </c>
      <c r="L51" s="54"/>
      <c r="M51" s="54">
        <f t="shared" si="1"/>
        <v>0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
    SMALL(
        IF((統合マスタ!$R$5:$R$1500=1)*
           (ISNUMBER(MATCH(統合マスタ!$V$5:$V$1500, 分類!$K$8:$K$25, 0))),
           統合マスタ!$AC$5:$AC$1500),
        ROW(A48)
    ),
"")</f>
        <v>200700</v>
      </c>
      <c r="B52" s="27">
        <f t="shared" si="2"/>
        <v>48</v>
      </c>
      <c r="C52" s="27">
        <f ca="1">IF($A52="","",OFFSET(統合マスタ!$B$4,MATCH($A52,統合マスタ!$AC$5:$AC$1500,0),0))</f>
        <v>700</v>
      </c>
      <c r="D52" s="27" t="str">
        <f ca="1">IF($A52="","",OFFSET(統合マスタ!$C$4,MATCH($A52,統合マスタ!$AC$5:$AC$1500,0),0))</f>
        <v>リスパダール細粒１％</v>
      </c>
      <c r="E52" s="27">
        <f ca="1">IF($A52="","",OFFSET(統合マスタ!$X$4,MATCH($A52,統合マスタ!$AC$5:$AC$1500,0),0))</f>
        <v>2</v>
      </c>
      <c r="F52" s="27">
        <f ca="1">IF($A52="","",OFFSET(統合マスタ!$Z$4,MATCH($A52,統合マスタ!$AC$5:$AC$1500,0),0))</f>
        <v>1</v>
      </c>
      <c r="G52" s="27" t="str">
        <f ca="1">IF($A52="","",OFFSET(統合マスタ!$E$4,MATCH($A52,統合マスタ!$AC$5:$AC$1500,0),0))</f>
        <v>粉</v>
      </c>
      <c r="H52" s="27" t="str">
        <f ca="1">IF($A52="","",OFFSET(統合マスタ!$F$4,MATCH($A52,統合マスタ!$AC$5:$AC$1500,0),0))</f>
        <v>１００ｇ</v>
      </c>
      <c r="I52" s="54" t="str">
        <f ca="1">IF(F52="","",OFFSET(分類!$B$29,MATCH(F52,分類!$A$30:$A$46,0),0))</f>
        <v>調剤棚</v>
      </c>
      <c r="J52" s="65"/>
      <c r="K52" s="54" t="s">
        <v>13</v>
      </c>
      <c r="L52" s="54"/>
      <c r="M52" s="54">
        <f t="shared" si="1"/>
        <v>0</v>
      </c>
      <c r="N52" s="27" t="str">
        <f ca="1">IF($A52="","",OFFSET(統合マスタ!$K$4,MATCH($A52,統合マスタ!$AC$5:$AC$1500,0),0))</f>
        <v>ｇ</v>
      </c>
    </row>
    <row r="53" spans="1:14">
      <c r="A53" s="66" cm="1">
        <f t="array" aca="1" ref="A53" ca="1">IFERROR(
    SMALL(
        IF((統合マスタ!$R$5:$R$1500=1)*
           (ISNUMBER(MATCH(統合マスタ!$V$5:$V$1500, 分類!$K$8:$K$25, 0))),
           統合マスタ!$AC$5:$AC$1500),
        ROW(A49)
    ),
"")</f>
        <v>200787</v>
      </c>
      <c r="B53" s="27">
        <f t="shared" si="2"/>
        <v>49</v>
      </c>
      <c r="C53" s="27">
        <f ca="1">IF($A53="","",OFFSET(統合マスタ!$B$4,MATCH($A53,統合マスタ!$AC$5:$AC$1500,0),0))</f>
        <v>787</v>
      </c>
      <c r="D53" s="27" t="str">
        <f ca="1">IF($A53="","",OFFSET(統合マスタ!$C$4,MATCH($A53,統合マスタ!$AC$5:$AC$1500,0),0))</f>
        <v>ロドピン細粒５０％</v>
      </c>
      <c r="E53" s="27">
        <f ca="1">IF($A53="","",OFFSET(統合マスタ!$X$4,MATCH($A53,統合マスタ!$AC$5:$AC$1500,0),0))</f>
        <v>2</v>
      </c>
      <c r="F53" s="27">
        <f ca="1">IF($A53="","",OFFSET(統合マスタ!$Z$4,MATCH($A53,統合マスタ!$AC$5:$AC$1500,0),0))</f>
        <v>2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１００ｇ</v>
      </c>
      <c r="I53" s="54" t="str">
        <f ca="1">IF(F53="","",OFFSET(分類!$B$29,MATCH(F53,分類!$A$30:$A$46,0),0))</f>
        <v>散薬調剤台</v>
      </c>
      <c r="J53" s="65"/>
      <c r="K53" s="54" t="s">
        <v>13</v>
      </c>
      <c r="L53" s="54"/>
      <c r="M53" s="54">
        <f t="shared" si="1"/>
        <v>0</v>
      </c>
      <c r="N53" s="27" t="str">
        <f ca="1">IF($A53="","",OFFSET(統合マスタ!$K$4,MATCH($A53,統合マスタ!$AC$5:$AC$1500,0),0))</f>
        <v>ｇ</v>
      </c>
    </row>
    <row r="54" spans="1:14">
      <c r="A54" s="66" t="str" cm="1">
        <f t="array" aca="1" ref="A54" ca="1">IFERROR(
    SMALL(
        IF((統合マスタ!$R$5:$R$1500=1)*
           (ISNUMBER(MATCH(統合マスタ!$V$5:$V$1500, 分類!$K$8:$K$25,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 t="str">
        <f t="shared" ref="L54:L69" ca="1" si="3">IF(G54="粉",VALUE(SUBSTITUTE(SUBSTITUTE(LEFT(H54, FIND("ｇ", H54) - 1), "．", "."), "　", "")),"")</f>
        <v/>
      </c>
      <c r="M54" s="54">
        <f t="shared" ca="1" si="1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分類!$K$8:$K$25,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 t="str">
        <f t="shared" ca="1" si="3"/>
        <v/>
      </c>
      <c r="M55" s="54">
        <f t="shared" ca="1" si="1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分類!$K$8:$K$25,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 t="str">
        <f t="shared" ca="1" si="3"/>
        <v/>
      </c>
      <c r="M56" s="54">
        <f t="shared" ca="1" si="1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分類!$K$8:$K$25,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 t="str">
        <f t="shared" ca="1" si="3"/>
        <v/>
      </c>
      <c r="M57" s="54">
        <f t="shared" ca="1" si="1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分類!$K$8:$K$25,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 t="str">
        <f t="shared" ca="1" si="3"/>
        <v/>
      </c>
      <c r="M58" s="54">
        <f t="shared" ca="1" si="1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分類!$K$8:$K$25,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 t="str">
        <f t="shared" ca="1" si="3"/>
        <v/>
      </c>
      <c r="M59" s="54">
        <f t="shared" ca="1" si="1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分類!$K$8:$K$25,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 t="str">
        <f t="shared" ca="1" si="3"/>
        <v/>
      </c>
      <c r="M60" s="54">
        <f t="shared" ca="1" si="1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分類!$K$8:$K$25,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 t="str">
        <f t="shared" ca="1" si="3"/>
        <v/>
      </c>
      <c r="M61" s="54">
        <f t="shared" ca="1" si="1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分類!$K$8:$K$25,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 t="str">
        <f t="shared" ca="1" si="3"/>
        <v/>
      </c>
      <c r="M62" s="54">
        <f t="shared" ca="1" si="1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分類!$K$8:$K$25,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 t="str">
        <f t="shared" ca="1" si="3"/>
        <v/>
      </c>
      <c r="M63" s="54">
        <f t="shared" ca="1" si="1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分類!$K$8:$K$25,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 t="str">
        <f t="shared" ca="1" si="3"/>
        <v/>
      </c>
      <c r="M64" s="54">
        <f t="shared" ca="1" si="1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分類!$K$8:$K$25,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 t="str">
        <f t="shared" ca="1" si="3"/>
        <v/>
      </c>
      <c r="M65" s="54">
        <f t="shared" ca="1" si="1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分類!$K$8:$K$25,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 t="str">
        <f t="shared" ca="1" si="3"/>
        <v/>
      </c>
      <c r="M66" s="54">
        <f t="shared" ca="1" si="1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分類!$K$8:$K$25,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 t="str">
        <f t="shared" ca="1" si="3"/>
        <v/>
      </c>
      <c r="M67" s="54">
        <f t="shared" ca="1" si="1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分類!$K$8:$K$25,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 t="str">
        <f t="shared" ca="1" si="3"/>
        <v/>
      </c>
      <c r="M68" s="54">
        <f t="shared" ca="1" si="1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分類!$K$8:$K$25,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 t="str">
        <f t="shared" ca="1" si="3"/>
        <v/>
      </c>
      <c r="M69" s="54">
        <f t="shared" ca="1" si="1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分類!$K$8:$K$25,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 t="str">
        <f t="shared" ref="L70:L133" ca="1" si="4">IF(G70="粉",VALUE(SUBSTITUTE(SUBSTITUTE(LEFT(H70, FIND("ｇ", H70) - 1), "．", "."), "　", "")),"")</f>
        <v/>
      </c>
      <c r="M70" s="54">
        <f t="shared" ref="M70:M133" ca="1" si="5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分類!$K$8:$K$25, 0))),
           統合マスタ!$AC$5:$AC$1500),
        ROW(A67)
    ),
"")</f>
        <v/>
      </c>
      <c r="B71" s="27">
        <f t="shared" ref="B71:B134" si="6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 t="str">
        <f t="shared" ca="1" si="4"/>
        <v/>
      </c>
      <c r="M71" s="54">
        <f t="shared" ca="1" si="5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分類!$K$8:$K$25, 0))),
           統合マスタ!$AC$5:$AC$1500),
        ROW(A68)
    ),
"")</f>
        <v/>
      </c>
      <c r="B72" s="27">
        <f t="shared" si="6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 t="str">
        <f t="shared" ca="1" si="4"/>
        <v/>
      </c>
      <c r="M72" s="54">
        <f t="shared" ca="1" si="5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分類!$K$8:$K$25, 0))),
           統合マスタ!$AC$5:$AC$1500),
        ROW(A69)
    ),
"")</f>
        <v/>
      </c>
      <c r="B73" s="27">
        <f t="shared" si="6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 t="str">
        <f t="shared" ca="1" si="4"/>
        <v/>
      </c>
      <c r="M73" s="54">
        <f t="shared" ca="1" si="5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分類!$K$8:$K$25, 0))),
           統合マスタ!$AC$5:$AC$1500),
        ROW(A70)
    ),
"")</f>
        <v/>
      </c>
      <c r="B74" s="27">
        <f t="shared" si="6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 t="str">
        <f t="shared" ca="1" si="4"/>
        <v/>
      </c>
      <c r="M74" s="54">
        <f t="shared" ca="1" si="5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分類!$K$8:$K$25, 0))),
           統合マスタ!$AC$5:$AC$1500),
        ROW(A71)
    ),
"")</f>
        <v/>
      </c>
      <c r="B75" s="27">
        <f t="shared" si="6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 t="str">
        <f t="shared" ca="1" si="4"/>
        <v/>
      </c>
      <c r="M75" s="54">
        <f t="shared" ca="1" si="5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分類!$K$8:$K$25, 0))),
           統合マスタ!$AC$5:$AC$1500),
        ROW(A72)
    ),
"")</f>
        <v/>
      </c>
      <c r="B76" s="27">
        <f t="shared" si="6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 t="str">
        <f t="shared" ca="1" si="4"/>
        <v/>
      </c>
      <c r="M76" s="54">
        <f t="shared" ca="1" si="5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分類!$K$8:$K$25, 0))),
           統合マスタ!$AC$5:$AC$1500),
        ROW(A73)
    ),
"")</f>
        <v/>
      </c>
      <c r="B77" s="27">
        <f t="shared" si="6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 t="str">
        <f t="shared" ca="1" si="4"/>
        <v/>
      </c>
      <c r="M77" s="54">
        <f t="shared" ca="1" si="5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分類!$K$8:$K$25, 0))),
           統合マスタ!$AC$5:$AC$1500),
        ROW(A74)
    ),
"")</f>
        <v/>
      </c>
      <c r="B78" s="27">
        <f t="shared" si="6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 t="str">
        <f t="shared" ca="1" si="4"/>
        <v/>
      </c>
      <c r="M78" s="54">
        <f t="shared" ca="1" si="5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分類!$K$8:$K$25, 0))),
           統合マスタ!$AC$5:$AC$1500),
        ROW(A75)
    ),
"")</f>
        <v/>
      </c>
      <c r="B79" s="27">
        <f t="shared" si="6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 t="str">
        <f t="shared" ca="1" si="4"/>
        <v/>
      </c>
      <c r="M79" s="54">
        <f t="shared" ca="1" si="5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分類!$K$8:$K$25, 0))),
           統合マスタ!$AC$5:$AC$1500),
        ROW(A76)
    ),
"")</f>
        <v/>
      </c>
      <c r="B80" s="27">
        <f t="shared" si="6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 t="str">
        <f t="shared" ca="1" si="4"/>
        <v/>
      </c>
      <c r="M80" s="54">
        <f t="shared" ca="1" si="5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分類!$K$8:$K$25, 0))),
           統合マスタ!$AC$5:$AC$1500),
        ROW(A77)
    ),
"")</f>
        <v/>
      </c>
      <c r="B81" s="27">
        <f t="shared" si="6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 t="str">
        <f t="shared" ca="1" si="4"/>
        <v/>
      </c>
      <c r="M81" s="54">
        <f t="shared" ca="1" si="5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分類!$K$8:$K$25, 0))),
           統合マスタ!$AC$5:$AC$1500),
        ROW(A78)
    ),
"")</f>
        <v/>
      </c>
      <c r="B82" s="27">
        <f t="shared" si="6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 t="str">
        <f t="shared" ca="1" si="4"/>
        <v/>
      </c>
      <c r="M82" s="54">
        <f t="shared" ca="1" si="5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分類!$K$8:$K$25, 0))),
           統合マスタ!$AC$5:$AC$1500),
        ROW(A79)
    ),
"")</f>
        <v/>
      </c>
      <c r="B83" s="27">
        <f t="shared" si="6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 t="str">
        <f t="shared" ca="1" si="4"/>
        <v/>
      </c>
      <c r="M83" s="54">
        <f t="shared" ca="1" si="5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分類!$K$8:$K$25, 0))),
           統合マスタ!$AC$5:$AC$1500),
        ROW(A80)
    ),
"")</f>
        <v/>
      </c>
      <c r="B84" s="27">
        <f t="shared" si="6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 t="str">
        <f t="shared" ca="1" si="4"/>
        <v/>
      </c>
      <c r="M84" s="54">
        <f t="shared" ca="1" si="5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分類!$K$8:$K$25, 0))),
           統合マスタ!$AC$5:$AC$1500),
        ROW(A81)
    ),
"")</f>
        <v/>
      </c>
      <c r="B85" s="27">
        <f t="shared" si="6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 t="str">
        <f t="shared" ca="1" si="4"/>
        <v/>
      </c>
      <c r="M85" s="54">
        <f t="shared" ca="1" si="5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分類!$K$8:$K$25, 0))),
           統合マスタ!$AC$5:$AC$1500),
        ROW(A82)
    ),
"")</f>
        <v/>
      </c>
      <c r="B86" s="27">
        <f t="shared" si="6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 t="str">
        <f t="shared" ca="1" si="4"/>
        <v/>
      </c>
      <c r="M86" s="54">
        <f t="shared" ca="1" si="5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分類!$K$8:$K$25, 0))),
           統合マスタ!$AC$5:$AC$1500),
        ROW(A83)
    ),
"")</f>
        <v/>
      </c>
      <c r="B87" s="27">
        <f t="shared" si="6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 t="str">
        <f t="shared" ca="1" si="4"/>
        <v/>
      </c>
      <c r="M87" s="54">
        <f t="shared" ca="1" si="5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分類!$K$8:$K$25, 0))),
           統合マスタ!$AC$5:$AC$1500),
        ROW(A84)
    ),
"")</f>
        <v/>
      </c>
      <c r="B88" s="27">
        <f t="shared" si="6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 t="str">
        <f t="shared" ca="1" si="4"/>
        <v/>
      </c>
      <c r="M88" s="54">
        <f t="shared" ca="1" si="5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分類!$K$8:$K$25, 0))),
           統合マスタ!$AC$5:$AC$1500),
        ROW(A85)
    ),
"")</f>
        <v/>
      </c>
      <c r="B89" s="27">
        <f t="shared" si="6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 t="str">
        <f t="shared" ca="1" si="4"/>
        <v/>
      </c>
      <c r="M89" s="54">
        <f t="shared" ca="1" si="5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分類!$K$8:$K$25, 0))),
           統合マスタ!$AC$5:$AC$1500),
        ROW(A86)
    ),
"")</f>
        <v/>
      </c>
      <c r="B90" s="27">
        <f t="shared" si="6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 t="str">
        <f t="shared" ca="1" si="4"/>
        <v/>
      </c>
      <c r="M90" s="54">
        <f t="shared" ca="1" si="5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分類!$K$8:$K$25, 0))),
           統合マスタ!$AC$5:$AC$1500),
        ROW(A87)
    ),
"")</f>
        <v/>
      </c>
      <c r="B91" s="27">
        <f t="shared" si="6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 t="str">
        <f t="shared" ca="1" si="4"/>
        <v/>
      </c>
      <c r="M91" s="54">
        <f t="shared" ca="1" si="5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分類!$K$8:$K$25, 0))),
           統合マスタ!$AC$5:$AC$1500),
        ROW(A88)
    ),
"")</f>
        <v/>
      </c>
      <c r="B92" s="27">
        <f t="shared" si="6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 t="str">
        <f t="shared" ca="1" si="4"/>
        <v/>
      </c>
      <c r="M92" s="54">
        <f t="shared" ca="1" si="5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分類!$K$8:$K$25, 0))),
           統合マスタ!$AC$5:$AC$1500),
        ROW(A89)
    ),
"")</f>
        <v/>
      </c>
      <c r="B93" s="27">
        <f t="shared" si="6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 t="str">
        <f t="shared" ca="1" si="4"/>
        <v/>
      </c>
      <c r="M93" s="54">
        <f t="shared" ca="1" si="5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分類!$K$8:$K$25, 0))),
           統合マスタ!$AC$5:$AC$1500),
        ROW(A90)
    ),
"")</f>
        <v/>
      </c>
      <c r="B94" s="27">
        <f t="shared" si="6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 t="str">
        <f t="shared" ca="1" si="4"/>
        <v/>
      </c>
      <c r="M94" s="54">
        <f t="shared" ca="1" si="5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分類!$K$8:$K$25, 0))),
           統合マスタ!$AC$5:$AC$1500),
        ROW(A91)
    ),
"")</f>
        <v/>
      </c>
      <c r="B95" s="27">
        <f t="shared" si="6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 t="str">
        <f t="shared" ca="1" si="4"/>
        <v/>
      </c>
      <c r="M95" s="54">
        <f t="shared" ca="1" si="5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分類!$K$8:$K$25, 0))),
           統合マスタ!$AC$5:$AC$1500),
        ROW(A92)
    ),
"")</f>
        <v/>
      </c>
      <c r="B96" s="27">
        <f t="shared" si="6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 t="str">
        <f t="shared" ca="1" si="4"/>
        <v/>
      </c>
      <c r="M96" s="54">
        <f t="shared" ca="1" si="5"/>
        <v>0</v>
      </c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分類!$K$8:$K$25, 0))),
           統合マスタ!$AC$5:$AC$1500),
        ROW(A93)
    ),
"")</f>
        <v/>
      </c>
      <c r="B97" s="27">
        <f t="shared" si="6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 t="str">
        <f t="shared" ca="1" si="4"/>
        <v/>
      </c>
      <c r="M97" s="54">
        <f t="shared" ca="1" si="5"/>
        <v>0</v>
      </c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分類!$K$8:$K$25, 0))),
           統合マスタ!$AC$5:$AC$1500),
        ROW(A94)
    ),
"")</f>
        <v/>
      </c>
      <c r="B98" s="27">
        <f t="shared" si="6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 t="str">
        <f t="shared" ca="1" si="4"/>
        <v/>
      </c>
      <c r="M98" s="54">
        <f t="shared" ca="1" si="5"/>
        <v>0</v>
      </c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分類!$K$8:$K$25, 0))),
           統合マスタ!$AC$5:$AC$1500),
        ROW(A95)
    ),
"")</f>
        <v/>
      </c>
      <c r="B99" s="27">
        <f t="shared" si="6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 t="str">
        <f t="shared" ca="1" si="4"/>
        <v/>
      </c>
      <c r="M99" s="54">
        <f t="shared" ca="1" si="5"/>
        <v>0</v>
      </c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分類!$K$8:$K$25, 0))),
           統合マスタ!$AC$5:$AC$1500),
        ROW(A96)
    ),
"")</f>
        <v/>
      </c>
      <c r="B100" s="27">
        <f t="shared" si="6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 t="str">
        <f t="shared" ca="1" si="4"/>
        <v/>
      </c>
      <c r="M100" s="54">
        <f t="shared" ca="1" si="5"/>
        <v>0</v>
      </c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分類!$K$8:$K$25, 0))),
           統合マスタ!$AC$5:$AC$1500),
        ROW(A97)
    ),
"")</f>
        <v/>
      </c>
      <c r="B101" s="27">
        <f t="shared" si="6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 t="str">
        <f t="shared" ca="1" si="4"/>
        <v/>
      </c>
      <c r="M101" s="54">
        <f t="shared" ca="1" si="5"/>
        <v>0</v>
      </c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分類!$K$8:$K$25, 0))),
           統合マスタ!$AC$5:$AC$1500),
        ROW(A98)
    ),
"")</f>
        <v/>
      </c>
      <c r="B102" s="27">
        <f t="shared" si="6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 t="str">
        <f t="shared" ca="1" si="4"/>
        <v/>
      </c>
      <c r="M102" s="54">
        <f t="shared" ca="1" si="5"/>
        <v>0</v>
      </c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分類!$K$8:$K$25, 0))),
           統合マスタ!$AC$5:$AC$1500),
        ROW(A99)
    ),
"")</f>
        <v/>
      </c>
      <c r="B103" s="27">
        <f t="shared" si="6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 t="str">
        <f t="shared" ca="1" si="4"/>
        <v/>
      </c>
      <c r="M103" s="54">
        <f t="shared" ca="1" si="5"/>
        <v>0</v>
      </c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分類!$K$8:$K$25, 0))),
           統合マスタ!$AC$5:$AC$1500),
        ROW(A100)
    ),
"")</f>
        <v/>
      </c>
      <c r="B104" s="27">
        <f t="shared" si="6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 t="str">
        <f t="shared" ca="1" si="4"/>
        <v/>
      </c>
      <c r="M104" s="54">
        <f t="shared" ca="1" si="5"/>
        <v>0</v>
      </c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分類!$K$8:$K$25, 0))),
           統合マスタ!$AC$5:$AC$1500),
        ROW(A101)
    ),
"")</f>
        <v/>
      </c>
      <c r="B105" s="27">
        <f t="shared" si="6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 t="str">
        <f t="shared" ca="1" si="4"/>
        <v/>
      </c>
      <c r="M105" s="54">
        <f t="shared" ca="1" si="5"/>
        <v>0</v>
      </c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分類!$K$8:$K$25, 0))),
           統合マスタ!$AC$5:$AC$1500),
        ROW(A102)
    ),
"")</f>
        <v/>
      </c>
      <c r="B106" s="27">
        <f t="shared" si="6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 t="str">
        <f t="shared" ca="1" si="4"/>
        <v/>
      </c>
      <c r="M106" s="54">
        <f t="shared" ca="1" si="5"/>
        <v>0</v>
      </c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分類!$K$8:$K$25, 0))),
           統合マスタ!$AC$5:$AC$1500),
        ROW(A103)
    ),
"")</f>
        <v/>
      </c>
      <c r="B107" s="27">
        <f t="shared" si="6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 t="str">
        <f t="shared" ca="1" si="4"/>
        <v/>
      </c>
      <c r="M107" s="54">
        <f t="shared" ca="1" si="5"/>
        <v>0</v>
      </c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分類!$K$8:$K$25, 0))),
           統合マスタ!$AC$5:$AC$1500),
        ROW(A104)
    ),
"")</f>
        <v/>
      </c>
      <c r="B108" s="27">
        <f t="shared" si="6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 t="str">
        <f t="shared" ca="1" si="4"/>
        <v/>
      </c>
      <c r="M108" s="54">
        <f t="shared" ca="1" si="5"/>
        <v>0</v>
      </c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分類!$K$8:$K$25, 0))),
           統合マスタ!$AC$5:$AC$1500),
        ROW(A105)
    ),
"")</f>
        <v/>
      </c>
      <c r="B109" s="27">
        <f t="shared" si="6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 t="str">
        <f t="shared" ca="1" si="4"/>
        <v/>
      </c>
      <c r="M109" s="54">
        <f t="shared" ca="1" si="5"/>
        <v>0</v>
      </c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分類!$K$8:$K$25, 0))),
           統合マスタ!$AC$5:$AC$1500),
        ROW(A106)
    ),
"")</f>
        <v/>
      </c>
      <c r="B110" s="27">
        <f t="shared" si="6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 t="str">
        <f t="shared" ca="1" si="4"/>
        <v/>
      </c>
      <c r="M110" s="54">
        <f t="shared" ca="1" si="5"/>
        <v>0</v>
      </c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分類!$K$8:$K$25, 0))),
           統合マスタ!$AC$5:$AC$1500),
        ROW(A107)
    ),
"")</f>
        <v/>
      </c>
      <c r="B111" s="27">
        <f t="shared" si="6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 t="str">
        <f t="shared" ca="1" si="4"/>
        <v/>
      </c>
      <c r="M111" s="54">
        <f t="shared" ca="1" si="5"/>
        <v>0</v>
      </c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分類!$K$8:$K$25, 0))),
           統合マスタ!$AC$5:$AC$1500),
        ROW(A108)
    ),
"")</f>
        <v/>
      </c>
      <c r="B112" s="27">
        <f t="shared" si="6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 t="str">
        <f t="shared" ca="1" si="4"/>
        <v/>
      </c>
      <c r="M112" s="54">
        <f t="shared" ca="1" si="5"/>
        <v>0</v>
      </c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分類!$K$8:$K$25, 0))),
           統合マスタ!$AC$5:$AC$1500),
        ROW(A109)
    ),
"")</f>
        <v/>
      </c>
      <c r="B113" s="27">
        <f t="shared" si="6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 t="str">
        <f t="shared" ca="1" si="4"/>
        <v/>
      </c>
      <c r="M113" s="54">
        <f t="shared" ca="1" si="5"/>
        <v>0</v>
      </c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分類!$K$8:$K$25, 0))),
           統合マスタ!$AC$5:$AC$1500),
        ROW(A110)
    ),
"")</f>
        <v/>
      </c>
      <c r="B114" s="27">
        <f t="shared" si="6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 t="str">
        <f t="shared" ca="1" si="4"/>
        <v/>
      </c>
      <c r="M114" s="54">
        <f t="shared" ca="1" si="5"/>
        <v>0</v>
      </c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分類!$K$8:$K$25, 0))),
           統合マスタ!$AC$5:$AC$1500),
        ROW(A111)
    ),
"")</f>
        <v/>
      </c>
      <c r="B115" s="27">
        <f t="shared" si="6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 t="str">
        <f t="shared" ca="1" si="4"/>
        <v/>
      </c>
      <c r="M115" s="54">
        <f t="shared" ca="1" si="5"/>
        <v>0</v>
      </c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分類!$K$8:$K$25, 0))),
           統合マスタ!$AC$5:$AC$1500),
        ROW(A112)
    ),
"")</f>
        <v/>
      </c>
      <c r="B116" s="27">
        <f t="shared" si="6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 t="str">
        <f t="shared" ca="1" si="4"/>
        <v/>
      </c>
      <c r="M116" s="54">
        <f t="shared" ca="1" si="5"/>
        <v>0</v>
      </c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分類!$K$8:$K$25, 0))),
           統合マスタ!$AC$5:$AC$1500),
        ROW(A113)
    ),
"")</f>
        <v/>
      </c>
      <c r="B117" s="27">
        <f t="shared" si="6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 t="str">
        <f t="shared" ca="1" si="4"/>
        <v/>
      </c>
      <c r="M117" s="54">
        <f t="shared" ca="1" si="5"/>
        <v>0</v>
      </c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分類!$K$8:$K$25, 0))),
           統合マスタ!$AC$5:$AC$1500),
        ROW(A114)
    ),
"")</f>
        <v/>
      </c>
      <c r="B118" s="27">
        <f t="shared" si="6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 t="str">
        <f t="shared" ca="1" si="4"/>
        <v/>
      </c>
      <c r="M118" s="54">
        <f t="shared" ca="1" si="5"/>
        <v>0</v>
      </c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分類!$K$8:$K$25, 0))),
           統合マスタ!$AC$5:$AC$1500),
        ROW(A115)
    ),
"")</f>
        <v/>
      </c>
      <c r="B119" s="27">
        <f t="shared" si="6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 t="str">
        <f t="shared" ca="1" si="4"/>
        <v/>
      </c>
      <c r="M119" s="54">
        <f t="shared" ca="1" si="5"/>
        <v>0</v>
      </c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分類!$K$8:$K$25, 0))),
           統合マスタ!$AC$5:$AC$1500),
        ROW(A116)
    ),
"")</f>
        <v/>
      </c>
      <c r="B120" s="27">
        <f t="shared" si="6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 t="str">
        <f t="shared" ca="1" si="4"/>
        <v/>
      </c>
      <c r="M120" s="54">
        <f t="shared" ca="1" si="5"/>
        <v>0</v>
      </c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分類!$K$8:$K$25, 0))),
           統合マスタ!$AC$5:$AC$1500),
        ROW(A117)
    ),
"")</f>
        <v/>
      </c>
      <c r="B121" s="27">
        <f t="shared" si="6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 t="str">
        <f t="shared" ca="1" si="4"/>
        <v/>
      </c>
      <c r="M121" s="54">
        <f t="shared" ca="1" si="5"/>
        <v>0</v>
      </c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分類!$K$8:$K$25, 0))),
           統合マスタ!$AC$5:$AC$1500),
        ROW(A118)
    ),
"")</f>
        <v/>
      </c>
      <c r="B122" s="27">
        <f t="shared" si="6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 t="str">
        <f t="shared" ca="1" si="4"/>
        <v/>
      </c>
      <c r="M122" s="54">
        <f t="shared" ca="1" si="5"/>
        <v>0</v>
      </c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分類!$K$8:$K$25, 0))),
           統合マスタ!$AC$5:$AC$1500),
        ROW(A119)
    ),
"")</f>
        <v/>
      </c>
      <c r="B123" s="27">
        <f t="shared" si="6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 t="str">
        <f t="shared" ca="1" si="4"/>
        <v/>
      </c>
      <c r="M123" s="54">
        <f t="shared" ca="1" si="5"/>
        <v>0</v>
      </c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分類!$K$8:$K$25, 0))),
           統合マスタ!$AC$5:$AC$1500),
        ROW(A120)
    ),
"")</f>
        <v/>
      </c>
      <c r="B124" s="27">
        <f t="shared" si="6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 t="str">
        <f t="shared" ca="1" si="4"/>
        <v/>
      </c>
      <c r="M124" s="54">
        <f t="shared" ca="1" si="5"/>
        <v>0</v>
      </c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分類!$K$8:$K$25, 0))),
           統合マスタ!$AC$5:$AC$1500),
        ROW(A121)
    ),
"")</f>
        <v/>
      </c>
      <c r="B125" s="27">
        <f t="shared" si="6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 t="str">
        <f t="shared" ca="1" si="4"/>
        <v/>
      </c>
      <c r="M125" s="54">
        <f t="shared" ca="1" si="5"/>
        <v>0</v>
      </c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分類!$K$8:$K$25, 0))),
           統合マスタ!$AC$5:$AC$1500),
        ROW(A122)
    ),
"")</f>
        <v/>
      </c>
      <c r="B126" s="27">
        <f t="shared" si="6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 t="str">
        <f t="shared" ca="1" si="4"/>
        <v/>
      </c>
      <c r="M126" s="54">
        <f t="shared" ca="1" si="5"/>
        <v>0</v>
      </c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分類!$K$8:$K$25, 0))),
           統合マスタ!$AC$5:$AC$1500),
        ROW(A123)
    ),
"")</f>
        <v/>
      </c>
      <c r="B127" s="27">
        <f t="shared" si="6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 t="str">
        <f t="shared" ca="1" si="4"/>
        <v/>
      </c>
      <c r="M127" s="54">
        <f t="shared" ca="1" si="5"/>
        <v>0</v>
      </c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分類!$K$8:$K$25, 0))),
           統合マスタ!$AC$5:$AC$1500),
        ROW(A124)
    ),
"")</f>
        <v/>
      </c>
      <c r="B128" s="27">
        <f t="shared" si="6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 t="str">
        <f t="shared" ca="1" si="4"/>
        <v/>
      </c>
      <c r="M128" s="54">
        <f t="shared" ca="1" si="5"/>
        <v>0</v>
      </c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分類!$K$8:$K$25, 0))),
           統合マスタ!$AC$5:$AC$1500),
        ROW(A125)
    ),
"")</f>
        <v/>
      </c>
      <c r="B129" s="27">
        <f t="shared" si="6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 t="str">
        <f t="shared" ca="1" si="4"/>
        <v/>
      </c>
      <c r="M129" s="54">
        <f t="shared" ca="1" si="5"/>
        <v>0</v>
      </c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分類!$K$8:$K$25, 0))),
           統合マスタ!$AC$5:$AC$1500),
        ROW(A126)
    ),
"")</f>
        <v/>
      </c>
      <c r="B130" s="27">
        <f t="shared" si="6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 t="str">
        <f t="shared" ca="1" si="4"/>
        <v/>
      </c>
      <c r="M130" s="54">
        <f t="shared" ca="1" si="5"/>
        <v>0</v>
      </c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分類!$K$8:$K$25, 0))),
           統合マスタ!$AC$5:$AC$1500),
        ROW(A127)
    ),
"")</f>
        <v/>
      </c>
      <c r="B131" s="27">
        <f t="shared" si="6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 t="str">
        <f t="shared" ca="1" si="4"/>
        <v/>
      </c>
      <c r="M131" s="54">
        <f t="shared" ca="1" si="5"/>
        <v>0</v>
      </c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分類!$K$8:$K$25, 0))),
           統合マスタ!$AC$5:$AC$1500),
        ROW(A128)
    ),
"")</f>
        <v/>
      </c>
      <c r="B132" s="27">
        <f t="shared" si="6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 t="str">
        <f t="shared" ca="1" si="4"/>
        <v/>
      </c>
      <c r="M132" s="54">
        <f t="shared" ca="1" si="5"/>
        <v>0</v>
      </c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分類!$K$8:$K$25, 0))),
           統合マスタ!$AC$5:$AC$1500),
        ROW(A129)
    ),
"")</f>
        <v/>
      </c>
      <c r="B133" s="27">
        <f t="shared" si="6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 t="str">
        <f t="shared" ca="1" si="4"/>
        <v/>
      </c>
      <c r="M133" s="54">
        <f t="shared" ca="1" si="5"/>
        <v>0</v>
      </c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分類!$K$8:$K$25, 0))),
           統合マスタ!$AC$5:$AC$1500),
        ROW(A130)
    ),
"")</f>
        <v/>
      </c>
      <c r="B134" s="27">
        <f t="shared" si="6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 t="str">
        <f t="shared" ref="L134:L197" ca="1" si="7">IF(G134="粉",VALUE(SUBSTITUTE(SUBSTITUTE(LEFT(H134, FIND("ｇ", H134) - 1), "．", "."), "　", "")),"")</f>
        <v/>
      </c>
      <c r="M134" s="54">
        <f t="shared" ref="M134:M197" ca="1" si="8">IF(L134="",J134,J134*L134)</f>
        <v>0</v>
      </c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分類!$K$8:$K$25, 0))),
           統合マスタ!$AC$5:$AC$1500),
        ROW(A131)
    ),
"")</f>
        <v/>
      </c>
      <c r="B135" s="27">
        <f t="shared" ref="B135:B198" si="9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 t="str">
        <f t="shared" ca="1" si="7"/>
        <v/>
      </c>
      <c r="M135" s="54">
        <f t="shared" ca="1" si="8"/>
        <v>0</v>
      </c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分類!$K$8:$K$25, 0))),
           統合マスタ!$AC$5:$AC$1500),
        ROW(A132)
    ),
"")</f>
        <v/>
      </c>
      <c r="B136" s="27">
        <f t="shared" si="9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 t="str">
        <f t="shared" ca="1" si="7"/>
        <v/>
      </c>
      <c r="M136" s="54">
        <f t="shared" ca="1" si="8"/>
        <v>0</v>
      </c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分類!$K$8:$K$25, 0))),
           統合マスタ!$AC$5:$AC$1500),
        ROW(A133)
    ),
"")</f>
        <v/>
      </c>
      <c r="B137" s="27">
        <f t="shared" si="9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 t="str">
        <f t="shared" ca="1" si="7"/>
        <v/>
      </c>
      <c r="M137" s="54">
        <f t="shared" ca="1" si="8"/>
        <v>0</v>
      </c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分類!$K$8:$K$25, 0))),
           統合マスタ!$AC$5:$AC$1500),
        ROW(A134)
    ),
"")</f>
        <v/>
      </c>
      <c r="B138" s="27">
        <f t="shared" si="9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 t="str">
        <f t="shared" ca="1" si="7"/>
        <v/>
      </c>
      <c r="M138" s="54">
        <f t="shared" ca="1" si="8"/>
        <v>0</v>
      </c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分類!$K$8:$K$25, 0))),
           統合マスタ!$AC$5:$AC$1500),
        ROW(A135)
    ),
"")</f>
        <v/>
      </c>
      <c r="B139" s="27">
        <f t="shared" si="9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 t="str">
        <f t="shared" ca="1" si="7"/>
        <v/>
      </c>
      <c r="M139" s="54">
        <f t="shared" ca="1" si="8"/>
        <v>0</v>
      </c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分類!$K$8:$K$25, 0))),
           統合マスタ!$AC$5:$AC$1500),
        ROW(A136)
    ),
"")</f>
        <v/>
      </c>
      <c r="B140" s="27">
        <f t="shared" si="9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 t="str">
        <f t="shared" ca="1" si="7"/>
        <v/>
      </c>
      <c r="M140" s="54">
        <f t="shared" ca="1" si="8"/>
        <v>0</v>
      </c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分類!$K$8:$K$25, 0))),
           統合マスタ!$AC$5:$AC$1500),
        ROW(A137)
    ),
"")</f>
        <v/>
      </c>
      <c r="B141" s="27">
        <f t="shared" si="9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 t="str">
        <f t="shared" ca="1" si="7"/>
        <v/>
      </c>
      <c r="M141" s="54">
        <f t="shared" ca="1" si="8"/>
        <v>0</v>
      </c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分類!$K$8:$K$25, 0))),
           統合マスタ!$AC$5:$AC$1500),
        ROW(A138)
    ),
"")</f>
        <v/>
      </c>
      <c r="B142" s="27">
        <f t="shared" si="9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 t="str">
        <f t="shared" ca="1" si="7"/>
        <v/>
      </c>
      <c r="M142" s="54">
        <f t="shared" ca="1" si="8"/>
        <v>0</v>
      </c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分類!$K$8:$K$25, 0))),
           統合マスタ!$AC$5:$AC$1500),
        ROW(A139)
    ),
"")</f>
        <v/>
      </c>
      <c r="B143" s="27">
        <f t="shared" si="9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 t="str">
        <f t="shared" ca="1" si="7"/>
        <v/>
      </c>
      <c r="M143" s="54">
        <f t="shared" ca="1" si="8"/>
        <v>0</v>
      </c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分類!$K$8:$K$25, 0))),
           統合マスタ!$AC$5:$AC$1500),
        ROW(A140)
    ),
"")</f>
        <v/>
      </c>
      <c r="B144" s="27">
        <f t="shared" si="9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 t="str">
        <f t="shared" ca="1" si="7"/>
        <v/>
      </c>
      <c r="M144" s="54">
        <f t="shared" ca="1" si="8"/>
        <v>0</v>
      </c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分類!$K$8:$K$25, 0))),
           統合マスタ!$AC$5:$AC$1500),
        ROW(A141)
    ),
"")</f>
        <v/>
      </c>
      <c r="B145" s="27">
        <f t="shared" si="9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 t="str">
        <f t="shared" ca="1" si="7"/>
        <v/>
      </c>
      <c r="M145" s="54">
        <f t="shared" ca="1" si="8"/>
        <v>0</v>
      </c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分類!$K$8:$K$25, 0))),
           統合マスタ!$AC$5:$AC$1500),
        ROW(A142)
    ),
"")</f>
        <v/>
      </c>
      <c r="B146" s="27">
        <f t="shared" si="9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 t="str">
        <f t="shared" ca="1" si="7"/>
        <v/>
      </c>
      <c r="M146" s="54">
        <f t="shared" ca="1" si="8"/>
        <v>0</v>
      </c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分類!$K$8:$K$25, 0))),
           統合マスタ!$AC$5:$AC$1500),
        ROW(A143)
    ),
"")</f>
        <v/>
      </c>
      <c r="B147" s="27">
        <f t="shared" si="9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 t="str">
        <f t="shared" ca="1" si="7"/>
        <v/>
      </c>
      <c r="M147" s="54">
        <f t="shared" ca="1" si="8"/>
        <v>0</v>
      </c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分類!$K$8:$K$25, 0))),
           統合マスタ!$AC$5:$AC$1500),
        ROW(A144)
    ),
"")</f>
        <v/>
      </c>
      <c r="B148" s="27">
        <f t="shared" si="9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 t="str">
        <f t="shared" ca="1" si="7"/>
        <v/>
      </c>
      <c r="M148" s="54">
        <f t="shared" ca="1" si="8"/>
        <v>0</v>
      </c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分類!$K$8:$K$25, 0))),
           統合マスタ!$AC$5:$AC$1500),
        ROW(A145)
    ),
"")</f>
        <v/>
      </c>
      <c r="B149" s="27">
        <f t="shared" si="9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 t="str">
        <f t="shared" ca="1" si="7"/>
        <v/>
      </c>
      <c r="M149" s="54">
        <f t="shared" ca="1" si="8"/>
        <v>0</v>
      </c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分類!$K$8:$K$25, 0))),
           統合マスタ!$AC$5:$AC$1500),
        ROW(A146)
    ),
"")</f>
        <v/>
      </c>
      <c r="B150" s="27">
        <f t="shared" si="9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7"/>
        <v/>
      </c>
      <c r="M150" s="54">
        <f t="shared" ca="1" si="8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分類!$K$8:$K$25, 0))),
           統合マスタ!$AC$5:$AC$1500),
        ROW(A147)
    ),
"")</f>
        <v/>
      </c>
      <c r="B151" s="27">
        <f t="shared" si="9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7"/>
        <v/>
      </c>
      <c r="M151" s="54">
        <f t="shared" ca="1" si="8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分類!$K$8:$K$25, 0))),
           統合マスタ!$AC$5:$AC$1500),
        ROW(A148)
    ),
"")</f>
        <v/>
      </c>
      <c r="B152" s="27">
        <f t="shared" si="9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7"/>
        <v/>
      </c>
      <c r="M152" s="54">
        <f t="shared" ca="1" si="8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分類!$K$8:$K$25, 0))),
           統合マスタ!$AC$5:$AC$1500),
        ROW(A149)
    ),
"")</f>
        <v/>
      </c>
      <c r="B153" s="27">
        <f t="shared" si="9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7"/>
        <v/>
      </c>
      <c r="M153" s="54">
        <f t="shared" ca="1" si="8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分類!$K$8:$K$25, 0))),
           統合マスタ!$AC$5:$AC$1500),
        ROW(A150)
    ),
"")</f>
        <v/>
      </c>
      <c r="B154" s="27">
        <f t="shared" si="9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7"/>
        <v/>
      </c>
      <c r="M154" s="54">
        <f t="shared" ca="1" si="8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分類!$K$8:$K$25, 0))),
           統合マスタ!$AC$5:$AC$1500),
        ROW(A151)
    ),
"")</f>
        <v/>
      </c>
      <c r="B155" s="27">
        <f t="shared" si="9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7"/>
        <v/>
      </c>
      <c r="M155" s="54">
        <f t="shared" ca="1" si="8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分類!$K$8:$K$25, 0))),
           統合マスタ!$AC$5:$AC$1500),
        ROW(A152)
    ),
"")</f>
        <v/>
      </c>
      <c r="B156" s="27">
        <f t="shared" si="9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7"/>
        <v/>
      </c>
      <c r="M156" s="54">
        <f t="shared" ca="1" si="8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分類!$K$8:$K$25, 0))),
           統合マスタ!$AC$5:$AC$1500),
        ROW(A153)
    ),
"")</f>
        <v/>
      </c>
      <c r="B157" s="27">
        <f t="shared" si="9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7"/>
        <v/>
      </c>
      <c r="M157" s="54">
        <f t="shared" ca="1" si="8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分類!$K$8:$K$25, 0))),
           統合マスタ!$AC$5:$AC$1500),
        ROW(A154)
    ),
"")</f>
        <v/>
      </c>
      <c r="B158" s="27">
        <f t="shared" si="9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7"/>
        <v/>
      </c>
      <c r="M158" s="54">
        <f t="shared" ca="1" si="8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分類!$K$8:$K$25, 0))),
           統合マスタ!$AC$5:$AC$1500),
        ROW(A155)
    ),
"")</f>
        <v/>
      </c>
      <c r="B159" s="27">
        <f t="shared" si="9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7"/>
        <v/>
      </c>
      <c r="M159" s="54">
        <f t="shared" ca="1" si="8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分類!$K$8:$K$25, 0))),
           統合マスタ!$AC$5:$AC$1500),
        ROW(A156)
    ),
"")</f>
        <v/>
      </c>
      <c r="B160" s="27">
        <f t="shared" si="9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7"/>
        <v/>
      </c>
      <c r="M160" s="54">
        <f t="shared" ca="1" si="8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分類!$K$8:$K$25, 0))),
           統合マスタ!$AC$5:$AC$1500),
        ROW(A157)
    ),
"")</f>
        <v/>
      </c>
      <c r="B161" s="27">
        <f t="shared" si="9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7"/>
        <v/>
      </c>
      <c r="M161" s="54">
        <f t="shared" ca="1" si="8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分類!$K$8:$K$25, 0))),
           統合マスタ!$AC$5:$AC$1500),
        ROW(A158)
    ),
"")</f>
        <v/>
      </c>
      <c r="B162" s="27">
        <f t="shared" si="9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7"/>
        <v/>
      </c>
      <c r="M162" s="54">
        <f t="shared" ca="1" si="8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分類!$K$8:$K$25, 0))),
           統合マスタ!$AC$5:$AC$1500),
        ROW(A159)
    ),
"")</f>
        <v/>
      </c>
      <c r="B163" s="27">
        <f t="shared" si="9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7"/>
        <v/>
      </c>
      <c r="M163" s="54">
        <f t="shared" ca="1" si="8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分類!$K$8:$K$25, 0))),
           統合マスタ!$AC$5:$AC$1500),
        ROW(A160)
    ),
"")</f>
        <v/>
      </c>
      <c r="B164" s="27">
        <f t="shared" si="9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7"/>
        <v/>
      </c>
      <c r="M164" s="54">
        <f t="shared" ca="1" si="8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分類!$K$8:$K$25, 0))),
           統合マスタ!$AC$5:$AC$1500),
        ROW(A161)
    ),
"")</f>
        <v/>
      </c>
      <c r="B165" s="27">
        <f t="shared" si="9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7"/>
        <v/>
      </c>
      <c r="M165" s="54">
        <f t="shared" ca="1" si="8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分類!$K$8:$K$25, 0))),
           統合マスタ!$AC$5:$AC$1500),
        ROW(A162)
    ),
"")</f>
        <v/>
      </c>
      <c r="B166" s="27">
        <f t="shared" si="9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7"/>
        <v/>
      </c>
      <c r="M166" s="54">
        <f t="shared" ca="1" si="8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分類!$K$8:$K$25, 0))),
           統合マスタ!$AC$5:$AC$1500),
        ROW(A163)
    ),
"")</f>
        <v/>
      </c>
      <c r="B167" s="27">
        <f t="shared" si="9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7"/>
        <v/>
      </c>
      <c r="M167" s="54">
        <f t="shared" ca="1" si="8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分類!$K$8:$K$25, 0))),
           統合マスタ!$AC$5:$AC$1500),
        ROW(A164)
    ),
"")</f>
        <v/>
      </c>
      <c r="B168" s="27">
        <f t="shared" si="9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7"/>
        <v/>
      </c>
      <c r="M168" s="54">
        <f t="shared" ca="1" si="8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分類!$K$8:$K$25, 0))),
           統合マスタ!$AC$5:$AC$1500),
        ROW(A165)
    ),
"")</f>
        <v/>
      </c>
      <c r="B169" s="27">
        <f t="shared" si="9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7"/>
        <v/>
      </c>
      <c r="M169" s="54">
        <f t="shared" ca="1" si="8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分類!$K$8:$K$25, 0))),
           統合マスタ!$AC$5:$AC$1500),
        ROW(A166)
    ),
"")</f>
        <v/>
      </c>
      <c r="B170" s="27">
        <f t="shared" si="9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7"/>
        <v/>
      </c>
      <c r="M170" s="54">
        <f t="shared" ca="1" si="8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分類!$K$8:$K$25, 0))),
           統合マスタ!$AC$5:$AC$1500),
        ROW(A167)
    ),
"")</f>
        <v/>
      </c>
      <c r="B171" s="27">
        <f t="shared" si="9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7"/>
        <v/>
      </c>
      <c r="M171" s="54">
        <f t="shared" ca="1" si="8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分類!$K$8:$K$25, 0))),
           統合マスタ!$AC$5:$AC$1500),
        ROW(A168)
    ),
"")</f>
        <v/>
      </c>
      <c r="B172" s="27">
        <f t="shared" si="9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7"/>
        <v/>
      </c>
      <c r="M172" s="54">
        <f t="shared" ca="1" si="8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分類!$K$8:$K$25, 0))),
           統合マスタ!$AC$5:$AC$1500),
        ROW(A169)
    ),
"")</f>
        <v/>
      </c>
      <c r="B173" s="27">
        <f t="shared" si="9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7"/>
        <v/>
      </c>
      <c r="M173" s="54">
        <f t="shared" ca="1" si="8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分類!$K$8:$K$25, 0))),
           統合マスタ!$AC$5:$AC$1500),
        ROW(A170)
    ),
"")</f>
        <v/>
      </c>
      <c r="B174" s="27">
        <f t="shared" si="9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7"/>
        <v/>
      </c>
      <c r="M174" s="54">
        <f t="shared" ca="1" si="8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分類!$K$8:$K$25, 0))),
           統合マスタ!$AC$5:$AC$1500),
        ROW(A171)
    ),
"")</f>
        <v/>
      </c>
      <c r="B175" s="27">
        <f t="shared" si="9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7"/>
        <v/>
      </c>
      <c r="M175" s="54">
        <f t="shared" ca="1" si="8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分類!$K$8:$K$25, 0))),
           統合マスタ!$AC$5:$AC$1500),
        ROW(A172)
    ),
"")</f>
        <v/>
      </c>
      <c r="B176" s="27">
        <f t="shared" si="9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7"/>
        <v/>
      </c>
      <c r="M176" s="54">
        <f t="shared" ca="1" si="8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分類!$K$8:$K$25, 0))),
           統合マスタ!$AC$5:$AC$1500),
        ROW(A173)
    ),
"")</f>
        <v/>
      </c>
      <c r="B177" s="27">
        <f t="shared" si="9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7"/>
        <v/>
      </c>
      <c r="M177" s="54">
        <f t="shared" ca="1" si="8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分類!$K$8:$K$25, 0))),
           統合マスタ!$AC$5:$AC$1500),
        ROW(A174)
    ),
"")</f>
        <v/>
      </c>
      <c r="B178" s="27">
        <f t="shared" si="9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7"/>
        <v/>
      </c>
      <c r="M178" s="54">
        <f t="shared" ca="1" si="8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分類!$K$8:$K$25, 0))),
           統合マスタ!$AC$5:$AC$1500),
        ROW(A175)
    ),
"")</f>
        <v/>
      </c>
      <c r="B179" s="27">
        <f t="shared" si="9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7"/>
        <v/>
      </c>
      <c r="M179" s="54">
        <f t="shared" ca="1" si="8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分類!$K$8:$K$25, 0))),
           統合マスタ!$AC$5:$AC$1500),
        ROW(A176)
    ),
"")</f>
        <v/>
      </c>
      <c r="B180" s="27">
        <f t="shared" si="9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7"/>
        <v/>
      </c>
      <c r="M180" s="54">
        <f t="shared" ca="1" si="8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分類!$K$8:$K$25, 0))),
           統合マスタ!$AC$5:$AC$1500),
        ROW(A177)
    ),
"")</f>
        <v/>
      </c>
      <c r="B181" s="27">
        <f t="shared" si="9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7"/>
        <v/>
      </c>
      <c r="M181" s="54">
        <f t="shared" ca="1" si="8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分類!$K$8:$K$25, 0))),
           統合マスタ!$AC$5:$AC$1500),
        ROW(A178)
    ),
"")</f>
        <v/>
      </c>
      <c r="B182" s="27">
        <f t="shared" si="9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7"/>
        <v/>
      </c>
      <c r="M182" s="54">
        <f t="shared" ca="1" si="8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分類!$K$8:$K$25, 0))),
           統合マスタ!$AC$5:$AC$1500),
        ROW(A179)
    ),
"")</f>
        <v/>
      </c>
      <c r="B183" s="27">
        <f t="shared" si="9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7"/>
        <v/>
      </c>
      <c r="M183" s="54">
        <f t="shared" ca="1" si="8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分類!$K$8:$K$25, 0))),
           統合マスタ!$AC$5:$AC$1500),
        ROW(A180)
    ),
"")</f>
        <v/>
      </c>
      <c r="B184" s="27">
        <f t="shared" si="9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7"/>
        <v/>
      </c>
      <c r="M184" s="54">
        <f t="shared" ca="1" si="8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分類!$K$8:$K$25, 0))),
           統合マスタ!$AC$5:$AC$1500),
        ROW(A181)
    ),
"")</f>
        <v/>
      </c>
      <c r="B185" s="27">
        <f t="shared" si="9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7"/>
        <v/>
      </c>
      <c r="M185" s="54">
        <f t="shared" ca="1" si="8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分類!$K$8:$K$25, 0))),
           統合マスタ!$AC$5:$AC$1500),
        ROW(A182)
    ),
"")</f>
        <v/>
      </c>
      <c r="B186" s="27">
        <f t="shared" si="9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7"/>
        <v/>
      </c>
      <c r="M186" s="54">
        <f t="shared" ca="1" si="8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分類!$K$8:$K$25, 0))),
           統合マスタ!$AC$5:$AC$1500),
        ROW(A183)
    ),
"")</f>
        <v/>
      </c>
      <c r="B187" s="27">
        <f t="shared" si="9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7"/>
        <v/>
      </c>
      <c r="M187" s="54">
        <f t="shared" ca="1" si="8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分類!$K$8:$K$25, 0))),
           統合マスタ!$AC$5:$AC$1500),
        ROW(A184)
    ),
"")</f>
        <v/>
      </c>
      <c r="B188" s="27">
        <f t="shared" si="9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7"/>
        <v/>
      </c>
      <c r="M188" s="54">
        <f t="shared" ca="1" si="8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分類!$K$8:$K$25, 0))),
           統合マスタ!$AC$5:$AC$1500),
        ROW(A185)
    ),
"")</f>
        <v/>
      </c>
      <c r="B189" s="27">
        <f t="shared" si="9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7"/>
        <v/>
      </c>
      <c r="M189" s="54">
        <f t="shared" ca="1" si="8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分類!$K$8:$K$25, 0))),
           統合マスタ!$AC$5:$AC$1500),
        ROW(A186)
    ),
"")</f>
        <v/>
      </c>
      <c r="B190" s="27">
        <f t="shared" si="9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7"/>
        <v/>
      </c>
      <c r="M190" s="54">
        <f t="shared" ca="1" si="8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分類!$K$8:$K$25, 0))),
           統合マスタ!$AC$5:$AC$1500),
        ROW(A187)
    ),
"")</f>
        <v/>
      </c>
      <c r="B191" s="27">
        <f t="shared" si="9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7"/>
        <v/>
      </c>
      <c r="M191" s="54">
        <f t="shared" ca="1" si="8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分類!$K$8:$K$25, 0))),
           統合マスタ!$AC$5:$AC$1500),
        ROW(A188)
    ),
"")</f>
        <v/>
      </c>
      <c r="B192" s="27">
        <f t="shared" si="9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7"/>
        <v/>
      </c>
      <c r="M192" s="54">
        <f t="shared" ca="1" si="8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分類!$K$8:$K$25, 0))),
           統合マスタ!$AC$5:$AC$1500),
        ROW(A189)
    ),
"")</f>
        <v/>
      </c>
      <c r="B193" s="27">
        <f t="shared" si="9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7"/>
        <v/>
      </c>
      <c r="M193" s="54">
        <f t="shared" ca="1" si="8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分類!$K$8:$K$25, 0))),
           統合マスタ!$AC$5:$AC$1500),
        ROW(A190)
    ),
"")</f>
        <v/>
      </c>
      <c r="B194" s="27">
        <f t="shared" si="9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7"/>
        <v/>
      </c>
      <c r="M194" s="54">
        <f t="shared" ca="1" si="8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分類!$K$8:$K$25, 0))),
           統合マスタ!$AC$5:$AC$1500),
        ROW(A191)
    ),
"")</f>
        <v/>
      </c>
      <c r="B195" s="27">
        <f t="shared" si="9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7"/>
        <v/>
      </c>
      <c r="M195" s="54">
        <f t="shared" ca="1" si="8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分類!$K$8:$K$25, 0))),
           統合マスタ!$AC$5:$AC$1500),
        ROW(A192)
    ),
"")</f>
        <v/>
      </c>
      <c r="B196" s="27">
        <f t="shared" si="9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7"/>
        <v/>
      </c>
      <c r="M196" s="54">
        <f t="shared" ca="1" si="8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分類!$K$8:$K$25, 0))),
           統合マスタ!$AC$5:$AC$1500),
        ROW(A193)
    ),
"")</f>
        <v/>
      </c>
      <c r="B197" s="27">
        <f t="shared" si="9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7"/>
        <v/>
      </c>
      <c r="M197" s="54">
        <f t="shared" ca="1" si="8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分類!$K$8:$K$25, 0))),
           統合マスタ!$AC$5:$AC$1500),
        ROW(A194)
    ),
"")</f>
        <v/>
      </c>
      <c r="B198" s="27">
        <f t="shared" si="9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0">IF(G198="粉",VALUE(SUBSTITUTE(SUBSTITUTE(LEFT(H198, FIND("ｇ", H198) - 1), "．", "."), "　", "")),"")</f>
        <v/>
      </c>
      <c r="M198" s="54">
        <f t="shared" ref="M198:M261" ca="1" si="11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分類!$K$8:$K$25, 0))),
           統合マスタ!$AC$5:$AC$1500),
        ROW(A195)
    ),
"")</f>
        <v/>
      </c>
      <c r="B199" s="27">
        <f t="shared" ref="B199:B262" si="12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0"/>
        <v/>
      </c>
      <c r="M199" s="54">
        <f t="shared" ca="1" si="11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分類!$K$8:$K$25, 0))),
           統合マスタ!$AC$5:$AC$1500),
        ROW(A196)
    ),
"")</f>
        <v/>
      </c>
      <c r="B200" s="27">
        <f t="shared" si="12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0"/>
        <v/>
      </c>
      <c r="M200" s="54">
        <f t="shared" ca="1" si="11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分類!$K$8:$K$25, 0))),
           統合マスタ!$AC$5:$AC$1500),
        ROW(A197)
    ),
"")</f>
        <v/>
      </c>
      <c r="B201" s="27">
        <f t="shared" si="12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0"/>
        <v/>
      </c>
      <c r="M201" s="54">
        <f t="shared" ca="1" si="11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分類!$K$8:$K$25, 0))),
           統合マスタ!$AC$5:$AC$1500),
        ROW(A198)
    ),
"")</f>
        <v/>
      </c>
      <c r="B202" s="27">
        <f t="shared" si="12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0"/>
        <v/>
      </c>
      <c r="M202" s="54">
        <f t="shared" ca="1" si="11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分類!$K$8:$K$25, 0))),
           統合マスタ!$AC$5:$AC$1500),
        ROW(A199)
    ),
"")</f>
        <v/>
      </c>
      <c r="B203" s="27">
        <f t="shared" si="12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0"/>
        <v/>
      </c>
      <c r="M203" s="54">
        <f t="shared" ca="1" si="11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分類!$K$8:$K$25, 0))),
           統合マスタ!$AC$5:$AC$1500),
        ROW(A200)
    ),
"")</f>
        <v/>
      </c>
      <c r="B204" s="27">
        <f t="shared" si="12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0"/>
        <v/>
      </c>
      <c r="M204" s="54">
        <f t="shared" ca="1" si="11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分類!$K$8:$K$25, 0))),
           統合マスタ!$AC$5:$AC$1500),
        ROW(A201)
    ),
"")</f>
        <v/>
      </c>
      <c r="B205" s="27">
        <f t="shared" si="12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0"/>
        <v/>
      </c>
      <c r="M205" s="54">
        <f t="shared" ca="1" si="11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分類!$K$8:$K$25, 0))),
           統合マスタ!$AC$5:$AC$1500),
        ROW(A202)
    ),
"")</f>
        <v/>
      </c>
      <c r="B206" s="27">
        <f t="shared" si="12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0"/>
        <v/>
      </c>
      <c r="M206" s="54">
        <f t="shared" ca="1" si="11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分類!$K$8:$K$25, 0))),
           統合マスタ!$AC$5:$AC$1500),
        ROW(A203)
    ),
"")</f>
        <v/>
      </c>
      <c r="B207" s="27">
        <f t="shared" si="12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0"/>
        <v/>
      </c>
      <c r="M207" s="54">
        <f t="shared" ca="1" si="11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分類!$K$8:$K$25, 0))),
           統合マスタ!$AC$5:$AC$1500),
        ROW(A204)
    ),
"")</f>
        <v/>
      </c>
      <c r="B208" s="27">
        <f t="shared" si="12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0"/>
        <v/>
      </c>
      <c r="M208" s="54">
        <f t="shared" ca="1" si="11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分類!$K$8:$K$25, 0))),
           統合マスタ!$AC$5:$AC$1500),
        ROW(A205)
    ),
"")</f>
        <v/>
      </c>
      <c r="B209" s="27">
        <f t="shared" si="12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0"/>
        <v/>
      </c>
      <c r="M209" s="54">
        <f t="shared" ca="1" si="11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分類!$K$8:$K$25, 0))),
           統合マスタ!$AC$5:$AC$1500),
        ROW(A206)
    ),
"")</f>
        <v/>
      </c>
      <c r="B210" s="27">
        <f t="shared" si="12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0"/>
        <v/>
      </c>
      <c r="M210" s="54">
        <f t="shared" ca="1" si="11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分類!$K$8:$K$25, 0))),
           統合マスタ!$AC$5:$AC$1500),
        ROW(A207)
    ),
"")</f>
        <v/>
      </c>
      <c r="B211" s="27">
        <f t="shared" si="12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0"/>
        <v/>
      </c>
      <c r="M211" s="54">
        <f t="shared" ca="1" si="11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分類!$K$8:$K$25, 0))),
           統合マスタ!$AC$5:$AC$1500),
        ROW(A208)
    ),
"")</f>
        <v/>
      </c>
      <c r="B212" s="27">
        <f t="shared" si="12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0"/>
        <v/>
      </c>
      <c r="M212" s="54">
        <f t="shared" ca="1" si="11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分類!$K$8:$K$25, 0))),
           統合マスタ!$AC$5:$AC$1500),
        ROW(A209)
    ),
"")</f>
        <v/>
      </c>
      <c r="B213" s="27">
        <f t="shared" si="12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0"/>
        <v/>
      </c>
      <c r="M213" s="54">
        <f t="shared" ca="1" si="11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分類!$K$8:$K$25, 0))),
           統合マスタ!$AC$5:$AC$1500),
        ROW(A210)
    ),
"")</f>
        <v/>
      </c>
      <c r="B214" s="27">
        <f t="shared" si="12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0"/>
        <v/>
      </c>
      <c r="M214" s="54">
        <f t="shared" ca="1" si="11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分類!$K$8:$K$25, 0))),
           統合マスタ!$AC$5:$AC$1500),
        ROW(A211)
    ),
"")</f>
        <v/>
      </c>
      <c r="B215" s="27">
        <f t="shared" si="12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0"/>
        <v/>
      </c>
      <c r="M215" s="54">
        <f t="shared" ca="1" si="11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分類!$K$8:$K$25, 0))),
           統合マスタ!$AC$5:$AC$1500),
        ROW(A212)
    ),
"")</f>
        <v/>
      </c>
      <c r="B216" s="27">
        <f t="shared" si="12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0"/>
        <v/>
      </c>
      <c r="M216" s="54">
        <f t="shared" ca="1" si="11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分類!$K$8:$K$25, 0))),
           統合マスタ!$AC$5:$AC$1500),
        ROW(A213)
    ),
"")</f>
        <v/>
      </c>
      <c r="B217" s="27">
        <f t="shared" si="12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0"/>
        <v/>
      </c>
      <c r="M217" s="54">
        <f t="shared" ca="1" si="11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分類!$K$8:$K$25, 0))),
           統合マスタ!$AC$5:$AC$1500),
        ROW(A214)
    ),
"")</f>
        <v/>
      </c>
      <c r="B218" s="27">
        <f t="shared" si="12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0"/>
        <v/>
      </c>
      <c r="M218" s="54">
        <f t="shared" ca="1" si="11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分類!$K$8:$K$25, 0))),
           統合マスタ!$AC$5:$AC$1500),
        ROW(A215)
    ),
"")</f>
        <v/>
      </c>
      <c r="B219" s="27">
        <f t="shared" si="12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0"/>
        <v/>
      </c>
      <c r="M219" s="54">
        <f t="shared" ca="1" si="11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分類!$K$8:$K$25, 0))),
           統合マスタ!$AC$5:$AC$1500),
        ROW(A216)
    ),
"")</f>
        <v/>
      </c>
      <c r="B220" s="27">
        <f t="shared" si="12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0"/>
        <v/>
      </c>
      <c r="M220" s="54">
        <f t="shared" ca="1" si="11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分類!$K$8:$K$25, 0))),
           統合マスタ!$AC$5:$AC$1500),
        ROW(A217)
    ),
"")</f>
        <v/>
      </c>
      <c r="B221" s="27">
        <f t="shared" si="12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0"/>
        <v/>
      </c>
      <c r="M221" s="54">
        <f t="shared" ca="1" si="11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分類!$K$8:$K$25, 0))),
           統合マスタ!$AC$5:$AC$1500),
        ROW(A218)
    ),
"")</f>
        <v/>
      </c>
      <c r="B222" s="27">
        <f t="shared" si="12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0"/>
        <v/>
      </c>
      <c r="M222" s="54">
        <f t="shared" ca="1" si="11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分類!$K$8:$K$25, 0))),
           統合マスタ!$AC$5:$AC$1500),
        ROW(A219)
    ),
"")</f>
        <v/>
      </c>
      <c r="B223" s="27">
        <f t="shared" si="12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0"/>
        <v/>
      </c>
      <c r="M223" s="54">
        <f t="shared" ca="1" si="11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分類!$K$8:$K$25, 0))),
           統合マスタ!$AC$5:$AC$1500),
        ROW(A220)
    ),
"")</f>
        <v/>
      </c>
      <c r="B224" s="27">
        <f t="shared" si="12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0"/>
        <v/>
      </c>
      <c r="M224" s="54">
        <f t="shared" ca="1" si="11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分類!$K$8:$K$25, 0))),
           統合マスタ!$AC$5:$AC$1500),
        ROW(A221)
    ),
"")</f>
        <v/>
      </c>
      <c r="B225" s="27">
        <f t="shared" si="12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0"/>
        <v/>
      </c>
      <c r="M225" s="54">
        <f t="shared" ca="1" si="11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分類!$K$8:$K$25, 0))),
           統合マスタ!$AC$5:$AC$1500),
        ROW(A222)
    ),
"")</f>
        <v/>
      </c>
      <c r="B226" s="27">
        <f t="shared" si="12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0"/>
        <v/>
      </c>
      <c r="M226" s="54">
        <f t="shared" ca="1" si="11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分類!$K$8:$K$25, 0))),
           統合マスタ!$AC$5:$AC$1500),
        ROW(A223)
    ),
"")</f>
        <v/>
      </c>
      <c r="B227" s="27">
        <f t="shared" si="12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0"/>
        <v/>
      </c>
      <c r="M227" s="54">
        <f t="shared" ca="1" si="11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分類!$K$8:$K$25, 0))),
           統合マスタ!$AC$5:$AC$1500),
        ROW(A224)
    ),
"")</f>
        <v/>
      </c>
      <c r="B228" s="27">
        <f t="shared" si="12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0"/>
        <v/>
      </c>
      <c r="M228" s="54">
        <f t="shared" ca="1" si="11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分類!$K$8:$K$25, 0))),
           統合マスタ!$AC$5:$AC$1500),
        ROW(A225)
    ),
"")</f>
        <v/>
      </c>
      <c r="B229" s="27">
        <f t="shared" si="12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0"/>
        <v/>
      </c>
      <c r="M229" s="54">
        <f t="shared" ca="1" si="11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分類!$K$8:$K$25, 0))),
           統合マスタ!$AC$5:$AC$1500),
        ROW(A226)
    ),
"")</f>
        <v/>
      </c>
      <c r="B230" s="27">
        <f t="shared" si="12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0"/>
        <v/>
      </c>
      <c r="M230" s="54">
        <f t="shared" ca="1" si="11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分類!$K$8:$K$25, 0))),
           統合マスタ!$AC$5:$AC$1500),
        ROW(A227)
    ),
"")</f>
        <v/>
      </c>
      <c r="B231" s="27">
        <f t="shared" si="12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0"/>
        <v/>
      </c>
      <c r="M231" s="54">
        <f t="shared" ca="1" si="11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分類!$K$8:$K$25, 0))),
           統合マスタ!$AC$5:$AC$1500),
        ROW(A228)
    ),
"")</f>
        <v/>
      </c>
      <c r="B232" s="27">
        <f t="shared" si="12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0"/>
        <v/>
      </c>
      <c r="M232" s="54">
        <f t="shared" ca="1" si="11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分類!$K$8:$K$25, 0))),
           統合マスタ!$AC$5:$AC$1500),
        ROW(A229)
    ),
"")</f>
        <v/>
      </c>
      <c r="B233" s="27">
        <f t="shared" si="12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0"/>
        <v/>
      </c>
      <c r="M233" s="54">
        <f t="shared" ca="1" si="11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分類!$K$8:$K$25, 0))),
           統合マスタ!$AC$5:$AC$1500),
        ROW(A230)
    ),
"")</f>
        <v/>
      </c>
      <c r="B234" s="27">
        <f t="shared" si="12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0"/>
        <v/>
      </c>
      <c r="M234" s="54">
        <f t="shared" ca="1" si="11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分類!$K$8:$K$25, 0))),
           統合マスタ!$AC$5:$AC$1500),
        ROW(A231)
    ),
"")</f>
        <v/>
      </c>
      <c r="B235" s="27">
        <f t="shared" si="12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0"/>
        <v/>
      </c>
      <c r="M235" s="54">
        <f t="shared" ca="1" si="11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分類!$K$8:$K$25, 0))),
           統合マスタ!$AC$5:$AC$1500),
        ROW(A232)
    ),
"")</f>
        <v/>
      </c>
      <c r="B236" s="27">
        <f t="shared" si="12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0"/>
        <v/>
      </c>
      <c r="M236" s="54">
        <f t="shared" ca="1" si="11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分類!$K$8:$K$25, 0))),
           統合マスタ!$AC$5:$AC$1500),
        ROW(A233)
    ),
"")</f>
        <v/>
      </c>
      <c r="B237" s="27">
        <f t="shared" si="12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0"/>
        <v/>
      </c>
      <c r="M237" s="54">
        <f t="shared" ca="1" si="11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分類!$K$8:$K$25, 0))),
           統合マスタ!$AC$5:$AC$1500),
        ROW(A234)
    ),
"")</f>
        <v/>
      </c>
      <c r="B238" s="27">
        <f t="shared" si="12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0"/>
        <v/>
      </c>
      <c r="M238" s="54">
        <f t="shared" ca="1" si="11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分類!$K$8:$K$25, 0))),
           統合マスタ!$AC$5:$AC$1500),
        ROW(A235)
    ),
"")</f>
        <v/>
      </c>
      <c r="B239" s="27">
        <f t="shared" si="12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0"/>
        <v/>
      </c>
      <c r="M239" s="54">
        <f t="shared" ca="1" si="11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分類!$K$8:$K$25, 0))),
           統合マスタ!$AC$5:$AC$1500),
        ROW(A236)
    ),
"")</f>
        <v/>
      </c>
      <c r="B240" s="27">
        <f t="shared" si="12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0"/>
        <v/>
      </c>
      <c r="M240" s="54">
        <f t="shared" ca="1" si="11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分類!$K$8:$K$25, 0))),
           統合マスタ!$AC$5:$AC$1500),
        ROW(A237)
    ),
"")</f>
        <v/>
      </c>
      <c r="B241" s="27">
        <f t="shared" si="12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0"/>
        <v/>
      </c>
      <c r="M241" s="54">
        <f t="shared" ca="1" si="11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分類!$K$8:$K$25, 0))),
           統合マスタ!$AC$5:$AC$1500),
        ROW(A238)
    ),
"")</f>
        <v/>
      </c>
      <c r="B242" s="27">
        <f t="shared" si="12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0"/>
        <v/>
      </c>
      <c r="M242" s="54">
        <f t="shared" ca="1" si="11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分類!$K$8:$K$25, 0))),
           統合マスタ!$AC$5:$AC$1500),
        ROW(A239)
    ),
"")</f>
        <v/>
      </c>
      <c r="B243" s="27">
        <f t="shared" si="12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0"/>
        <v/>
      </c>
      <c r="M243" s="54">
        <f t="shared" ca="1" si="11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分類!$K$8:$K$25, 0))),
           統合マスタ!$AC$5:$AC$1500),
        ROW(A240)
    ),
"")</f>
        <v/>
      </c>
      <c r="B244" s="27">
        <f t="shared" si="12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0"/>
        <v/>
      </c>
      <c r="M244" s="54">
        <f t="shared" ca="1" si="11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分類!$K$8:$K$25, 0))),
           統合マスタ!$AC$5:$AC$1500),
        ROW(A241)
    ),
"")</f>
        <v/>
      </c>
      <c r="B245" s="27">
        <f t="shared" si="12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0"/>
        <v/>
      </c>
      <c r="M245" s="54">
        <f t="shared" ca="1" si="11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分類!$K$8:$K$25, 0))),
           統合マスタ!$AC$5:$AC$1500),
        ROW(A242)
    ),
"")</f>
        <v/>
      </c>
      <c r="B246" s="27">
        <f t="shared" si="12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0"/>
        <v/>
      </c>
      <c r="M246" s="54">
        <f t="shared" ca="1" si="11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分類!$K$8:$K$25, 0))),
           統合マスタ!$AC$5:$AC$1500),
        ROW(A243)
    ),
"")</f>
        <v/>
      </c>
      <c r="B247" s="27">
        <f t="shared" si="12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0"/>
        <v/>
      </c>
      <c r="M247" s="54">
        <f t="shared" ca="1" si="11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分類!$K$8:$K$25, 0))),
           統合マスタ!$AC$5:$AC$1500),
        ROW(A244)
    ),
"")</f>
        <v/>
      </c>
      <c r="B248" s="27">
        <f t="shared" si="12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0"/>
        <v/>
      </c>
      <c r="M248" s="54">
        <f t="shared" ca="1" si="11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分類!$K$8:$K$25, 0))),
           統合マスタ!$AC$5:$AC$1500),
        ROW(A245)
    ),
"")</f>
        <v/>
      </c>
      <c r="B249" s="27">
        <f t="shared" si="12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0"/>
        <v/>
      </c>
      <c r="M249" s="54">
        <f t="shared" ca="1" si="11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分類!$K$8:$K$25, 0))),
           統合マスタ!$AC$5:$AC$1500),
        ROW(A246)
    ),
"")</f>
        <v/>
      </c>
      <c r="B250" s="27">
        <f t="shared" si="12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0"/>
        <v/>
      </c>
      <c r="M250" s="54">
        <f t="shared" ca="1" si="11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分類!$K$8:$K$25, 0))),
           統合マスタ!$AC$5:$AC$1500),
        ROW(A247)
    ),
"")</f>
        <v/>
      </c>
      <c r="B251" s="27">
        <f t="shared" si="12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0"/>
        <v/>
      </c>
      <c r="M251" s="54">
        <f t="shared" ca="1" si="11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分類!$K$8:$K$25, 0))),
           統合マスタ!$AC$5:$AC$1500),
        ROW(A248)
    ),
"")</f>
        <v/>
      </c>
      <c r="B252" s="27">
        <f t="shared" si="12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0"/>
        <v/>
      </c>
      <c r="M252" s="54">
        <f t="shared" ca="1" si="11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分類!$K$8:$K$25, 0))),
           統合マスタ!$AC$5:$AC$1500),
        ROW(A249)
    ),
"")</f>
        <v/>
      </c>
      <c r="B253" s="27">
        <f t="shared" si="12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0"/>
        <v/>
      </c>
      <c r="M253" s="54">
        <f t="shared" ca="1" si="11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分類!$K$8:$K$25, 0))),
           統合マスタ!$AC$5:$AC$1500),
        ROW(A250)
    ),
"")</f>
        <v/>
      </c>
      <c r="B254" s="27">
        <f t="shared" si="12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0"/>
        <v/>
      </c>
      <c r="M254" s="54">
        <f t="shared" ca="1" si="11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分類!$K$8:$K$25, 0))),
           統合マスタ!$AC$5:$AC$1500),
        ROW(A251)
    ),
"")</f>
        <v/>
      </c>
      <c r="B255" s="27">
        <f t="shared" si="12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0"/>
        <v/>
      </c>
      <c r="M255" s="54">
        <f t="shared" ca="1" si="11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分類!$K$8:$K$25, 0))),
           統合マスタ!$AC$5:$AC$1500),
        ROW(A252)
    ),
"")</f>
        <v/>
      </c>
      <c r="B256" s="27">
        <f t="shared" si="12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0"/>
        <v/>
      </c>
      <c r="M256" s="54">
        <f t="shared" ca="1" si="11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分類!$K$8:$K$25, 0))),
           統合マスタ!$AC$5:$AC$1500),
        ROW(A253)
    ),
"")</f>
        <v/>
      </c>
      <c r="B257" s="27">
        <f t="shared" si="12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0"/>
        <v/>
      </c>
      <c r="M257" s="54">
        <f t="shared" ca="1" si="11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分類!$K$8:$K$25, 0))),
           統合マスタ!$AC$5:$AC$1500),
        ROW(A254)
    ),
"")</f>
        <v/>
      </c>
      <c r="B258" s="27">
        <f t="shared" si="12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0"/>
        <v/>
      </c>
      <c r="M258" s="54">
        <f t="shared" ca="1" si="11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分類!$K$8:$K$25, 0))),
           統合マスタ!$AC$5:$AC$1500),
        ROW(A255)
    ),
"")</f>
        <v/>
      </c>
      <c r="B259" s="27">
        <f t="shared" si="12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0"/>
        <v/>
      </c>
      <c r="M259" s="54">
        <f t="shared" ca="1" si="11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分類!$K$8:$K$25, 0))),
           統合マスタ!$AC$5:$AC$1500),
        ROW(A256)
    ),
"")</f>
        <v/>
      </c>
      <c r="B260" s="27">
        <f t="shared" si="12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0"/>
        <v/>
      </c>
      <c r="M260" s="54">
        <f t="shared" ca="1" si="11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分類!$K$8:$K$25, 0))),
           統合マスタ!$AC$5:$AC$1500),
        ROW(A257)
    ),
"")</f>
        <v/>
      </c>
      <c r="B261" s="27">
        <f t="shared" si="12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0"/>
        <v/>
      </c>
      <c r="M261" s="54">
        <f t="shared" ca="1" si="11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分類!$K$8:$K$25, 0))),
           統合マスタ!$AC$5:$AC$1500),
        ROW(A258)
    ),
"")</f>
        <v/>
      </c>
      <c r="B262" s="27">
        <f t="shared" si="12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3">IF(G262="粉",VALUE(SUBSTITUTE(SUBSTITUTE(LEFT(H262, FIND("ｇ", H262) - 1), "．", "."), "　", "")),"")</f>
        <v/>
      </c>
      <c r="M262" s="54">
        <f t="shared" ref="M262:M304" ca="1" si="14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分類!$K$8:$K$25, 0))),
           統合マスタ!$AC$5:$AC$1500),
        ROW(A259)
    ),
"")</f>
        <v/>
      </c>
      <c r="B263" s="27">
        <f t="shared" ref="B263:B304" si="15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3"/>
        <v/>
      </c>
      <c r="M263" s="54">
        <f t="shared" ca="1" si="14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分類!$K$8:$K$25, 0))),
           統合マスタ!$AC$5:$AC$1500),
        ROW(A260)
    ),
"")</f>
        <v/>
      </c>
      <c r="B264" s="27">
        <f t="shared" si="15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3"/>
        <v/>
      </c>
      <c r="M264" s="54">
        <f t="shared" ca="1" si="14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分類!$K$8:$K$25, 0))),
           統合マスタ!$AC$5:$AC$1500),
        ROW(A261)
    ),
"")</f>
        <v/>
      </c>
      <c r="B265" s="27">
        <f t="shared" si="15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3"/>
        <v/>
      </c>
      <c r="M265" s="54">
        <f t="shared" ca="1" si="14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分類!$K$8:$K$25, 0))),
           統合マスタ!$AC$5:$AC$1500),
        ROW(A262)
    ),
"")</f>
        <v/>
      </c>
      <c r="B266" s="27">
        <f t="shared" si="15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3"/>
        <v/>
      </c>
      <c r="M266" s="54">
        <f t="shared" ca="1" si="14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分類!$K$8:$K$25, 0))),
           統合マスタ!$AC$5:$AC$1500),
        ROW(A263)
    ),
"")</f>
        <v/>
      </c>
      <c r="B267" s="27">
        <f t="shared" si="15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3"/>
        <v/>
      </c>
      <c r="M267" s="54">
        <f t="shared" ca="1" si="14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分類!$K$8:$K$25, 0))),
           統合マスタ!$AC$5:$AC$1500),
        ROW(A264)
    ),
"")</f>
        <v/>
      </c>
      <c r="B268" s="27">
        <f t="shared" si="15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3"/>
        <v/>
      </c>
      <c r="M268" s="54">
        <f t="shared" ca="1" si="14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分類!$K$8:$K$25, 0))),
           統合マスタ!$AC$5:$AC$1500),
        ROW(A265)
    ),
"")</f>
        <v/>
      </c>
      <c r="B269" s="27">
        <f t="shared" si="15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3"/>
        <v/>
      </c>
      <c r="M269" s="54">
        <f t="shared" ca="1" si="14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分類!$K$8:$K$25, 0))),
           統合マスタ!$AC$5:$AC$1500),
        ROW(A266)
    ),
"")</f>
        <v/>
      </c>
      <c r="B270" s="27">
        <f t="shared" si="15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3"/>
        <v/>
      </c>
      <c r="M270" s="54">
        <f t="shared" ca="1" si="14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分類!$K$8:$K$25, 0))),
           統合マスタ!$AC$5:$AC$1500),
        ROW(A267)
    ),
"")</f>
        <v/>
      </c>
      <c r="B271" s="27">
        <f t="shared" si="15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3"/>
        <v/>
      </c>
      <c r="M271" s="54">
        <f t="shared" ca="1" si="14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分類!$K$8:$K$25, 0))),
           統合マスタ!$AC$5:$AC$1500),
        ROW(A268)
    ),
"")</f>
        <v/>
      </c>
      <c r="B272" s="27">
        <f t="shared" si="15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3"/>
        <v/>
      </c>
      <c r="M272" s="54">
        <f t="shared" ca="1" si="14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分類!$K$8:$K$25, 0))),
           統合マスタ!$AC$5:$AC$1500),
        ROW(A269)
    ),
"")</f>
        <v/>
      </c>
      <c r="B273" s="27">
        <f t="shared" si="15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3"/>
        <v/>
      </c>
      <c r="M273" s="54">
        <f t="shared" ca="1" si="14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分類!$K$8:$K$25, 0))),
           統合マスタ!$AC$5:$AC$1500),
        ROW(A270)
    ),
"")</f>
        <v/>
      </c>
      <c r="B274" s="27">
        <f t="shared" si="15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3"/>
        <v/>
      </c>
      <c r="M274" s="54">
        <f t="shared" ca="1" si="14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分類!$K$8:$K$25, 0))),
           統合マスタ!$AC$5:$AC$1500),
        ROW(A271)
    ),
"")</f>
        <v/>
      </c>
      <c r="B275" s="27">
        <f t="shared" si="15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3"/>
        <v/>
      </c>
      <c r="M275" s="54">
        <f t="shared" ca="1" si="14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分類!$K$8:$K$25, 0))),
           統合マスタ!$AC$5:$AC$1500),
        ROW(A272)
    ),
"")</f>
        <v/>
      </c>
      <c r="B276" s="27">
        <f t="shared" si="15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3"/>
        <v/>
      </c>
      <c r="M276" s="54">
        <f t="shared" ca="1" si="14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分類!$K$8:$K$25, 0))),
           統合マスタ!$AC$5:$AC$1500),
        ROW(A273)
    ),
"")</f>
        <v/>
      </c>
      <c r="B277" s="27">
        <f t="shared" si="15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3"/>
        <v/>
      </c>
      <c r="M277" s="54">
        <f t="shared" ca="1" si="14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分類!$K$8:$K$25, 0))),
           統合マスタ!$AC$5:$AC$1500),
        ROW(A274)
    ),
"")</f>
        <v/>
      </c>
      <c r="B278" s="27">
        <f t="shared" si="15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3"/>
        <v/>
      </c>
      <c r="M278" s="54">
        <f t="shared" ca="1" si="14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分類!$K$8:$K$25, 0))),
           統合マスタ!$AC$5:$AC$1500),
        ROW(A275)
    ),
"")</f>
        <v/>
      </c>
      <c r="B279" s="27">
        <f t="shared" si="15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3"/>
        <v/>
      </c>
      <c r="M279" s="54">
        <f t="shared" ca="1" si="14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分類!$K$8:$K$25, 0))),
           統合マスタ!$AC$5:$AC$1500),
        ROW(A276)
    ),
"")</f>
        <v/>
      </c>
      <c r="B280" s="27">
        <f t="shared" si="15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3"/>
        <v/>
      </c>
      <c r="M280" s="54">
        <f t="shared" ca="1" si="14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分類!$K$8:$K$25, 0))),
           統合マスタ!$AC$5:$AC$1500),
        ROW(A277)
    ),
"")</f>
        <v/>
      </c>
      <c r="B281" s="27">
        <f t="shared" si="15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3"/>
        <v/>
      </c>
      <c r="M281" s="54">
        <f t="shared" ca="1" si="14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分類!$K$8:$K$25, 0))),
           統合マスタ!$AC$5:$AC$1500),
        ROW(A278)
    ),
"")</f>
        <v/>
      </c>
      <c r="B282" s="27">
        <f t="shared" si="15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3"/>
        <v/>
      </c>
      <c r="M282" s="54">
        <f t="shared" ca="1" si="14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分類!$K$8:$K$25, 0))),
           統合マスタ!$AC$5:$AC$1500),
        ROW(A279)
    ),
"")</f>
        <v/>
      </c>
      <c r="B283" s="27">
        <f t="shared" si="15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3"/>
        <v/>
      </c>
      <c r="M283" s="54">
        <f t="shared" ca="1" si="14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分類!$K$8:$K$25, 0))),
           統合マスタ!$AC$5:$AC$1500),
        ROW(A280)
    ),
"")</f>
        <v/>
      </c>
      <c r="B284" s="27">
        <f t="shared" si="15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3"/>
        <v/>
      </c>
      <c r="M284" s="54">
        <f t="shared" ca="1" si="14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分類!$K$8:$K$25, 0))),
           統合マスタ!$AC$5:$AC$1500),
        ROW(A281)
    ),
"")</f>
        <v/>
      </c>
      <c r="B285" s="27">
        <f t="shared" si="15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3"/>
        <v/>
      </c>
      <c r="M285" s="54">
        <f t="shared" ca="1" si="14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分類!$K$8:$K$25, 0))),
           統合マスタ!$AC$5:$AC$1500),
        ROW(A282)
    ),
"")</f>
        <v/>
      </c>
      <c r="B286" s="27">
        <f t="shared" si="15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3"/>
        <v/>
      </c>
      <c r="M286" s="54">
        <f t="shared" ca="1" si="14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分類!$K$8:$K$25, 0))),
           統合マスタ!$AC$5:$AC$1500),
        ROW(A283)
    ),
"")</f>
        <v/>
      </c>
      <c r="B287" s="27">
        <f t="shared" si="15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3"/>
        <v/>
      </c>
      <c r="M287" s="54">
        <f t="shared" ca="1" si="14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分類!$K$8:$K$25, 0))),
           統合マスタ!$AC$5:$AC$1500),
        ROW(A284)
    ),
"")</f>
        <v/>
      </c>
      <c r="B288" s="27">
        <f t="shared" si="15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3"/>
        <v/>
      </c>
      <c r="M288" s="54">
        <f t="shared" ca="1" si="14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分類!$K$8:$K$25, 0))),
           統合マスタ!$AC$5:$AC$1500),
        ROW(A285)
    ),
"")</f>
        <v/>
      </c>
      <c r="B289" s="27">
        <f t="shared" si="15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3"/>
        <v/>
      </c>
      <c r="M289" s="54">
        <f t="shared" ca="1" si="14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分類!$K$8:$K$25, 0))),
           統合マスタ!$AC$5:$AC$1500),
        ROW(A286)
    ),
"")</f>
        <v/>
      </c>
      <c r="B290" s="27">
        <f t="shared" si="15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3"/>
        <v/>
      </c>
      <c r="M290" s="54">
        <f t="shared" ca="1" si="14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分類!$K$8:$K$25, 0))),
           統合マスタ!$AC$5:$AC$1500),
        ROW(A287)
    ),
"")</f>
        <v/>
      </c>
      <c r="B291" s="27">
        <f t="shared" si="15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3"/>
        <v/>
      </c>
      <c r="M291" s="54">
        <f t="shared" ca="1" si="14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分類!$K$8:$K$25, 0))),
           統合マスタ!$AC$5:$AC$1500),
        ROW(A288)
    ),
"")</f>
        <v/>
      </c>
      <c r="B292" s="27">
        <f t="shared" si="15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3"/>
        <v/>
      </c>
      <c r="M292" s="54">
        <f t="shared" ca="1" si="14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分類!$K$8:$K$25, 0))),
           統合マスタ!$AC$5:$AC$1500),
        ROW(A289)
    ),
"")</f>
        <v/>
      </c>
      <c r="B293" s="27">
        <f t="shared" si="15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3"/>
        <v/>
      </c>
      <c r="M293" s="54">
        <f t="shared" ca="1" si="14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分類!$K$8:$K$25, 0))),
           統合マスタ!$AC$5:$AC$1500),
        ROW(A290)
    ),
"")</f>
        <v/>
      </c>
      <c r="B294" s="27">
        <f t="shared" si="15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3"/>
        <v/>
      </c>
      <c r="M294" s="54">
        <f t="shared" ca="1" si="14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分類!$K$8:$K$25, 0))),
           統合マスタ!$AC$5:$AC$1500),
        ROW(A291)
    ),
"")</f>
        <v/>
      </c>
      <c r="B295" s="27">
        <f t="shared" si="15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3"/>
        <v/>
      </c>
      <c r="M295" s="54">
        <f t="shared" ca="1" si="14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分類!$K$8:$K$25, 0))),
           統合マスタ!$AC$5:$AC$1500),
        ROW(A292)
    ),
"")</f>
        <v/>
      </c>
      <c r="B296" s="27">
        <f t="shared" si="15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3"/>
        <v/>
      </c>
      <c r="M296" s="54">
        <f t="shared" ca="1" si="14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分類!$K$8:$K$25, 0))),
           統合マスタ!$AC$5:$AC$1500),
        ROW(A293)
    ),
"")</f>
        <v/>
      </c>
      <c r="B297" s="27">
        <f t="shared" si="15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3"/>
        <v/>
      </c>
      <c r="M297" s="54">
        <f t="shared" ca="1" si="14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分類!$K$8:$K$25, 0))),
           統合マスタ!$AC$5:$AC$1500),
        ROW(A294)
    ),
"")</f>
        <v/>
      </c>
      <c r="B298" s="27">
        <f t="shared" si="15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3"/>
        <v/>
      </c>
      <c r="M298" s="54">
        <f t="shared" ca="1" si="14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分類!$K$8:$K$25, 0))),
           統合マスタ!$AC$5:$AC$1500),
        ROW(A295)
    ),
"")</f>
        <v/>
      </c>
      <c r="B299" s="27">
        <f t="shared" si="15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3"/>
        <v/>
      </c>
      <c r="M299" s="54">
        <f t="shared" ca="1" si="14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分類!$K$8:$K$25, 0))),
           統合マスタ!$AC$5:$AC$1500),
        ROW(A296)
    ),
"")</f>
        <v/>
      </c>
      <c r="B300" s="27">
        <f t="shared" si="15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3"/>
        <v/>
      </c>
      <c r="M300" s="54">
        <f t="shared" ca="1" si="14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分類!$K$8:$K$25, 0))),
           統合マスタ!$AC$5:$AC$1500),
        ROW(A297)
    ),
"")</f>
        <v/>
      </c>
      <c r="B301" s="27">
        <f t="shared" si="15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3"/>
        <v/>
      </c>
      <c r="M301" s="54">
        <f t="shared" ca="1" si="14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分類!$K$8:$K$25, 0))),
           統合マスタ!$AC$5:$AC$1500),
        ROW(A298)
    ),
"")</f>
        <v/>
      </c>
      <c r="B302" s="27">
        <f t="shared" si="15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3"/>
        <v/>
      </c>
      <c r="M302" s="54">
        <f t="shared" ca="1" si="14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分類!$K$8:$K$25, 0))),
           統合マスタ!$AC$5:$AC$1500),
        ROW(A299)
    ),
"")</f>
        <v/>
      </c>
      <c r="B303" s="27">
        <f t="shared" si="15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3"/>
        <v/>
      </c>
      <c r="M303" s="54">
        <f t="shared" ca="1" si="14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分類!$K$8:$K$25, 0))),
           統合マスタ!$AC$5:$AC$1500),
        ROW(A300)
    ),
"")</f>
        <v/>
      </c>
      <c r="B304" s="27">
        <f t="shared" si="15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3"/>
        <v/>
      </c>
      <c r="M304" s="54">
        <f t="shared" ca="1" si="14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N504"/>
  <sheetViews>
    <sheetView workbookViewId="0">
      <selection activeCell="Q9" sqref="Q9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錠剤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61" t="s">
        <v>4206</v>
      </c>
      <c r="M4" s="61" t="s">
        <v>5595</v>
      </c>
      <c r="N4" s="61" t="s">
        <v>4207</v>
      </c>
    </row>
    <row r="5" spans="1:14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 t="str">
        <f ca="1">IFERROR(
    OFFSET(分包機カセット!$M$2,
           MATCH(D5, 分包機カセット!$E$2:$E$235, 0) - 1,
           0),
"")</f>
        <v/>
      </c>
      <c r="N5" s="54">
        <f ca="1">SUM(K5:M5)</f>
        <v>0</v>
      </c>
    </row>
    <row r="6" spans="1:14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24</v>
      </c>
      <c r="B6" s="27">
        <f>B5+1</f>
        <v>2</v>
      </c>
      <c r="C6" s="27">
        <f ca="1">IF($A6="","",OFFSET(統合マスタ!$B$4,MATCH($A6,統合マスタ!$AC$5:$AC$1500,0),0))</f>
        <v>24</v>
      </c>
      <c r="D6" s="27" t="str">
        <f ca="1">IF($A6="","",OFFSET(統合マスタ!$C$4,MATCH($A6,統合マスタ!$AC$5:$AC$1500,0),0))</f>
        <v>ＥＰＬカプセル２５０ｍｇ　販売中止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４００Ｐ</v>
      </c>
      <c r="I6" s="27" t="str">
        <f ca="1">IF($A6="","",OFFSET(統合マスタ!$K$4,MATCH($A6,統合マスタ!$AC$5:$AC$1500,0),0))</f>
        <v>cap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 t="str">
        <f ca="1">IFERROR(
    OFFSET(分包機カセット!$M$2,
           MATCH(D6, 分包機カセット!$E$2:$E$235, 0) - 1,
           0),
"")</f>
        <v/>
      </c>
      <c r="N6" s="54">
        <f t="shared" ref="N6:N69" ca="1" si="0">SUM(K6:M6)</f>
        <v>0</v>
      </c>
    </row>
    <row r="7" spans="1:14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27</v>
      </c>
      <c r="B7" s="27">
        <f t="shared" ref="B7:B70" si="1">B6+1</f>
        <v>3</v>
      </c>
      <c r="C7" s="27">
        <f ca="1">IF($A7="","",OFFSET(統合マスタ!$B$4,MATCH($A7,統合マスタ!$AC$5:$AC$1500,0),0))</f>
        <v>27</v>
      </c>
      <c r="D7" s="27" t="str">
        <f ca="1">IF($A7="","",OFFSET(統合マスタ!$C$4,MATCH($A7,統合マスタ!$AC$5:$AC$1500,0),0))</f>
        <v>アーチスト錠１．２５ｍｇ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5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１００Ｔ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普通薬バラ</v>
      </c>
      <c r="K7" s="54" t="str">
        <f ca="1">IFERROR(
    OFFSET(錠剤_PTP!$M$5,
           MATCH(D7, 錠剤_PTP!$D$5:$D$999, 0) - 1,
           0),
"")</f>
        <v/>
      </c>
      <c r="L7" s="54">
        <f ca="1">IFERROR(
    OFFSET(錠剤_バラ!$M$5,
           MATCH(D7, 錠剤_バラ!$D$5:$D$999, 0) - 1,
           0),
"")</f>
        <v>0</v>
      </c>
      <c r="M7" s="54">
        <f ca="1">IFERROR(
    OFFSET(分包機カセット!$M$2,
           MATCH(D7, 分包機カセット!$E$2:$E$235, 0) - 1,
           0),
"")</f>
        <v>-385</v>
      </c>
      <c r="N7" s="54">
        <f t="shared" ca="1" si="0"/>
        <v>-385</v>
      </c>
    </row>
    <row r="8" spans="1:14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37</v>
      </c>
      <c r="B8" s="27">
        <f t="shared" si="1"/>
        <v>4</v>
      </c>
      <c r="C8" s="27">
        <f ca="1">IF($A8="","",OFFSET(統合マスタ!$B$4,MATCH($A8,統合マスタ!$AC$5:$AC$1500,0),0))</f>
        <v>37</v>
      </c>
      <c r="D8" s="27" t="str">
        <f ca="1">IF($A8="","",OFFSET(統合マスタ!$C$4,MATCH($A8,統合マスタ!$AC$5:$AC$1500,0),0))</f>
        <v>アジスロマイシン錠２５０ｍｇ「トーワ」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1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６０Ｔ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</v>
      </c>
      <c r="K8" s="54">
        <f ca="1">IFERROR(
    OFFSET(錠剤_PTP!$M$5,
           MATCH(D8, 錠剤_PTP!$D$5:$D$999, 0) - 1,
           0),
"")</f>
        <v>0</v>
      </c>
      <c r="L8" s="54" t="str">
        <f ca="1">IFERROR(
    OFFSET(錠剤_バラ!$M$5,
           MATCH(D8, 錠剤_バラ!$D$5:$D$999, 0) - 1,
           0),
"")</f>
        <v/>
      </c>
      <c r="M8" s="54" t="str">
        <f ca="1">IFERROR(
    OFFSET(分包機カセット!$M$2,
           MATCH(D8, 分包機カセット!$E$2:$E$235, 0) - 1,
           0),
"")</f>
        <v/>
      </c>
      <c r="N8" s="54">
        <f t="shared" ca="1" si="0"/>
        <v>0</v>
      </c>
    </row>
    <row r="9" spans="1:14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38</v>
      </c>
      <c r="B9" s="27">
        <f t="shared" si="1"/>
        <v>5</v>
      </c>
      <c r="C9" s="27">
        <f ca="1">IF($A9="","",OFFSET(統合マスタ!$B$4,MATCH($A9,統合マスタ!$AC$5:$AC$1500,0),0))</f>
        <v>38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ＰＴＰ</v>
      </c>
      <c r="H9" s="27" t="str">
        <f ca="1">IF($A9="","",OFFSET(統合マスタ!$F$4,MATCH($A9,統合マスタ!$AC$5:$AC$1500,0),0))</f>
        <v>１００Ｔ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ca="1">IFERROR(
    OFFSET(分包機カセット!$M$2,
           MATCH(D9, 分包機カセット!$E$2:$E$235, 0) - 1,
           0),
"")</f>
        <v>-316</v>
      </c>
      <c r="N9" s="54">
        <f t="shared" ca="1" si="0"/>
        <v>-316</v>
      </c>
    </row>
    <row r="10" spans="1:14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39</v>
      </c>
      <c r="B10" s="27">
        <f t="shared" si="1"/>
        <v>6</v>
      </c>
      <c r="C10" s="27">
        <f ca="1">IF($A10="","",OFFSET(統合マスタ!$B$4,MATCH($A10,統合マスタ!$AC$5:$AC$1500,0),0))</f>
        <v>39</v>
      </c>
      <c r="D10" s="27" t="str">
        <f ca="1">IF($A10="","",OFFSET(統合マスタ!$C$4,MATCH($A10,統合マスタ!$AC$5:$AC$1500,0),0))</f>
        <v>アジルサルタンＯＤ錠２０ｍｇ「サワイ」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バラ</v>
      </c>
      <c r="H10" s="27" t="str">
        <f ca="1">IF($A10="","",OFFSET(統合マスタ!$F$4,MATCH($A10,統合マスタ!$AC$5:$AC$1500,0),0))</f>
        <v>２００Ｔ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ca="1">IFERROR(
    OFFSET(分包機カセット!$M$2,
           MATCH(D10, 分包機カセット!$E$2:$E$235, 0) - 1,
           0),
"")</f>
        <v>-316</v>
      </c>
      <c r="N10" s="54">
        <f t="shared" ca="1" si="0"/>
        <v>-316</v>
      </c>
    </row>
    <row r="11" spans="1:14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43</v>
      </c>
      <c r="B11" s="27">
        <f t="shared" si="1"/>
        <v>7</v>
      </c>
      <c r="C11" s="27">
        <f ca="1">IF($A11="","",OFFSET(統合マスタ!$B$4,MATCH($A11,統合マスタ!$AC$5:$AC$1500,0),0))</f>
        <v>43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ＰＴＰ</v>
      </c>
      <c r="H11" s="27" t="str">
        <f ca="1">IF($A11="","",OFFSET(統合マスタ!$F$4,MATCH($A11,統合マスタ!$AC$5:$AC$1500,0),0))</f>
        <v>１００Ｔ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ca="1">IFERROR(
    OFFSET(分包機カセット!$M$2,
           MATCH(D11, 分包機カセット!$E$2:$E$235, 0) - 1,
           0),
"")</f>
        <v>-1498</v>
      </c>
      <c r="N11" s="54">
        <f t="shared" ca="1" si="0"/>
        <v>-1498</v>
      </c>
    </row>
    <row r="12" spans="1:14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44</v>
      </c>
      <c r="B12" s="27">
        <f t="shared" si="1"/>
        <v>8</v>
      </c>
      <c r="C12" s="27">
        <f ca="1">IF($A12="","",OFFSET(統合マスタ!$B$4,MATCH($A12,統合マスタ!$AC$5:$AC$1500,0),0))</f>
        <v>44</v>
      </c>
      <c r="D12" s="27" t="str">
        <f ca="1">IF($A12="","",OFFSET(統合マスタ!$C$4,MATCH($A12,統合マスタ!$AC$5:$AC$1500,0),0))</f>
        <v>アスパラ－ＣＡ錠２００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25</v>
      </c>
      <c r="G12" s="27" t="str">
        <f ca="1">IF($A12="","",OFFSET(統合マスタ!$E$4,MATCH($A12,統合マスタ!$AC$5:$AC$1500,0),0))</f>
        <v>バラ</v>
      </c>
      <c r="H12" s="27" t="str">
        <f ca="1">IF($A12="","",OFFSET(統合マスタ!$F$4,MATCH($A12,統合マスタ!$AC$5:$AC$1500,0),0))</f>
        <v>５００Ｔ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　＆　普通薬バラ</v>
      </c>
      <c r="K12" s="54">
        <f ca="1">IFERROR(
    OFFSET(錠剤_PTP!$M$5,
           MATCH(D12, 錠剤_PTP!$D$5:$D$999, 0) - 1,
           0),
"")</f>
        <v>0</v>
      </c>
      <c r="L12" s="54">
        <f ca="1">IFERROR(
    OFFSET(錠剤_バラ!$M$5,
           MATCH(D12, 錠剤_バラ!$D$5:$D$999, 0) - 1,
           0),
"")</f>
        <v>0</v>
      </c>
      <c r="M12" s="54">
        <f ca="1">IFERROR(
    OFFSET(分包機カセット!$M$2,
           MATCH(D12, 分包機カセット!$E$2:$E$235, 0) - 1,
           0),
"")</f>
        <v>-1498</v>
      </c>
      <c r="N12" s="54">
        <f t="shared" ca="1" si="0"/>
        <v>-1498</v>
      </c>
    </row>
    <row r="13" spans="1:14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46</v>
      </c>
      <c r="B13" s="27">
        <f t="shared" si="1"/>
        <v>9</v>
      </c>
      <c r="C13" s="27">
        <f ca="1">IF($A13="","",OFFSET(統合マスタ!$B$4,MATCH($A13,統合マスタ!$AC$5:$AC$1500,0),0))</f>
        <v>46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 t="str">
        <f ca="1">IFERROR(
    OFFSET(分包機カセット!$M$2,
           MATCH(D13, 分包機カセット!$E$2:$E$235, 0) - 1,
           0),
"")</f>
        <v/>
      </c>
      <c r="N13" s="54">
        <f t="shared" ca="1" si="0"/>
        <v>0</v>
      </c>
    </row>
    <row r="14" spans="1:14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47</v>
      </c>
      <c r="B14" s="27">
        <f t="shared" si="1"/>
        <v>10</v>
      </c>
      <c r="C14" s="27">
        <f ca="1">IF($A14="","",OFFSET(統合マスタ!$B$4,MATCH($A14,統合マスタ!$AC$5:$AC$1500,0),0))</f>
        <v>47</v>
      </c>
      <c r="D14" s="27" t="str">
        <f ca="1">IF($A14="","",OFFSET(統合マスタ!$C$4,MATCH($A14,統合マスタ!$AC$5:$AC$1500,0),0))</f>
        <v>アスパラカリウム錠３００ｍｇ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</v>
      </c>
      <c r="K14" s="54">
        <f ca="1">IFERROR(
    OFFSET(錠剤_PTP!$M$5,
           MATCH(D14, 錠剤_PTP!$D$5:$D$999, 0) - 1,
           0),
"")</f>
        <v>0</v>
      </c>
      <c r="L14" s="54" t="str">
        <f ca="1">IFERROR(
    OFFSET(錠剤_バラ!$M$5,
           MATCH(D14, 錠剤_バラ!$D$5:$D$999, 0) - 1,
           0),
"")</f>
        <v/>
      </c>
      <c r="M14" s="54" t="str">
        <f ca="1">IFERROR(
    OFFSET(分包機カセット!$M$2,
           MATCH(D14, 分包機カセット!$E$2:$E$235, 0) - 1,
           0),
"")</f>
        <v/>
      </c>
      <c r="N14" s="54">
        <f t="shared" ca="1" si="0"/>
        <v>0</v>
      </c>
    </row>
    <row r="15" spans="1:14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56</v>
      </c>
      <c r="B15" s="27">
        <f t="shared" si="1"/>
        <v>11</v>
      </c>
      <c r="C15" s="27">
        <f ca="1">IF($A15="","",OFFSET(統合マスタ!$B$4,MATCH($A15,統合マスタ!$AC$5:$AC$1500,0),0))</f>
        <v>56</v>
      </c>
      <c r="D15" s="27" t="str">
        <f ca="1">IF($A15="","",OFFSET(統合マスタ!$C$4,MATCH($A15,統合マスタ!$AC$5:$AC$1500,0),0))</f>
        <v>アタラックス錠２５ｍｇ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ＰＴＰ</v>
      </c>
      <c r="H15" s="27" t="str">
        <f ca="1">IF($A15="","",OFFSET(統合マスタ!$F$4,MATCH($A15,統合マスタ!$AC$5:$AC$1500,0),0))</f>
        <v>１００Ｔ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ca="1">IFERROR(
    OFFSET(分包機カセット!$M$2,
           MATCH(D15, 分包機カセット!$E$2:$E$235, 0) - 1,
           0),
"")</f>
        <v>-191</v>
      </c>
      <c r="N15" s="54">
        <f t="shared" ca="1" si="0"/>
        <v>-191</v>
      </c>
    </row>
    <row r="16" spans="1:14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59</v>
      </c>
      <c r="B16" s="27">
        <f t="shared" si="1"/>
        <v>12</v>
      </c>
      <c r="C16" s="27">
        <f ca="1">IF($A16="","",OFFSET(統合マスタ!$B$4,MATCH($A16,統合マスタ!$AC$5:$AC$1500,0),0))</f>
        <v>59</v>
      </c>
      <c r="D16" s="27" t="str">
        <f ca="1">IF($A16="","",OFFSET(統合マスタ!$C$4,MATCH($A16,統合マスタ!$AC$5:$AC$1500,0),0))</f>
        <v>アドナ錠３０ｍｇ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５００Ｔ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ca="1">IFERROR(
    OFFSET(分包機カセット!$M$2,
           MATCH(D16, 分包機カセット!$E$2:$E$235, 0) - 1,
           0),
"")</f>
        <v>-342</v>
      </c>
      <c r="N16" s="54">
        <f t="shared" ca="1" si="0"/>
        <v>-342</v>
      </c>
    </row>
    <row r="17" spans="1:14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67</v>
      </c>
      <c r="B17" s="27">
        <f t="shared" si="1"/>
        <v>13</v>
      </c>
      <c r="C17" s="27">
        <f ca="1">IF($A17="","",OFFSET(統合マスタ!$B$4,MATCH($A17,統合マスタ!$AC$5:$AC$1500,0),0))</f>
        <v>67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ca="1">IFERROR(
    OFFSET(分包機カセット!$M$2,
           MATCH(D17, 分包機カセット!$E$2:$E$235, 0) - 1,
           0),
"")</f>
        <v>-399</v>
      </c>
      <c r="N17" s="54">
        <f t="shared" ca="1" si="0"/>
        <v>-399</v>
      </c>
    </row>
    <row r="18" spans="1:14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68</v>
      </c>
      <c r="B18" s="27">
        <f t="shared" si="1"/>
        <v>14</v>
      </c>
      <c r="C18" s="27">
        <f ca="1">IF($A18="","",OFFSET(統合マスタ!$B$4,MATCH($A18,統合マスタ!$AC$5:$AC$1500,0),0))</f>
        <v>68</v>
      </c>
      <c r="D18" s="27" t="str">
        <f ca="1">IF($A18="","",OFFSET(統合マスタ!$C$4,MATCH($A18,統合マスタ!$AC$5:$AC$1500,0),0))</f>
        <v>アトルバスタチンＯＤ錠１０ｍｇ「トーワ」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バラ</v>
      </c>
      <c r="H18" s="27" t="str">
        <f ca="1">IF($A18="","",OFFSET(統合マスタ!$F$4,MATCH($A18,統合マスタ!$AC$5:$AC$1500,0),0))</f>
        <v>３００Ｔ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ca="1">IFERROR(
    OFFSET(分包機カセット!$M$2,
           MATCH(D18, 分包機カセット!$E$2:$E$235, 0) - 1,
           0),
"")</f>
        <v>-399</v>
      </c>
      <c r="N18" s="54">
        <f t="shared" ca="1" si="0"/>
        <v>-399</v>
      </c>
    </row>
    <row r="19" spans="1:14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74</v>
      </c>
      <c r="B19" s="27">
        <f t="shared" si="1"/>
        <v>15</v>
      </c>
      <c r="C19" s="27">
        <f ca="1">IF($A19="","",OFFSET(統合マスタ!$B$4,MATCH($A19,統合マスタ!$AC$5:$AC$1500,0),0))</f>
        <v>74</v>
      </c>
      <c r="D19" s="27" t="str">
        <f ca="1">IF($A19="","",OFFSET(統合マスタ!$C$4,MATCH($A19,統合マスタ!$AC$5:$AC$1500,0),0))</f>
        <v>アマンタジン塩酸塩錠５０ｍｇ「杏林」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ca="1">IFERROR(
    OFFSET(分包機カセット!$M$2,
           MATCH(D19, 分包機カセット!$E$2:$E$235, 0) - 1,
           0),
"")</f>
        <v>-120</v>
      </c>
      <c r="N19" s="54">
        <f t="shared" ca="1" si="0"/>
        <v>-120</v>
      </c>
    </row>
    <row r="20" spans="1:14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75</v>
      </c>
      <c r="B20" s="27">
        <f t="shared" si="1"/>
        <v>16</v>
      </c>
      <c r="C20" s="27">
        <f ca="1">IF($A20="","",OFFSET(統合マスタ!$B$4,MATCH($A20,統合マスタ!$AC$5:$AC$1500,0),0))</f>
        <v>75</v>
      </c>
      <c r="D20" s="27" t="str">
        <f ca="1">IF($A20="","",OFFSET(統合マスタ!$C$4,MATCH($A20,統合マスタ!$AC$5:$AC$1500,0),0))</f>
        <v>アミティーザカプセル２４μｇ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５００Ｐ</v>
      </c>
      <c r="I20" s="27" t="str">
        <f ca="1">IF($A20="","",OFFSET(統合マスタ!$K$4,MATCH($A20,統合マスタ!$AC$5:$AC$1500,0),0))</f>
        <v>cap</v>
      </c>
      <c r="J20" s="54" t="str">
        <f ca="1">IF(F20="","",OFFSET(分類!$B$29,MATCH(F20,分類!$A$30:$A$46,0),0))</f>
        <v>普通薬バラ</v>
      </c>
      <c r="K20" s="54" t="str">
        <f ca="1">IFERROR(
    OFFSET(錠剤_PTP!$M$5,
           MATCH(D20, 錠剤_PTP!$D$5:$D$999, 0) - 1,
           0),
"")</f>
        <v/>
      </c>
      <c r="L20" s="54">
        <f ca="1">IFERROR(
    OFFSET(錠剤_バラ!$M$5,
           MATCH(D20, 錠剤_バラ!$D$5:$D$999, 0) - 1,
           0),
"")</f>
        <v>0</v>
      </c>
      <c r="M20" s="54">
        <f ca="1">IFERROR(
    OFFSET(分包機カセット!$M$2,
           MATCH(D20, 分包機カセット!$E$2:$E$235, 0) - 1,
           0),
"")</f>
        <v>-1720</v>
      </c>
      <c r="N20" s="54">
        <f t="shared" ca="1" si="0"/>
        <v>-1720</v>
      </c>
    </row>
    <row r="21" spans="1:14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90</v>
      </c>
      <c r="B21" s="27">
        <f t="shared" si="1"/>
        <v>17</v>
      </c>
      <c r="C21" s="27">
        <f ca="1">IF($A21="","",OFFSET(統合マスタ!$B$4,MATCH($A21,統合マスタ!$AC$5:$AC$1500,0),0))</f>
        <v>90</v>
      </c>
      <c r="D21" s="27" t="str">
        <f ca="1">IF($A21="","",OFFSET(統合マスタ!$C$4,MATCH($A21,統合マスタ!$AC$5:$AC$1500,0),0))</f>
        <v>アルダクトンＡ錠２５ｍｇ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ca="1">IFERROR(
    OFFSET(分包機カセット!$M$2,
           MATCH(D21, 分包機カセット!$E$2:$E$235, 0) - 1,
           0),
"")</f>
        <v>-969</v>
      </c>
      <c r="N21" s="54">
        <f t="shared" ca="1" si="0"/>
        <v>-969</v>
      </c>
    </row>
    <row r="22" spans="1:14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98</v>
      </c>
      <c r="B22" s="27">
        <f t="shared" si="1"/>
        <v>18</v>
      </c>
      <c r="C22" s="27">
        <f ca="1">IF($A22="","",OFFSET(統合マスタ!$B$4,MATCH($A22,統合マスタ!$AC$5:$AC$1500,0),0))</f>
        <v>98</v>
      </c>
      <c r="D22" s="27" t="str">
        <f ca="1">IF($A22="","",OFFSET(統合マスタ!$C$4,MATCH($A22,統合マスタ!$AC$5:$AC$1500,0),0))</f>
        <v>アロプリノール錠１００ｍｇ「サワイ」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ca="1">IFERROR(
    OFFSET(分包機カセット!$M$2,
           MATCH(D22, 分包機カセット!$E$2:$E$235, 0) - 1,
           0),
"")</f>
        <v>-196</v>
      </c>
      <c r="N22" s="54">
        <f t="shared" ca="1" si="0"/>
        <v>-196</v>
      </c>
    </row>
    <row r="23" spans="1:14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99</v>
      </c>
      <c r="B23" s="27">
        <f t="shared" si="1"/>
        <v>19</v>
      </c>
      <c r="C23" s="27">
        <f ca="1">IF($A23="","",OFFSET(統合マスタ!$B$4,MATCH($A23,統合マスタ!$AC$5:$AC$1500,0),0))</f>
        <v>99</v>
      </c>
      <c r="D23" s="27" t="str">
        <f ca="1">IF($A23="","",OFFSET(統合マスタ!$C$4,MATCH($A23,統合マスタ!$AC$5:$AC$1500,0),0))</f>
        <v>アロプリノール錠１００ｍｇ「サワイ」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１０００Ｔ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ca="1">IFERROR(
    OFFSET(分包機カセット!$M$2,
           MATCH(D23, 分包機カセット!$E$2:$E$235, 0) - 1,
           0),
"")</f>
        <v>-196</v>
      </c>
      <c r="N23" s="54">
        <f t="shared" ca="1" si="0"/>
        <v>-196</v>
      </c>
    </row>
    <row r="24" spans="1:14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101</v>
      </c>
      <c r="B24" s="27">
        <f t="shared" si="1"/>
        <v>20</v>
      </c>
      <c r="C24" s="27">
        <f ca="1">IF($A24="","",OFFSET(統合マスタ!$B$4,MATCH($A24,統合マスタ!$AC$5:$AC$1500,0),0))</f>
        <v>101</v>
      </c>
      <c r="D24" s="27" t="str">
        <f ca="1">IF($A24="","",OFFSET(統合マスタ!$C$4,MATCH($A24,統合マスタ!$AC$5:$AC$1500,0),0))</f>
        <v>イコサペント酸エチルカプセル　３００ｍｇ「日医工」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5</v>
      </c>
      <c r="G24" s="27" t="str">
        <f ca="1">IF($A24="","",OFFSET(統合マスタ!$E$4,MATCH($A24,統合マスタ!$AC$5:$AC$1500,0),0))</f>
        <v>ＰＴＰ</v>
      </c>
      <c r="H24" s="27" t="str">
        <f ca="1">IF($A24="","",OFFSET(統合マスタ!$F$4,MATCH($A24,統合マスタ!$AC$5:$AC$1500,0),0))</f>
        <v>１０００Ｐ</v>
      </c>
      <c r="I24" s="27" t="str">
        <f ca="1">IF($A24="","",OFFSET(統合マスタ!$K$4,MATCH($A24,統合マスタ!$AC$5:$AC$1500,0),0))</f>
        <v>cap</v>
      </c>
      <c r="J24" s="54" t="str">
        <f ca="1">IF(F24="","",OFFSET(分類!$B$29,MATCH(F24,分類!$A$30:$A$46,0),0))</f>
        <v>普通薬バラ</v>
      </c>
      <c r="K24" s="54" t="str">
        <f ca="1">IFERROR(
    OFFSET(錠剤_PTP!$M$5,
           MATCH(D24, 錠剤_PTP!$D$5:$D$999, 0) - 1,
           0),
"")</f>
        <v/>
      </c>
      <c r="L24" s="54">
        <f ca="1">IFERROR(
    OFFSET(錠剤_バラ!$M$5,
           MATCH(D24, 錠剤_バラ!$D$5:$D$999, 0) - 1,
           0),
"")</f>
        <v>0</v>
      </c>
      <c r="M24" s="54" t="str">
        <f ca="1">IFERROR(
    OFFSET(分包機カセット!$M$2,
           MATCH(D24, 分包機カセット!$E$2:$E$235, 0) - 1,
           0),
"")</f>
        <v/>
      </c>
      <c r="N24" s="54">
        <f t="shared" ca="1" si="0"/>
        <v>0</v>
      </c>
    </row>
    <row r="25" spans="1:14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111</v>
      </c>
      <c r="B25" s="27">
        <f t="shared" si="1"/>
        <v>21</v>
      </c>
      <c r="C25" s="27">
        <f ca="1">IF($A25="","",OFFSET(統合マスタ!$B$4,MATCH($A25,統合マスタ!$AC$5:$AC$1500,0),0))</f>
        <v>111</v>
      </c>
      <c r="D25" s="27" t="str">
        <f ca="1">IF($A25="","",OFFSET(統合マスタ!$C$4,MATCH($A25,統合マスタ!$AC$5:$AC$1500,0),0))</f>
        <v>イルベサルタン錠５０ｍｇ「サワイ」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ca="1">IFERROR(
    OFFSET(分包機カセット!$M$2,
           MATCH(D25, 分包機カセット!$E$2:$E$235, 0) - 1,
           0),
"")</f>
        <v>-518</v>
      </c>
      <c r="N25" s="54">
        <f t="shared" ca="1" si="0"/>
        <v>-518</v>
      </c>
    </row>
    <row r="26" spans="1:14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112</v>
      </c>
      <c r="B26" s="27">
        <f t="shared" si="1"/>
        <v>22</v>
      </c>
      <c r="C26" s="27">
        <f ca="1">IF($A26="","",OFFSET(統合マスタ!$B$4,MATCH($A26,統合マスタ!$AC$5:$AC$1500,0),0))</f>
        <v>112</v>
      </c>
      <c r="D26" s="27" t="str">
        <f ca="1">IF($A26="","",OFFSET(統合マスタ!$C$4,MATCH($A26,統合マスタ!$AC$5:$AC$1500,0),0))</f>
        <v>イルベサルタン錠５０ｍｇ「サワイ」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２００Ｔ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ca="1">IFERROR(
    OFFSET(分包機カセット!$M$2,
           MATCH(D26, 分包機カセット!$E$2:$E$235, 0) - 1,
           0),
"")</f>
        <v>-518</v>
      </c>
      <c r="N26" s="54">
        <f t="shared" ca="1" si="0"/>
        <v>-518</v>
      </c>
    </row>
    <row r="27" spans="1:14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121</v>
      </c>
      <c r="B27" s="27">
        <f t="shared" si="1"/>
        <v>23</v>
      </c>
      <c r="C27" s="27">
        <f ca="1">IF($A27="","",OFFSET(統合マスタ!$B$4,MATCH($A27,統合マスタ!$AC$5:$AC$1500,0),0))</f>
        <v>121</v>
      </c>
      <c r="D27" s="27" t="str">
        <f ca="1">IF($A27="","",OFFSET(統合マスタ!$C$4,MATCH($A27,統合マスタ!$AC$5:$AC$1500,0),0))</f>
        <v>ウルソデオキシコール酸錠１００ｍｇ「サワイ」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バラ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ca="1">IFERROR(
    OFFSET(分包機カセット!$M$2,
           MATCH(D27, 分包機カセット!$E$2:$E$235, 0) - 1,
           0),
"")</f>
        <v>355</v>
      </c>
      <c r="N27" s="54">
        <f t="shared" ca="1" si="0"/>
        <v>355</v>
      </c>
    </row>
    <row r="28" spans="1:14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125</v>
      </c>
      <c r="B28" s="27">
        <f t="shared" si="1"/>
        <v>24</v>
      </c>
      <c r="C28" s="27">
        <f ca="1">IF($A28="","",OFFSET(統合マスタ!$B$4,MATCH($A28,統合マスタ!$AC$5:$AC$1500,0),0))</f>
        <v>125</v>
      </c>
      <c r="D28" s="27" t="str">
        <f ca="1">IF($A28="","",OFFSET(統合マスタ!$C$4,MATCH($A28,統合マスタ!$AC$5:$AC$1500,0),0))</f>
        <v>エスゾピクロン錠１ｍｇ「トーワ」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ca="1">IFERROR(
    OFFSET(分包機カセット!$M$2,
           MATCH(D28, 分包機カセット!$E$2:$E$235, 0) - 1,
           0),
"")</f>
        <v>-692</v>
      </c>
      <c r="N28" s="54">
        <f t="shared" ca="1" si="0"/>
        <v>-692</v>
      </c>
    </row>
    <row r="29" spans="1:14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126</v>
      </c>
      <c r="B29" s="27">
        <f t="shared" si="1"/>
        <v>25</v>
      </c>
      <c r="C29" s="27">
        <f ca="1">IF($A29="","",OFFSET(統合マスタ!$B$4,MATCH($A29,統合マスタ!$AC$5:$AC$1500,0),0))</f>
        <v>126</v>
      </c>
      <c r="D29" s="27" t="str">
        <f ca="1">IF($A29="","",OFFSET(統合マスタ!$C$4,MATCH($A29,統合マスタ!$AC$5:$AC$1500,0),0))</f>
        <v>エスゾピクロン錠１ｍｇ「トーワ」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バラ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ca="1">IFERROR(
    OFFSET(分包機カセット!$M$2,
           MATCH(D29, 分包機カセット!$E$2:$E$235, 0) - 1,
           0),
"")</f>
        <v>-692</v>
      </c>
      <c r="N29" s="54">
        <f t="shared" ca="1" si="0"/>
        <v>-692</v>
      </c>
    </row>
    <row r="30" spans="1:14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128</v>
      </c>
      <c r="B30" s="27">
        <f t="shared" si="1"/>
        <v>26</v>
      </c>
      <c r="C30" s="27">
        <f ca="1">IF($A30="","",OFFSET(統合マスタ!$B$4,MATCH($A30,統合マスタ!$AC$5:$AC$1500,0),0))</f>
        <v>128</v>
      </c>
      <c r="D30" s="27" t="str">
        <f ca="1">IF($A30="","",OFFSET(統合マスタ!$C$4,MATCH($A30,統合マスタ!$AC$5:$AC$1500,0),0))</f>
        <v>エソメプラゾールカプセル２０ｍｇ「ニプロ」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5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５００Ｔ</v>
      </c>
      <c r="I30" s="27" t="str">
        <f ca="1">IF($A30="","",OFFSET(統合マスタ!$K$4,MATCH($A30,統合マスタ!$AC$5:$AC$1500,0),0))</f>
        <v>cap</v>
      </c>
      <c r="J30" s="54" t="str">
        <f ca="1">IF(F30="","",OFFSET(分類!$B$29,MATCH(F30,分類!$A$30:$A$46,0),0))</f>
        <v>普通薬バラ</v>
      </c>
      <c r="K30" s="54" t="str">
        <f ca="1">IFERROR(
    OFFSET(錠剤_PTP!$M$5,
           MATCH(D30, 錠剤_PTP!$D$5:$D$999, 0) - 1,
           0),
"")</f>
        <v/>
      </c>
      <c r="L30" s="54">
        <f ca="1">IFERROR(
    OFFSET(錠剤_バラ!$M$5,
           MATCH(D30, 錠剤_バラ!$D$5:$D$999, 0) - 1,
           0),
"")</f>
        <v>0</v>
      </c>
      <c r="M30" s="54">
        <f ca="1">IFERROR(
    OFFSET(分包機カセット!$M$2,
           MATCH(D30, 分包機カセット!$E$2:$E$235, 0) - 1,
           0),
"")</f>
        <v>120</v>
      </c>
      <c r="N30" s="54">
        <f t="shared" ca="1" si="0"/>
        <v>120</v>
      </c>
    </row>
    <row r="31" spans="1:14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129</v>
      </c>
      <c r="B31" s="27">
        <f t="shared" si="1"/>
        <v>27</v>
      </c>
      <c r="C31" s="27">
        <f ca="1">IF($A31="","",OFFSET(統合マスタ!$B$4,MATCH($A31,統合マスタ!$AC$5:$AC$1500,0),0))</f>
        <v>129</v>
      </c>
      <c r="D31" s="27" t="str">
        <f ca="1">IF($A31="","",OFFSET(統合マスタ!$C$4,MATCH($A31,統合マスタ!$AC$5:$AC$1500,0),0))</f>
        <v>エソメプラゾールカプセル２０ｍｇ「ニプロ」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５００Ｔ</v>
      </c>
      <c r="I31" s="27" t="str">
        <f ca="1">IF($A31="","",OFFSET(統合マスタ!$K$4,MATCH($A31,統合マスタ!$AC$5:$AC$1500,0),0))</f>
        <v>cap</v>
      </c>
      <c r="J31" s="54" t="str">
        <f ca="1">IF(F31="","",OFFSET(分類!$B$29,MATCH(F31,分類!$A$30:$A$46,0),0))</f>
        <v>普通薬バラ</v>
      </c>
      <c r="K31" s="54" t="str">
        <f ca="1">IFERROR(
    OFFSET(錠剤_PTP!$M$5,
           MATCH(D31, 錠剤_PTP!$D$5:$D$999, 0) - 1,
           0),
"")</f>
        <v/>
      </c>
      <c r="L31" s="54">
        <f ca="1">IFERROR(
    OFFSET(錠剤_バラ!$M$5,
           MATCH(D31, 錠剤_バラ!$D$5:$D$999, 0) - 1,
           0),
"")</f>
        <v>0</v>
      </c>
      <c r="M31" s="54">
        <f ca="1">IFERROR(
    OFFSET(分包機カセット!$M$2,
           MATCH(D31, 分包機カセット!$E$2:$E$235, 0) - 1,
           0),
"")</f>
        <v>120</v>
      </c>
      <c r="N31" s="54">
        <f t="shared" ca="1" si="0"/>
        <v>120</v>
      </c>
    </row>
    <row r="32" spans="1:14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130</v>
      </c>
      <c r="B32" s="27">
        <f t="shared" si="1"/>
        <v>28</v>
      </c>
      <c r="C32" s="27">
        <f ca="1">IF($A32="","",OFFSET(統合マスタ!$B$4,MATCH($A32,統合マスタ!$AC$5:$AC$1500,0),0))</f>
        <v>130</v>
      </c>
      <c r="D32" s="27" t="str">
        <f ca="1">IF($A32="","",OFFSET(統合マスタ!$C$4,MATCH($A32,統合マスタ!$AC$5:$AC$1500,0),0))</f>
        <v>エチゾラム錠０．５ｍｇ「アメル」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25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　＆　普通薬バラ</v>
      </c>
      <c r="K32" s="54">
        <f ca="1">IFERROR(
    OFFSET(錠剤_PTP!$M$5,
           MATCH(D32, 錠剤_PTP!$D$5:$D$999, 0) - 1,
           0),
"")</f>
        <v>0</v>
      </c>
      <c r="L32" s="54">
        <f ca="1">IFERROR(
    OFFSET(錠剤_バラ!$M$5,
           MATCH(D32, 錠剤_バラ!$D$5:$D$999, 0) - 1,
           0),
"")</f>
        <v>0</v>
      </c>
      <c r="M32" s="54">
        <f ca="1">IFERROR(
    OFFSET(分包機カセット!$M$2,
           MATCH(D32, 分包機カセット!$E$2:$E$235, 0) - 1,
           0),
"")</f>
        <v>332</v>
      </c>
      <c r="N32" s="54">
        <f t="shared" ca="1" si="0"/>
        <v>332</v>
      </c>
    </row>
    <row r="33" spans="1:14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131</v>
      </c>
      <c r="B33" s="27">
        <f t="shared" si="1"/>
        <v>29</v>
      </c>
      <c r="C33" s="27">
        <f ca="1">IF($A33="","",OFFSET(統合マスタ!$B$4,MATCH($A33,統合マスタ!$AC$5:$AC$1500,0),0))</f>
        <v>131</v>
      </c>
      <c r="D33" s="27" t="str">
        <f ca="1">IF($A33="","",OFFSET(統合マスタ!$C$4,MATCH($A33,統合マスタ!$AC$5:$AC$1500,0),0))</f>
        <v>エチゾラム錠０．５ｍｇ「アメル」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25</v>
      </c>
      <c r="G33" s="27" t="str">
        <f ca="1">IF($A33="","",OFFSET(統合マスタ!$E$4,MATCH($A33,統合マスタ!$AC$5:$AC$1500,0),0))</f>
        <v>バラ</v>
      </c>
      <c r="H33" s="27" t="str">
        <f ca="1">IF($A33="","",OFFSET(統合マスタ!$F$4,MATCH($A33,統合マスタ!$AC$5:$AC$1500,0),0))</f>
        <v>１０００Ｔ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調剤棚　＆　普通薬バラ</v>
      </c>
      <c r="K33" s="54">
        <f ca="1">IFERROR(
    OFFSET(錠剤_PTP!$M$5,
           MATCH(D33, 錠剤_PTP!$D$5:$D$999, 0) - 1,
           0),
"")</f>
        <v>0</v>
      </c>
      <c r="L33" s="54">
        <f ca="1">IFERROR(
    OFFSET(錠剤_バラ!$M$5,
           MATCH(D33, 錠剤_バラ!$D$5:$D$999, 0) - 1,
           0),
"")</f>
        <v>0</v>
      </c>
      <c r="M33" s="54">
        <f ca="1">IFERROR(
    OFFSET(分包機カセット!$M$2,
           MATCH(D33, 分包機カセット!$E$2:$E$235, 0) - 1,
           0),
"")</f>
        <v>332</v>
      </c>
      <c r="N33" s="54">
        <f t="shared" ca="1" si="0"/>
        <v>332</v>
      </c>
    </row>
    <row r="34" spans="1:14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132</v>
      </c>
      <c r="B34" s="27">
        <f t="shared" si="1"/>
        <v>30</v>
      </c>
      <c r="C34" s="27">
        <f ca="1">IF($A34="","",OFFSET(統合マスタ!$B$4,MATCH($A34,統合マスタ!$AC$5:$AC$1500,0),0))</f>
        <v>132</v>
      </c>
      <c r="D34" s="27" t="str">
        <f ca="1">IF($A34="","",OFFSET(統合マスタ!$C$4,MATCH($A34,統合マスタ!$AC$5:$AC$1500,0),0))</f>
        <v>エチゾラム錠１ｍｇ「アメル」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ca="1">IFERROR(
    OFFSET(分包機カセット!$M$2,
           MATCH(D34, 分包機カセット!$E$2:$E$235, 0) - 1,
           0),
"")</f>
        <v>-45</v>
      </c>
      <c r="N34" s="54">
        <f t="shared" ca="1" si="0"/>
        <v>-45</v>
      </c>
    </row>
    <row r="35" spans="1:14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133</v>
      </c>
      <c r="B35" s="27">
        <f t="shared" si="1"/>
        <v>31</v>
      </c>
      <c r="C35" s="27">
        <f ca="1">IF($A35="","",OFFSET(統合マスタ!$B$4,MATCH($A35,統合マスタ!$AC$5:$AC$1500,0),0))</f>
        <v>133</v>
      </c>
      <c r="D35" s="27" t="str">
        <f ca="1">IF($A35="","",OFFSET(統合マスタ!$C$4,MATCH($A35,統合マスタ!$AC$5:$AC$1500,0),0))</f>
        <v>エチゾラム錠１ｍｇ「アメル」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25</v>
      </c>
      <c r="G35" s="27" t="str">
        <f ca="1">IF($A35="","",OFFSET(統合マスタ!$E$4,MATCH($A35,統合マスタ!$AC$5:$AC$1500,0),0))</f>
        <v>バラ</v>
      </c>
      <c r="H35" s="27" t="str">
        <f ca="1">IF($A35="","",OFFSET(統合マスタ!$F$4,MATCH($A35,統合マスタ!$AC$5:$AC$1500,0),0))</f>
        <v>１０００Ｔ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　＆　普通薬バラ</v>
      </c>
      <c r="K35" s="54">
        <f ca="1">IFERROR(
    OFFSET(錠剤_PTP!$M$5,
           MATCH(D35, 錠剤_PTP!$D$5:$D$999, 0) - 1,
           0),
"")</f>
        <v>0</v>
      </c>
      <c r="L35" s="54">
        <f ca="1">IFERROR(
    OFFSET(錠剤_バラ!$M$5,
           MATCH(D35, 錠剤_バラ!$D$5:$D$999, 0) - 1,
           0),
"")</f>
        <v>0</v>
      </c>
      <c r="M35" s="54">
        <f ca="1">IFERROR(
    OFFSET(分包機カセット!$M$2,
           MATCH(D35, 分包機カセット!$E$2:$E$235, 0) - 1,
           0),
"")</f>
        <v>-45</v>
      </c>
      <c r="N35" s="54">
        <f t="shared" ca="1" si="0"/>
        <v>-45</v>
      </c>
    </row>
    <row r="36" spans="1:14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134</v>
      </c>
      <c r="B36" s="27">
        <f t="shared" si="1"/>
        <v>32</v>
      </c>
      <c r="C36" s="27">
        <f ca="1">IF($A36="","",OFFSET(統合マスタ!$B$4,MATCH($A36,統合マスタ!$AC$5:$AC$1500,0),0))</f>
        <v>134</v>
      </c>
      <c r="D36" s="27" t="str">
        <f ca="1">IF($A36="","",OFFSET(統合マスタ!$C$4,MATCH($A36,統合マスタ!$AC$5:$AC$1500,0),0))</f>
        <v>エナラプリルマレイン酸塩錠５ｍｇ「サワイ」　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バラ</v>
      </c>
      <c r="H36" s="27" t="str">
        <f ca="1">IF($A36="","",OFFSET(統合マスタ!$F$4,MATCH($A36,統合マスタ!$AC$5:$AC$1500,0),0))</f>
        <v>１０００Ｔ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 t="str">
        <f ca="1">IFERROR(
    OFFSET(分包機カセット!$M$2,
           MATCH(D36, 分包機カセット!$E$2:$E$235, 0) - 1,
           0),
"")</f>
        <v/>
      </c>
      <c r="N36" s="54">
        <f t="shared" ca="1" si="0"/>
        <v>0</v>
      </c>
    </row>
    <row r="37" spans="1:14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135</v>
      </c>
      <c r="B37" s="27">
        <f t="shared" si="1"/>
        <v>33</v>
      </c>
      <c r="C37" s="27">
        <f ca="1">IF($A37="","",OFFSET(統合マスタ!$B$4,MATCH($A37,統合マスタ!$AC$5:$AC$1500,0),0))</f>
        <v>135</v>
      </c>
      <c r="D37" s="27" t="str">
        <f ca="1">IF($A37="","",OFFSET(統合マスタ!$C$4,MATCH($A37,統合マスタ!$AC$5:$AC$1500,0),0))</f>
        <v>エバスチンＯＤ錠５ｍｇ「サワイ」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1</v>
      </c>
      <c r="G37" s="27" t="str">
        <f ca="1">IF($A37="","",OFFSET(統合マスタ!$E$4,MATCH($A37,統合マスタ!$AC$5:$AC$1500,0),0))</f>
        <v>ＰＴＰ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</v>
      </c>
      <c r="K37" s="54">
        <f ca="1">IFERROR(
    OFFSET(錠剤_PTP!$M$5,
           MATCH(D37, 錠剤_PTP!$D$5:$D$999, 0) - 1,
           0),
"")</f>
        <v>0</v>
      </c>
      <c r="L37" s="54" t="str">
        <f ca="1">IFERROR(
    OFFSET(錠剤_バラ!$M$5,
           MATCH(D37, 錠剤_バラ!$D$5:$D$999, 0) - 1,
           0),
"")</f>
        <v/>
      </c>
      <c r="M37" s="54" t="str">
        <f ca="1">IFERROR(
    OFFSET(分包機カセット!$M$2,
           MATCH(D37, 分包機カセット!$E$2:$E$235, 0) - 1,
           0),
"")</f>
        <v/>
      </c>
      <c r="N37" s="54">
        <f t="shared" ca="1" si="0"/>
        <v>0</v>
      </c>
    </row>
    <row r="38" spans="1:14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136</v>
      </c>
      <c r="B38" s="27">
        <f t="shared" si="1"/>
        <v>34</v>
      </c>
      <c r="C38" s="27">
        <f ca="1">IF($A38="","",OFFSET(統合マスタ!$B$4,MATCH($A38,統合マスタ!$AC$5:$AC$1500,0),0))</f>
        <v>136</v>
      </c>
      <c r="D38" s="27" t="str">
        <f ca="1">IF($A38="","",OFFSET(統合マスタ!$C$4,MATCH($A38,統合マスタ!$AC$5:$AC$1500,0),0))</f>
        <v>エビスタ錠６０ｍｇ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 t="str">
        <f ca="1">IFERROR(
    OFFSET(分包機カセット!$M$2,
           MATCH(D38, 分包機カセット!$E$2:$E$235, 0) - 1,
           0),
"")</f>
        <v/>
      </c>
      <c r="N38" s="54">
        <f t="shared" ca="1" si="0"/>
        <v>0</v>
      </c>
    </row>
    <row r="39" spans="1:14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137</v>
      </c>
      <c r="B39" s="27">
        <f t="shared" si="1"/>
        <v>35</v>
      </c>
      <c r="C39" s="27">
        <f ca="1">IF($A39="","",OFFSET(統合マスタ!$B$4,MATCH($A39,統合マスタ!$AC$5:$AC$1500,0),0))</f>
        <v>137</v>
      </c>
      <c r="D39" s="27" t="str">
        <f ca="1">IF($A39="","",OFFSET(統合マスタ!$C$4,MATCH($A39,統合マスタ!$AC$5:$AC$1500,0),0))</f>
        <v>エピナスチン塩酸塩錠２０ｍｇ「トーワ」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ＰＴＰ</v>
      </c>
      <c r="H39" s="27" t="str">
        <f ca="1">IF($A39="","",OFFSET(統合マスタ!$F$4,MATCH($A39,統合マスタ!$AC$5:$AC$1500,0),0))</f>
        <v>１０００Ｔ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ca="1">IFERROR(
    OFFSET(分包機カセット!$M$2,
           MATCH(D39, 分包機カセット!$E$2:$E$235, 0) - 1,
           0),
"")</f>
        <v>-252</v>
      </c>
      <c r="N39" s="54">
        <f t="shared" ca="1" si="0"/>
        <v>-252</v>
      </c>
    </row>
    <row r="40" spans="1:14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145</v>
      </c>
      <c r="B40" s="27">
        <f t="shared" si="1"/>
        <v>36</v>
      </c>
      <c r="C40" s="27">
        <f ca="1">IF($A40="","",OFFSET(統合マスタ!$B$4,MATCH($A40,統合マスタ!$AC$5:$AC$1500,0),0))</f>
        <v>145</v>
      </c>
      <c r="D40" s="27" t="str">
        <f ca="1">IF($A40="","",OFFSET(統合マスタ!$C$4,MATCH($A40,統合マスタ!$AC$5:$AC$1500,0),0))</f>
        <v>エブランチルカプセル１５ｍｇ「三和」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5</v>
      </c>
      <c r="G40" s="27" t="str">
        <f ca="1">IF($A40="","",OFFSET(統合マスタ!$E$4,MATCH($A40,統合マスタ!$AC$5:$AC$1500,0),0))</f>
        <v>バラ</v>
      </c>
      <c r="H40" s="27" t="str">
        <f ca="1">IF($A40="","",OFFSET(統合マスタ!$F$4,MATCH($A40,統合マスタ!$AC$5:$AC$1500,0),0))</f>
        <v>５００Ｃａｐ</v>
      </c>
      <c r="I40" s="27" t="str">
        <f ca="1">IF($A40="","",OFFSET(統合マスタ!$K$4,MATCH($A40,統合マスタ!$AC$5:$AC$1500,0),0))</f>
        <v>cap</v>
      </c>
      <c r="J40" s="54" t="str">
        <f ca="1">IF(F40="","",OFFSET(分類!$B$29,MATCH(F40,分類!$A$30:$A$46,0),0))</f>
        <v>普通薬バラ</v>
      </c>
      <c r="K40" s="54" t="str">
        <f ca="1">IFERROR(
    OFFSET(錠剤_PTP!$M$5,
           MATCH(D40, 錠剤_PTP!$D$5:$D$999, 0) - 1,
           0),
"")</f>
        <v/>
      </c>
      <c r="L40" s="54">
        <f ca="1">IFERROR(
    OFFSET(錠剤_バラ!$M$5,
           MATCH(D40, 錠剤_バラ!$D$5:$D$999, 0) - 1,
           0),
"")</f>
        <v>0</v>
      </c>
      <c r="M40" s="54" t="str">
        <f ca="1">IFERROR(
    OFFSET(分包機カセット!$M$2,
           MATCH(D40, 分包機カセット!$E$2:$E$235, 0) - 1,
           0),
"")</f>
        <v/>
      </c>
      <c r="N40" s="54">
        <f t="shared" ca="1" si="0"/>
        <v>0</v>
      </c>
    </row>
    <row r="41" spans="1:14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146</v>
      </c>
      <c r="B41" s="27">
        <f t="shared" si="1"/>
        <v>37</v>
      </c>
      <c r="C41" s="27">
        <f ca="1">IF($A41="","",OFFSET(統合マスタ!$B$4,MATCH($A41,統合マスタ!$AC$5:$AC$1500,0),0))</f>
        <v>146</v>
      </c>
      <c r="D41" s="27" t="str">
        <f ca="1">IF($A41="","",OFFSET(統合マスタ!$C$4,MATCH($A41,統合マスタ!$AC$5:$AC$1500,0),0))</f>
        <v>エペリゾン塩酸塩錠５０ｍｇ「日医工」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</v>
      </c>
      <c r="K41" s="54">
        <f ca="1">IFERROR(
    OFFSET(錠剤_PTP!$M$5,
           MATCH(D41, 錠剤_PTP!$D$5:$D$999, 0) - 1,
           0),
"")</f>
        <v>0</v>
      </c>
      <c r="L41" s="54" t="str">
        <f ca="1">IFERROR(
    OFFSET(錠剤_バラ!$M$5,
           MATCH(D41, 錠剤_バラ!$D$5:$D$999, 0) - 1,
           0),
"")</f>
        <v/>
      </c>
      <c r="M41" s="54" t="str">
        <f ca="1">IFERROR(
    OFFSET(分包機カセット!$M$2,
           MATCH(D41, 分包機カセット!$E$2:$E$235, 0) - 1,
           0),
"")</f>
        <v/>
      </c>
      <c r="N41" s="54">
        <f t="shared" ca="1" si="0"/>
        <v>0</v>
      </c>
    </row>
    <row r="42" spans="1:14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155</v>
      </c>
      <c r="B42" s="27">
        <f t="shared" si="1"/>
        <v>38</v>
      </c>
      <c r="C42" s="27">
        <f ca="1">IF($A42="","",OFFSET(統合マスタ!$B$4,MATCH($A42,統合マスタ!$AC$5:$AC$1500,0),0))</f>
        <v>155</v>
      </c>
      <c r="D42" s="27" t="str">
        <f ca="1">IF($A42="","",OFFSET(統合マスタ!$C$4,MATCH($A42,統合マスタ!$AC$5:$AC$1500,0),0))</f>
        <v>オセルタミビルカプセル７５ｍｇ「サワイ」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6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１０Ｐ</v>
      </c>
      <c r="I42" s="27" t="str">
        <f ca="1">IF($A42="","",OFFSET(統合マスタ!$K$4,MATCH($A42,統合マスタ!$AC$5:$AC$1500,0),0))</f>
        <v>cap</v>
      </c>
      <c r="J42" s="54" t="str">
        <f ca="1">IF(F42="","",OFFSET(分類!$B$29,MATCH(F42,分類!$A$30:$A$46,0),0))</f>
        <v>劇薬バラ</v>
      </c>
      <c r="K42" s="54" t="str">
        <f ca="1">IFERROR(
    OFFSET(錠剤_PTP!$M$5,
           MATCH(D42, 錠剤_PTP!$D$5:$D$999, 0) - 1,
           0),
"")</f>
        <v/>
      </c>
      <c r="L42" s="54">
        <f ca="1">IFERROR(
    OFFSET(錠剤_バラ!$M$5,
           MATCH(D42, 錠剤_バラ!$D$5:$D$999, 0) - 1,
           0),
"")</f>
        <v>0</v>
      </c>
      <c r="M42" s="54" t="str">
        <f ca="1">IFERROR(
    OFFSET(分包機カセット!$M$2,
           MATCH(D42, 分包機カセット!$E$2:$E$235, 0) - 1,
           0),
"")</f>
        <v/>
      </c>
      <c r="N42" s="54">
        <f t="shared" ca="1" si="0"/>
        <v>0</v>
      </c>
    </row>
    <row r="43" spans="1:14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166</v>
      </c>
      <c r="B43" s="27">
        <f t="shared" si="1"/>
        <v>39</v>
      </c>
      <c r="C43" s="27">
        <f ca="1">IF($A43="","",OFFSET(統合マスタ!$B$4,MATCH($A43,統合マスタ!$AC$5:$AC$1500,0),0))</f>
        <v>166</v>
      </c>
      <c r="D43" s="27" t="str">
        <f ca="1">IF($A43="","",OFFSET(統合マスタ!$C$4,MATCH($A43,統合マスタ!$AC$5:$AC$1500,0),0))</f>
        <v>オロパタジン塩酸塩ＯＤ錠５ｍｇ「トーワ」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ca="1">IFERROR(
    OFFSET(分包機カセット!$M$2,
           MATCH(D43, 分包機カセット!$E$2:$E$235, 0) - 1,
           0),
"")</f>
        <v>-1495</v>
      </c>
      <c r="N43" s="54">
        <f t="shared" ca="1" si="0"/>
        <v>-1495</v>
      </c>
    </row>
    <row r="44" spans="1:14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167</v>
      </c>
      <c r="B44" s="27">
        <f t="shared" si="1"/>
        <v>40</v>
      </c>
      <c r="C44" s="27">
        <f ca="1">IF($A44="","",OFFSET(統合マスタ!$B$4,MATCH($A44,統合マスタ!$AC$5:$AC$1500,0),0))</f>
        <v>167</v>
      </c>
      <c r="D44" s="27" t="str">
        <f ca="1">IF($A44="","",OFFSET(統合マスタ!$C$4,MATCH($A44,統合マスタ!$AC$5:$AC$1500,0),0))</f>
        <v>オロパタジン塩酸塩ＯＤ錠５ｍｇ「トーワ」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バラ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ca="1">IFERROR(
    OFFSET(分包機カセット!$M$2,
           MATCH(D44, 分包機カセット!$E$2:$E$235, 0) - 1,
           0),
"")</f>
        <v>-1495</v>
      </c>
      <c r="N44" s="54">
        <f t="shared" ca="1" si="0"/>
        <v>-1495</v>
      </c>
    </row>
    <row r="45" spans="1:14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168</v>
      </c>
      <c r="B45" s="27">
        <f t="shared" si="1"/>
        <v>41</v>
      </c>
      <c r="C45" s="27">
        <f ca="1">IF($A45="","",OFFSET(統合マスタ!$B$4,MATCH($A45,統合マスタ!$AC$5:$AC$1500,0),0))</f>
        <v>168</v>
      </c>
      <c r="D45" s="27" t="str">
        <f ca="1">IF($A45="","",OFFSET(統合マスタ!$C$4,MATCH($A45,統合マスタ!$AC$5:$AC$1500,0),0))</f>
        <v>カモスタットメシル酸塩錠１００ｍｇ「サワイ」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5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普通薬バラ</v>
      </c>
      <c r="K45" s="54" t="str">
        <f ca="1">IFERROR(
    OFFSET(錠剤_PTP!$M$5,
           MATCH(D45, 錠剤_PTP!$D$5:$D$999, 0) - 1,
           0),
"")</f>
        <v/>
      </c>
      <c r="L45" s="54">
        <f ca="1">IFERROR(
    OFFSET(錠剤_バラ!$M$5,
           MATCH(D45, 錠剤_バラ!$D$5:$D$999, 0) - 1,
           0),
"")</f>
        <v>0</v>
      </c>
      <c r="M45" s="54">
        <f ca="1">IFERROR(
    OFFSET(分包機カセット!$M$2,
           MATCH(D45, 分包機カセット!$E$2:$E$235, 0) - 1,
           0),
"")</f>
        <v>-24</v>
      </c>
      <c r="N45" s="54">
        <f t="shared" ca="1" si="0"/>
        <v>-24</v>
      </c>
    </row>
    <row r="46" spans="1:14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173</v>
      </c>
      <c r="B46" s="27">
        <f t="shared" si="1"/>
        <v>42</v>
      </c>
      <c r="C46" s="27">
        <f ca="1">IF($A46="","",OFFSET(統合マスタ!$B$4,MATCH($A46,統合マスタ!$AC$5:$AC$1500,0),0))</f>
        <v>173</v>
      </c>
      <c r="D46" s="27" t="str">
        <f ca="1">IF($A46="","",OFFSET(統合マスタ!$C$4,MATCH($A46,統合マスタ!$AC$5:$AC$1500,0),0))</f>
        <v>カルバマゼピン錠１００ｍｇ「アメル」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25</v>
      </c>
      <c r="G46" s="27" t="str">
        <f ca="1">IF($A46="","",OFFSET(統合マスタ!$E$4,MATCH($A46,統合マスタ!$AC$5:$AC$1500,0),0))</f>
        <v>バラ</v>
      </c>
      <c r="H46" s="27" t="str">
        <f ca="1">IF($A46="","",OFFSET(統合マスタ!$F$4,MATCH($A46,統合マスタ!$AC$5:$AC$1500,0),0))</f>
        <v>５００Ｔ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　＆　普通薬バラ</v>
      </c>
      <c r="K46" s="54">
        <f ca="1">IFERROR(
    OFFSET(錠剤_PTP!$M$5,
           MATCH(D46, 錠剤_PTP!$D$5:$D$999, 0) - 1,
           0),
"")</f>
        <v>0</v>
      </c>
      <c r="L46" s="54">
        <f ca="1">IFERROR(
    OFFSET(錠剤_バラ!$M$5,
           MATCH(D46, 錠剤_バラ!$D$5:$D$999, 0) - 1,
           0),
"")</f>
        <v>0</v>
      </c>
      <c r="M46" s="54">
        <f ca="1">IFERROR(
    OFFSET(分包機カセット!$M$2,
           MATCH(D46, 分包機カセット!$E$2:$E$235, 0) - 1,
           0),
"")</f>
        <v>146</v>
      </c>
      <c r="N46" s="54">
        <f t="shared" ca="1" si="0"/>
        <v>146</v>
      </c>
    </row>
    <row r="47" spans="1:14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174</v>
      </c>
      <c r="B47" s="27">
        <f t="shared" si="1"/>
        <v>43</v>
      </c>
      <c r="C47" s="27">
        <f ca="1">IF($A47="","",OFFSET(統合マスタ!$B$4,MATCH($A47,統合マスタ!$AC$5:$AC$1500,0),0))</f>
        <v>174</v>
      </c>
      <c r="D47" s="27" t="str">
        <f ca="1">IF($A47="","",OFFSET(統合マスタ!$C$4,MATCH($A47,統合マスタ!$AC$5:$AC$1500,0),0))</f>
        <v>カルバマゼピン錠２００ｍｇ「アメル」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25</v>
      </c>
      <c r="G47" s="27" t="str">
        <f ca="1">IF($A47="","",OFFSET(統合マスタ!$E$4,MATCH($A47,統合マスタ!$AC$5:$AC$1500,0),0))</f>
        <v>ＰＴＰ</v>
      </c>
      <c r="H47" s="27" t="str">
        <f ca="1">IF($A47="","",OFFSET(統合マスタ!$F$4,MATCH($A47,統合マスタ!$AC$5:$AC$1500,0),0))</f>
        <v>１００Ｔ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　＆　普通薬バラ</v>
      </c>
      <c r="K47" s="54">
        <f ca="1">IFERROR(
    OFFSET(錠剤_PTP!$M$5,
           MATCH(D47, 錠剤_PTP!$D$5:$D$999, 0) - 1,
           0),
"")</f>
        <v>0</v>
      </c>
      <c r="L47" s="54">
        <f ca="1">IFERROR(
    OFFSET(錠剤_バラ!$M$5,
           MATCH(D47, 錠剤_バラ!$D$5:$D$999, 0) - 1,
           0),
"")</f>
        <v>0</v>
      </c>
      <c r="M47" s="54">
        <f ca="1">IFERROR(
    OFFSET(分包機カセット!$M$2,
           MATCH(D47, 分包機カセット!$E$2:$E$235, 0) - 1,
           0),
"")</f>
        <v>-470</v>
      </c>
      <c r="N47" s="54">
        <f t="shared" ca="1" si="0"/>
        <v>-470</v>
      </c>
    </row>
    <row r="48" spans="1:14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175</v>
      </c>
      <c r="B48" s="27">
        <f t="shared" si="1"/>
        <v>44</v>
      </c>
      <c r="C48" s="27">
        <f ca="1">IF($A48="","",OFFSET(統合マスタ!$B$4,MATCH($A48,統合マスタ!$AC$5:$AC$1500,0),0))</f>
        <v>175</v>
      </c>
      <c r="D48" s="27" t="str">
        <f ca="1">IF($A48="","",OFFSET(統合マスタ!$C$4,MATCH($A48,統合マスタ!$AC$5:$AC$1500,0),0))</f>
        <v>カルバマゼピン錠２００ｍｇ「アメル」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25</v>
      </c>
      <c r="G48" s="27" t="str">
        <f ca="1">IF($A48="","",OFFSET(統合マスタ!$E$4,MATCH($A48,統合マスタ!$AC$5:$AC$1500,0),0))</f>
        <v>バラ</v>
      </c>
      <c r="H48" s="27" t="str">
        <f ca="1">IF($A48="","",OFFSET(統合マスタ!$F$4,MATCH($A48,統合マスタ!$AC$5:$AC$1500,0),0))</f>
        <v>５００Ｔ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　＆　普通薬バラ</v>
      </c>
      <c r="K48" s="54">
        <f ca="1">IFERROR(
    OFFSET(錠剤_PTP!$M$5,
           MATCH(D48, 錠剤_PTP!$D$5:$D$999, 0) - 1,
           0),
"")</f>
        <v>0</v>
      </c>
      <c r="L48" s="54">
        <f ca="1">IFERROR(
    OFFSET(錠剤_バラ!$M$5,
           MATCH(D48, 錠剤_バラ!$D$5:$D$999, 0) - 1,
           0),
"")</f>
        <v>0</v>
      </c>
      <c r="M48" s="54">
        <f ca="1">IFERROR(
    OFFSET(分包機カセット!$M$2,
           MATCH(D48, 分包機カセット!$E$2:$E$235, 0) - 1,
           0),
"")</f>
        <v>-470</v>
      </c>
      <c r="N48" s="54">
        <f t="shared" ca="1" si="0"/>
        <v>-470</v>
      </c>
    </row>
    <row r="49" spans="1:14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176</v>
      </c>
      <c r="B49" s="27">
        <f t="shared" si="1"/>
        <v>45</v>
      </c>
      <c r="C49" s="27">
        <f ca="1">IF($A49="","",OFFSET(統合マスタ!$B$4,MATCH($A49,統合マスタ!$AC$5:$AC$1500,0),0))</f>
        <v>176</v>
      </c>
      <c r="D49" s="27" t="str">
        <f ca="1">IF($A49="","",OFFSET(統合マスタ!$C$4,MATCH($A49,統合マスタ!$AC$5:$AC$1500,0),0))</f>
        <v>カルベジロール錠１０ｍｇ「ＤＳＥＰ」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１００Ｔ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ca="1">IFERROR(
    OFFSET(分包機カセット!$M$2,
           MATCH(D49, 分包機カセット!$E$2:$E$235, 0) - 1,
           0),
"")</f>
        <v>-23</v>
      </c>
      <c r="N49" s="54">
        <f t="shared" ca="1" si="0"/>
        <v>-23</v>
      </c>
    </row>
    <row r="50" spans="1:14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177</v>
      </c>
      <c r="B50" s="27">
        <f t="shared" si="1"/>
        <v>46</v>
      </c>
      <c r="C50" s="27">
        <f ca="1">IF($A50="","",OFFSET(統合マスタ!$B$4,MATCH($A50,統合マスタ!$AC$5:$AC$1500,0),0))</f>
        <v>177</v>
      </c>
      <c r="D50" s="27" t="str">
        <f ca="1">IF($A50="","",OFFSET(統合マスタ!$C$4,MATCH($A50,統合マスタ!$AC$5:$AC$1500,0),0))</f>
        <v>カルボシステイン錠２５０ｍｇ「トーワ」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１０００Ｔ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ca="1">IFERROR(
    OFFSET(分包機カセット!$M$2,
           MATCH(D50, 分包機カセット!$E$2:$E$235, 0) - 1,
           0),
"")</f>
        <v>-1004</v>
      </c>
      <c r="N50" s="54">
        <f t="shared" ca="1" si="0"/>
        <v>-1004</v>
      </c>
    </row>
    <row r="51" spans="1:14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179</v>
      </c>
      <c r="B51" s="27">
        <f t="shared" si="1"/>
        <v>47</v>
      </c>
      <c r="C51" s="27">
        <f ca="1">IF($A51="","",OFFSET(統合マスタ!$B$4,MATCH($A51,統合マスタ!$AC$5:$AC$1500,0),0))</f>
        <v>179</v>
      </c>
      <c r="D51" s="27" t="str">
        <f ca="1">IF($A51="","",OFFSET(統合マスタ!$C$4,MATCH($A51,統合マスタ!$AC$5:$AC$1500,0),0))</f>
        <v>カロナール錠２００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ＰＴＰ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ca="1">IFERROR(
    OFFSET(分包機カセット!$M$2,
           MATCH(D51, 分包機カセット!$E$2:$E$235, 0) - 1,
           0),
"")</f>
        <v>-3168</v>
      </c>
      <c r="N51" s="54">
        <f t="shared" ca="1" si="0"/>
        <v>-3168</v>
      </c>
    </row>
    <row r="52" spans="1:14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180</v>
      </c>
      <c r="B52" s="27">
        <f t="shared" si="1"/>
        <v>48</v>
      </c>
      <c r="C52" s="27">
        <f ca="1">IF($A52="","",OFFSET(統合マスタ!$B$4,MATCH($A52,統合マスタ!$AC$5:$AC$1500,0),0))</f>
        <v>180</v>
      </c>
      <c r="D52" s="27" t="str">
        <f ca="1">IF($A52="","",OFFSET(統合マスタ!$C$4,MATCH($A52,統合マスタ!$AC$5:$AC$1500,0),0))</f>
        <v>カロナール錠２００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25</v>
      </c>
      <c r="G52" s="27" t="str">
        <f ca="1">IF($A52="","",OFFSET(統合マスタ!$E$4,MATCH($A52,統合マスタ!$AC$5:$AC$1500,0),0))</f>
        <v>バラ</v>
      </c>
      <c r="H52" s="27" t="str">
        <f ca="1">IF($A52="","",OFFSET(統合マスタ!$F$4,MATCH($A52,統合マスタ!$AC$5:$AC$1500,0),0))</f>
        <v>５００Ｔ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調剤棚　＆　普通薬バラ</v>
      </c>
      <c r="K52" s="54">
        <f ca="1">IFERROR(
    OFFSET(錠剤_PTP!$M$5,
           MATCH(D52, 錠剤_PTP!$D$5:$D$999, 0) - 1,
           0),
"")</f>
        <v>0</v>
      </c>
      <c r="L52" s="54">
        <f ca="1">IFERROR(
    OFFSET(錠剤_バラ!$M$5,
           MATCH(D52, 錠剤_バラ!$D$5:$D$999, 0) - 1,
           0),
"")</f>
        <v>0</v>
      </c>
      <c r="M52" s="54">
        <f ca="1">IFERROR(
    OFFSET(分包機カセット!$M$2,
           MATCH(D52, 分包機カセット!$E$2:$E$235, 0) - 1,
           0),
"")</f>
        <v>-3168</v>
      </c>
      <c r="N52" s="54">
        <f t="shared" ca="1" si="0"/>
        <v>-3168</v>
      </c>
    </row>
    <row r="53" spans="1:14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184</v>
      </c>
      <c r="B53" s="27">
        <f t="shared" si="1"/>
        <v>49</v>
      </c>
      <c r="C53" s="27">
        <f ca="1">IF($A53="","",OFFSET(統合マスタ!$B$4,MATCH($A53,統合マスタ!$AC$5:$AC$1500,0),0))</f>
        <v>184</v>
      </c>
      <c r="D53" s="27" t="str">
        <f ca="1">IF($A53="","",OFFSET(統合マスタ!$C$4,MATCH($A53,統合マスタ!$AC$5:$AC$1500,0),0))</f>
        <v>クアゼパム錠１５ｍｇ「アメル」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</v>
      </c>
      <c r="K53" s="54">
        <f ca="1">IFERROR(
    OFFSET(錠剤_PTP!$M$5,
           MATCH(D53, 錠剤_PTP!$D$5:$D$999, 0) - 1,
           0),
"")</f>
        <v>0</v>
      </c>
      <c r="L53" s="54" t="str">
        <f ca="1">IFERROR(
    OFFSET(錠剤_バラ!$M$5,
           MATCH(D53, 錠剤_バラ!$D$5:$D$999, 0) - 1,
           0),
"")</f>
        <v/>
      </c>
      <c r="M53" s="54" t="str">
        <f ca="1">IFERROR(
    OFFSET(分包機カセット!$M$2,
           MATCH(D53, 分包機カセット!$E$2:$E$235, 0) - 1,
           0),
"")</f>
        <v/>
      </c>
      <c r="N53" s="54">
        <f t="shared" ca="1" si="0"/>
        <v>0</v>
      </c>
    </row>
    <row r="54" spans="1:14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185</v>
      </c>
      <c r="B54" s="27">
        <f t="shared" si="1"/>
        <v>50</v>
      </c>
      <c r="C54" s="27">
        <f ca="1">IF($A54="","",OFFSET(統合マスタ!$B$4,MATCH($A54,統合マスタ!$AC$5:$AC$1500,0),0))</f>
        <v>185</v>
      </c>
      <c r="D54" s="27" t="str">
        <f ca="1">IF($A54="","",OFFSET(統合マスタ!$C$4,MATCH($A54,統合マスタ!$AC$5:$AC$1500,0),0))</f>
        <v>クアゼパム錠１５ｍｇ「アメル」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</v>
      </c>
      <c r="G54" s="27" t="str">
        <f ca="1">IF($A54="","",OFFSET(統合マスタ!$E$4,MATCH($A54,統合マスタ!$AC$5:$AC$1500,0),0))</f>
        <v>バラ</v>
      </c>
      <c r="H54" s="27" t="str">
        <f ca="1">IF($A54="","",OFFSET(統合マスタ!$F$4,MATCH($A54,統合マスタ!$AC$5:$AC$1500,0),0))</f>
        <v>５００Ｔ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</v>
      </c>
      <c r="K54" s="54">
        <f ca="1">IFERROR(
    OFFSET(錠剤_PTP!$M$5,
           MATCH(D54, 錠剤_PTP!$D$5:$D$999, 0) - 1,
           0),
"")</f>
        <v>0</v>
      </c>
      <c r="L54" s="54" t="str">
        <f ca="1">IFERROR(
    OFFSET(錠剤_バラ!$M$5,
           MATCH(D54, 錠剤_バラ!$D$5:$D$999, 0) - 1,
           0),
"")</f>
        <v/>
      </c>
      <c r="M54" s="54" t="str">
        <f ca="1">IFERROR(
    OFFSET(分包機カセット!$M$2,
           MATCH(D54, 分包機カセット!$E$2:$E$235, 0) - 1,
           0),
"")</f>
        <v/>
      </c>
      <c r="N54" s="54">
        <f t="shared" ca="1" si="0"/>
        <v>0</v>
      </c>
    </row>
    <row r="55" spans="1:14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186</v>
      </c>
      <c r="B55" s="27">
        <f t="shared" si="1"/>
        <v>51</v>
      </c>
      <c r="C55" s="27">
        <f ca="1">IF($A55="","",OFFSET(統合マスタ!$B$4,MATCH($A55,統合マスタ!$AC$5:$AC$1500,0),0))</f>
        <v>186</v>
      </c>
      <c r="D55" s="27" t="str">
        <f ca="1">IF($A55="","",OFFSET(統合マスタ!$C$4,MATCH($A55,統合マスタ!$AC$5:$AC$1500,0),0))</f>
        <v>クービビック錠２５ｍｇ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1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調剤棚</v>
      </c>
      <c r="K55" s="54">
        <f ca="1">IFERROR(
    OFFSET(錠剤_PTP!$M$5,
           MATCH(D55, 錠剤_PTP!$D$5:$D$999, 0) - 1,
           0),
"")</f>
        <v>0</v>
      </c>
      <c r="L55" s="54" t="str">
        <f ca="1">IFERROR(
    OFFSET(錠剤_バラ!$M$5,
           MATCH(D55, 錠剤_バラ!$D$5:$D$999, 0) - 1,
           0),
"")</f>
        <v/>
      </c>
      <c r="M55" s="54" t="str">
        <f ca="1">IFERROR(
    OFFSET(分包機カセット!$M$2,
           MATCH(D55, 分包機カセット!$E$2:$E$235, 0) - 1,
           0),
"")</f>
        <v/>
      </c>
      <c r="N55" s="54">
        <f t="shared" ca="1" si="0"/>
        <v>0</v>
      </c>
    </row>
    <row r="56" spans="1:14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188</v>
      </c>
      <c r="B56" s="27">
        <f t="shared" si="1"/>
        <v>52</v>
      </c>
      <c r="C56" s="27">
        <f ca="1">IF($A56="","",OFFSET(統合マスタ!$B$4,MATCH($A56,統合マスタ!$AC$5:$AC$1500,0),0))</f>
        <v>188</v>
      </c>
      <c r="D56" s="27" t="str">
        <f ca="1">IF($A56="","",OFFSET(統合マスタ!$C$4,MATCH($A56,統合マスタ!$AC$5:$AC$1500,0),0))</f>
        <v>グーフィス錠５ｍｇ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ＰＴＰ</v>
      </c>
      <c r="H56" s="27" t="str">
        <f ca="1">IF($A56="","",OFFSET(統合マスタ!$F$4,MATCH($A56,統合マスタ!$AC$5:$AC$1500,0),0))</f>
        <v>５００Ｔ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ca="1">IFERROR(
    OFFSET(分包機カセット!$M$2,
           MATCH(D56, 分包機カセット!$E$2:$E$235, 0) - 1,
           0),
"")</f>
        <v>-2209</v>
      </c>
      <c r="N56" s="54">
        <f t="shared" ca="1" si="0"/>
        <v>-2209</v>
      </c>
    </row>
    <row r="57" spans="1:14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199</v>
      </c>
      <c r="B57" s="27">
        <f t="shared" si="1"/>
        <v>53</v>
      </c>
      <c r="C57" s="27">
        <f ca="1">IF($A57="","",OFFSET(統合マスタ!$B$4,MATCH($A57,統合マスタ!$AC$5:$AC$1500,0),0))</f>
        <v>199</v>
      </c>
      <c r="D57" s="27" t="str">
        <f ca="1">IF($A57="","",OFFSET(統合マスタ!$C$4,MATCH($A57,統合マスタ!$AC$5:$AC$1500,0),0))</f>
        <v>グラクティブ錠５０ｍｇ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バラ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ca="1">IFERROR(
    OFFSET(分包機カセット!$M$2,
           MATCH(D57, 分包機カセット!$E$2:$E$235, 0) - 1,
           0),
"")</f>
        <v>-698</v>
      </c>
      <c r="N57" s="54">
        <f t="shared" ca="1" si="0"/>
        <v>-698</v>
      </c>
    </row>
    <row r="58" spans="1:14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202</v>
      </c>
      <c r="B58" s="27">
        <f t="shared" si="1"/>
        <v>54</v>
      </c>
      <c r="C58" s="27">
        <f ca="1">IF($A58="","",OFFSET(統合マスタ!$B$4,MATCH($A58,統合マスタ!$AC$5:$AC$1500,0),0))</f>
        <v>202</v>
      </c>
      <c r="D58" s="27" t="str">
        <f ca="1">IF($A58="","",OFFSET(統合マスタ!$C$4,MATCH($A58,統合マスタ!$AC$5:$AC$1500,0),0))</f>
        <v>グラマリール錠２５ｍｇ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１０００Ｔ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ca="1">IFERROR(
    OFFSET(分包機カセット!$M$2,
           MATCH(D58, 分包機カセット!$E$2:$E$235, 0) - 1,
           0),
"")</f>
        <v>-412</v>
      </c>
      <c r="N58" s="54">
        <f t="shared" ca="1" si="0"/>
        <v>-412</v>
      </c>
    </row>
    <row r="59" spans="1:14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203</v>
      </c>
      <c r="B59" s="27">
        <f t="shared" si="1"/>
        <v>55</v>
      </c>
      <c r="C59" s="27">
        <f ca="1">IF($A59="","",OFFSET(統合マスタ!$B$4,MATCH($A59,統合マスタ!$AC$5:$AC$1500,0),0))</f>
        <v>203</v>
      </c>
      <c r="D59" s="27" t="str">
        <f ca="1">IF($A59="","",OFFSET(統合マスタ!$C$4,MATCH($A59,統合マスタ!$AC$5:$AC$1500,0),0))</f>
        <v>グラマリール錠５０ｍｇ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ca="1">IFERROR(
    OFFSET(分包機カセット!$M$2,
           MATCH(D59, 分包機カセット!$E$2:$E$235, 0) - 1,
           0),
"")</f>
        <v>-364</v>
      </c>
      <c r="N59" s="54">
        <f t="shared" ca="1" si="0"/>
        <v>-364</v>
      </c>
    </row>
    <row r="60" spans="1:14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204</v>
      </c>
      <c r="B60" s="27">
        <f t="shared" si="1"/>
        <v>56</v>
      </c>
      <c r="C60" s="27">
        <f ca="1">IF($A60="","",OFFSET(統合マスタ!$B$4,MATCH($A60,統合マスタ!$AC$5:$AC$1500,0),0))</f>
        <v>204</v>
      </c>
      <c r="D60" s="27" t="str">
        <f ca="1">IF($A60="","",OFFSET(統合マスタ!$C$4,MATCH($A60,統合マスタ!$AC$5:$AC$1500,0),0))</f>
        <v>クラリシッド錠２００ｍｇ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ca="1">IFERROR(
    OFFSET(分包機カセット!$M$2,
           MATCH(D60, 分包機カセット!$E$2:$E$235, 0) - 1,
           0),
"")</f>
        <v>-34</v>
      </c>
      <c r="N60" s="54">
        <f t="shared" ca="1" si="0"/>
        <v>-34</v>
      </c>
    </row>
    <row r="61" spans="1:14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205</v>
      </c>
      <c r="B61" s="27">
        <f t="shared" si="1"/>
        <v>57</v>
      </c>
      <c r="C61" s="27">
        <f ca="1">IF($A61="","",OFFSET(統合マスタ!$B$4,MATCH($A61,統合マスタ!$AC$5:$AC$1500,0),0))</f>
        <v>205</v>
      </c>
      <c r="D61" s="27" t="str">
        <f ca="1">IF($A61="","",OFFSET(統合マスタ!$C$4,MATCH($A61,統合マスタ!$AC$5:$AC$1500,0),0))</f>
        <v>クラリチン錠１０ｍｇ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ca="1">IFERROR(
    OFFSET(分包機カセット!$M$2,
           MATCH(D61, 分包機カセット!$E$2:$E$235, 0) - 1,
           0),
"")</f>
        <v>-56</v>
      </c>
      <c r="N61" s="54">
        <f t="shared" ca="1" si="0"/>
        <v>-56</v>
      </c>
    </row>
    <row r="62" spans="1:14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206</v>
      </c>
      <c r="B62" s="27">
        <f t="shared" si="1"/>
        <v>58</v>
      </c>
      <c r="C62" s="27">
        <f ca="1">IF($A62="","",OFFSET(統合マスタ!$B$4,MATCH($A62,統合マスタ!$AC$5:$AC$1500,0),0))</f>
        <v>206</v>
      </c>
      <c r="D62" s="27" t="str">
        <f ca="1">IF($A62="","",OFFSET(統合マスタ!$C$4,MATCH($A62,統合マスタ!$AC$5:$AC$1500,0),0))</f>
        <v>グランダキシン錠５０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普通薬バラ</v>
      </c>
      <c r="K62" s="54" t="str">
        <f ca="1">IFERROR(
    OFFSET(錠剤_PTP!$M$5,
           MATCH(D62, 錠剤_PTP!$D$5:$D$999, 0) - 1,
           0),
"")</f>
        <v/>
      </c>
      <c r="L62" s="54">
        <f ca="1">IFERROR(
    OFFSET(錠剤_バラ!$M$5,
           MATCH(D62, 錠剤_バラ!$D$5:$D$999, 0) - 1,
           0),
"")</f>
        <v>0</v>
      </c>
      <c r="M62" s="54" t="str">
        <f ca="1">IFERROR(
    OFFSET(分包機カセット!$M$2,
           MATCH(D62, 分包機カセット!$E$2:$E$235, 0) - 1,
           0),
"")</f>
        <v/>
      </c>
      <c r="N62" s="54">
        <f t="shared" ca="1" si="0"/>
        <v>0</v>
      </c>
    </row>
    <row r="63" spans="1:14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209</v>
      </c>
      <c r="B63" s="27">
        <f t="shared" si="1"/>
        <v>59</v>
      </c>
      <c r="C63" s="27">
        <f ca="1">IF($A63="","",OFFSET(統合マスタ!$B$4,MATCH($A63,統合マスタ!$AC$5:$AC$1500,0),0))</f>
        <v>209</v>
      </c>
      <c r="D63" s="27" t="str">
        <f ca="1">IF($A63="","",OFFSET(統合マスタ!$C$4,MATCH($A63,統合マスタ!$AC$5:$AC$1500,0),0))</f>
        <v>グリチロン配合錠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25</v>
      </c>
      <c r="G63" s="27" t="str">
        <f ca="1">IF($A63="","",OFFSET(統合マスタ!$E$4,MATCH($A63,統合マスタ!$AC$5:$AC$1500,0),0))</f>
        <v>バラ</v>
      </c>
      <c r="H63" s="27" t="str">
        <f ca="1">IF($A63="","",OFFSET(統合マスタ!$F$4,MATCH($A63,統合マスタ!$AC$5:$AC$1500,0),0))</f>
        <v>１０００Ｔ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調剤棚　＆　普通薬バラ</v>
      </c>
      <c r="K63" s="54">
        <f ca="1">IFERROR(
    OFFSET(錠剤_PTP!$M$5,
           MATCH(D63, 錠剤_PTP!$D$5:$D$999, 0) - 1,
           0),
"")</f>
        <v>0</v>
      </c>
      <c r="L63" s="54">
        <f ca="1">IFERROR(
    OFFSET(錠剤_バラ!$M$5,
           MATCH(D63, 錠剤_バラ!$D$5:$D$999, 0) - 1,
           0),
"")</f>
        <v>0</v>
      </c>
      <c r="M63" s="54">
        <f ca="1">IFERROR(
    OFFSET(分包機カセット!$M$2,
           MATCH(D63, 分包機カセット!$E$2:$E$235, 0) - 1,
           0),
"")</f>
        <v>-518</v>
      </c>
      <c r="N63" s="54">
        <f t="shared" ca="1" si="0"/>
        <v>-518</v>
      </c>
    </row>
    <row r="64" spans="1:14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214</v>
      </c>
      <c r="B64" s="27">
        <f t="shared" si="1"/>
        <v>60</v>
      </c>
      <c r="C64" s="27">
        <f ca="1">IF($A64="","",OFFSET(統合マスタ!$B$4,MATCH($A64,統合マスタ!$AC$5:$AC$1500,0),0))</f>
        <v>214</v>
      </c>
      <c r="D64" s="27" t="str">
        <f ca="1">IF($A64="","",OFFSET(統合マスタ!$C$4,MATCH($A64,統合マスタ!$AC$5:$AC$1500,0),0))</f>
        <v>クロピドグレル錠７５ｍｇ「ＪＧ」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ca="1">IFERROR(
    OFFSET(分包機カセット!$M$2,
           MATCH(D64, 分包機カセット!$E$2:$E$235, 0) - 1,
           0),
"")</f>
        <v>-806</v>
      </c>
      <c r="N64" s="54">
        <f t="shared" ca="1" si="0"/>
        <v>-806</v>
      </c>
    </row>
    <row r="65" spans="1:14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215</v>
      </c>
      <c r="B65" s="27">
        <f t="shared" si="1"/>
        <v>61</v>
      </c>
      <c r="C65" s="27">
        <f ca="1">IF($A65="","",OFFSET(統合マスタ!$B$4,MATCH($A65,統合マスタ!$AC$5:$AC$1500,0),0))</f>
        <v>215</v>
      </c>
      <c r="D65" s="27" t="str">
        <f ca="1">IF($A65="","",OFFSET(統合マスタ!$C$4,MATCH($A65,統合マスタ!$AC$5:$AC$1500,0),0))</f>
        <v>クロピドグレル錠７５ｍｇ「ＪＧ」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バラ</v>
      </c>
      <c r="H65" s="27" t="str">
        <f ca="1">IF($A65="","",OFFSET(統合マスタ!$F$4,MATCH($A65,統合マスタ!$AC$5:$AC$1500,0),0))</f>
        <v>５００Ｔ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ca="1">IFERROR(
    OFFSET(分包機カセット!$M$2,
           MATCH(D65, 分包機カセット!$E$2:$E$235, 0) - 1,
           0),
"")</f>
        <v>-806</v>
      </c>
      <c r="N65" s="54">
        <f t="shared" ca="1" si="0"/>
        <v>-806</v>
      </c>
    </row>
    <row r="66" spans="1:14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225</v>
      </c>
      <c r="B66" s="27">
        <f t="shared" si="1"/>
        <v>62</v>
      </c>
      <c r="C66" s="27">
        <f ca="1">IF($A66="","",OFFSET(統合マスタ!$B$4,MATCH($A66,統合マスタ!$AC$5:$AC$1500,0),0))</f>
        <v>225</v>
      </c>
      <c r="D66" s="27" t="str">
        <f ca="1">IF($A66="","",OFFSET(統合マスタ!$C$4,MATCH($A66,統合マスタ!$AC$5:$AC$1500,0),0))</f>
        <v>ケフラールカプセル２５０ｍｇ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１００ＣＡＰ</v>
      </c>
      <c r="I66" s="27" t="str">
        <f ca="1">IF($A66="","",OFFSET(統合マスタ!$K$4,MATCH($A66,統合マスタ!$AC$5:$AC$1500,0),0))</f>
        <v>cap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 t="str">
        <f ca="1">IFERROR(
    OFFSET(分包機カセット!$M$2,
           MATCH(D66, 分包機カセット!$E$2:$E$235, 0) - 1,
           0),
"")</f>
        <v/>
      </c>
      <c r="N66" s="54">
        <f t="shared" ca="1" si="0"/>
        <v>0</v>
      </c>
    </row>
    <row r="67" spans="1:14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227</v>
      </c>
      <c r="B67" s="27">
        <f t="shared" si="1"/>
        <v>63</v>
      </c>
      <c r="C67" s="27">
        <f ca="1">IF($A67="","",OFFSET(統合マスタ!$B$4,MATCH($A67,統合マスタ!$AC$5:$AC$1500,0),0))</f>
        <v>227</v>
      </c>
      <c r="D67" s="27" t="str">
        <f ca="1">IF($A67="","",OFFSET(統合マスタ!$C$4,MATCH($A67,統合マスタ!$AC$5:$AC$1500,0),0))</f>
        <v>ケルロング錠１０ｍｇ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5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普通薬バラ</v>
      </c>
      <c r="K67" s="54" t="str">
        <f ca="1">IFERROR(
    OFFSET(錠剤_PTP!$M$5,
           MATCH(D67, 錠剤_PTP!$D$5:$D$999, 0) - 1,
           0),
"")</f>
        <v/>
      </c>
      <c r="L67" s="54">
        <f ca="1">IFERROR(
    OFFSET(錠剤_バラ!$M$5,
           MATCH(D67, 錠剤_バラ!$D$5:$D$999, 0) - 1,
           0),
"")</f>
        <v>0</v>
      </c>
      <c r="M67" s="54">
        <f ca="1">IFERROR(
    OFFSET(分包機カセット!$M$2,
           MATCH(D67, 分包機カセット!$E$2:$E$235, 0) - 1,
           0),
"")</f>
        <v>0</v>
      </c>
      <c r="N67" s="54">
        <f t="shared" ca="1" si="0"/>
        <v>0</v>
      </c>
    </row>
    <row r="68" spans="1:14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236</v>
      </c>
      <c r="B68" s="27">
        <f t="shared" si="1"/>
        <v>64</v>
      </c>
      <c r="C68" s="27">
        <f ca="1">IF($A68="","",OFFSET(統合マスタ!$B$4,MATCH($A68,統合マスタ!$AC$5:$AC$1500,0),0))</f>
        <v>236</v>
      </c>
      <c r="D68" s="27" t="str">
        <f ca="1">IF($A68="","",OFFSET(統合マスタ!$C$4,MATCH($A68,統合マスタ!$AC$5:$AC$1500,0),0))</f>
        <v>コントミン糖衣錠２５ｍｇ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ca="1">IFERROR(
    OFFSET(分包機カセット!$M$2,
           MATCH(D68, 分包機カセット!$E$2:$E$235, 0) - 1,
           0),
"")</f>
        <v>417</v>
      </c>
      <c r="N68" s="54">
        <f t="shared" ca="1" si="0"/>
        <v>417</v>
      </c>
    </row>
    <row r="69" spans="1:14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237</v>
      </c>
      <c r="B69" s="27">
        <f t="shared" si="1"/>
        <v>65</v>
      </c>
      <c r="C69" s="27">
        <f ca="1">IF($A69="","",OFFSET(統合マスタ!$B$4,MATCH($A69,統合マスタ!$AC$5:$AC$1500,0),0))</f>
        <v>237</v>
      </c>
      <c r="D69" s="27" t="str">
        <f ca="1">IF($A69="","",OFFSET(統合マスタ!$C$4,MATCH($A69,統合マスタ!$AC$5:$AC$1500,0),0))</f>
        <v>コントミン糖衣錠２５ｍｇ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ca="1">IFERROR(
    OFFSET(分包機カセット!$M$2,
           MATCH(D69, 分包機カセット!$E$2:$E$235, 0) - 1,
           0),
"")</f>
        <v>417</v>
      </c>
      <c r="N69" s="54">
        <f t="shared" ca="1" si="0"/>
        <v>417</v>
      </c>
    </row>
    <row r="70" spans="1:14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238</v>
      </c>
      <c r="B70" s="27">
        <f t="shared" si="1"/>
        <v>66</v>
      </c>
      <c r="C70" s="27">
        <f ca="1">IF($A70="","",OFFSET(統合マスタ!$B$4,MATCH($A70,統合マスタ!$AC$5:$AC$1500,0),0))</f>
        <v>238</v>
      </c>
      <c r="D70" s="27" t="str">
        <f ca="1">IF($A70="","",OFFSET(統合マスタ!$C$4,MATCH($A70,統合マスタ!$AC$5:$AC$1500,0),0))</f>
        <v>コントミン糖衣錠２５ｍｇ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バラ</v>
      </c>
      <c r="H70" s="27" t="str">
        <f ca="1">IF($A70="","",OFFSET(統合マスタ!$F$4,MATCH($A70,統合マスタ!$AC$5:$AC$1500,0),0))</f>
        <v>１０００Ｔ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ca="1">IFERROR(
    OFFSET(分包機カセット!$M$2,
           MATCH(D70, 分包機カセット!$E$2:$E$235, 0) - 1,
           0),
"")</f>
        <v>417</v>
      </c>
      <c r="N70" s="54">
        <f t="shared" ref="N70:N133" ca="1" si="2">SUM(K70:M70)</f>
        <v>417</v>
      </c>
    </row>
    <row r="71" spans="1:14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242</v>
      </c>
      <c r="B71" s="27">
        <f t="shared" ref="B71:B134" si="3">B70+1</f>
        <v>67</v>
      </c>
      <c r="C71" s="27">
        <f ca="1">IF($A71="","",OFFSET(統合マスタ!$B$4,MATCH($A71,統合マスタ!$AC$5:$AC$1500,0),0))</f>
        <v>242</v>
      </c>
      <c r="D71" s="27" t="str">
        <f ca="1">IF($A71="","",OFFSET(統合マスタ!$C$4,MATCH($A71,統合マスタ!$AC$5:$AC$1500,0),0))</f>
        <v>サワシリン錠２５０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</v>
      </c>
      <c r="G71" s="27" t="str">
        <f ca="1">IF($A71="","",OFFSET(統合マスタ!$E$4,MATCH($A71,統合マスタ!$AC$5:$AC$1500,0),0))</f>
        <v>ＰＴＰ</v>
      </c>
      <c r="H71" s="27" t="str">
        <f ca="1">IF($A71="","",OFFSET(統合マスタ!$F$4,MATCH($A71,統合マスタ!$AC$5:$AC$1500,0),0))</f>
        <v>１００Ｔ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散薬調剤台</v>
      </c>
      <c r="K71" s="54" t="str">
        <f ca="1">IFERROR(
    OFFSET(錠剤_PTP!$M$5,
           MATCH(D71, 錠剤_PTP!$D$5:$D$999, 0) - 1,
           0),
"")</f>
        <v/>
      </c>
      <c r="L71" s="54" t="str">
        <f ca="1">IFERROR(
    OFFSET(錠剤_バラ!$M$5,
           MATCH(D71, 錠剤_バラ!$D$5:$D$999, 0) - 1,
           0),
"")</f>
        <v/>
      </c>
      <c r="M71" s="54" t="str">
        <f ca="1">IFERROR(
    OFFSET(分包機カセット!$M$2,
           MATCH(D71, 分包機カセット!$E$2:$E$235, 0) - 1,
           0),
"")</f>
        <v/>
      </c>
      <c r="N71" s="54">
        <f t="shared" ca="1" si="2"/>
        <v>0</v>
      </c>
    </row>
    <row r="72" spans="1:14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244</v>
      </c>
      <c r="B72" s="27">
        <f t="shared" si="3"/>
        <v>68</v>
      </c>
      <c r="C72" s="27">
        <f ca="1">IF($A72="","",OFFSET(統合マスタ!$B$4,MATCH($A72,統合マスタ!$AC$5:$AC$1500,0),0))</f>
        <v>244</v>
      </c>
      <c r="D72" s="27" t="str">
        <f ca="1">IF($A72="","",OFFSET(統合マスタ!$C$4,MATCH($A72,統合マスタ!$AC$5:$AC$1500,0),0))</f>
        <v>ジアゼパム錠２ｍｇ「アメル」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ca="1">IFERROR(
    OFFSET(分包機カセット!$M$2,
           MATCH(D72, 分包機カセット!$E$2:$E$235, 0) - 1,
           0),
"")</f>
        <v>-380</v>
      </c>
      <c r="N72" s="54">
        <f t="shared" ca="1" si="2"/>
        <v>-380</v>
      </c>
    </row>
    <row r="73" spans="1:14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245</v>
      </c>
      <c r="B73" s="27">
        <f t="shared" si="3"/>
        <v>69</v>
      </c>
      <c r="C73" s="27">
        <f ca="1">IF($A73="","",OFFSET(統合マスタ!$B$4,MATCH($A73,統合マスタ!$AC$5:$AC$1500,0),0))</f>
        <v>245</v>
      </c>
      <c r="D73" s="27" t="str">
        <f ca="1">IF($A73="","",OFFSET(統合マスタ!$C$4,MATCH($A73,統合マスタ!$AC$5:$AC$1500,0),0))</f>
        <v>ジアゼパム錠５ｍｇ「アメル」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25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調剤棚　＆　普通薬バラ</v>
      </c>
      <c r="K73" s="54">
        <f ca="1">IFERROR(
    OFFSET(錠剤_PTP!$M$5,
           MATCH(D73, 錠剤_PTP!$D$5:$D$999, 0) - 1,
           0),
"")</f>
        <v>0</v>
      </c>
      <c r="L73" s="54">
        <f ca="1">IFERROR(
    OFFSET(錠剤_バラ!$M$5,
           MATCH(D73, 錠剤_バラ!$D$5:$D$999, 0) - 1,
           0),
"")</f>
        <v>0</v>
      </c>
      <c r="M73" s="54">
        <f ca="1">IFERROR(
    OFFSET(分包機カセット!$M$2,
           MATCH(D73, 分包機カセット!$E$2:$E$235, 0) - 1,
           0),
"")</f>
        <v>-84</v>
      </c>
      <c r="N73" s="54">
        <f t="shared" ca="1" si="2"/>
        <v>-84</v>
      </c>
    </row>
    <row r="74" spans="1:14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250</v>
      </c>
      <c r="B74" s="27">
        <f t="shared" si="3"/>
        <v>70</v>
      </c>
      <c r="C74" s="27">
        <f ca="1">IF($A74="","",OFFSET(統合マスタ!$B$4,MATCH($A74,統合マスタ!$AC$5:$AC$1500,0),0))</f>
        <v>250</v>
      </c>
      <c r="D74" s="27" t="str">
        <f ca="1">IF($A74="","",OFFSET(統合マスタ!$C$4,MATCH($A74,統合マスタ!$AC$5:$AC$1500,0),0))</f>
        <v>ジェニナック錠２００ＭＧ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1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</v>
      </c>
      <c r="K74" s="54">
        <f ca="1">IFERROR(
    OFFSET(錠剤_PTP!$M$5,
           MATCH(D74, 錠剤_PTP!$D$5:$D$999, 0) - 1,
           0),
"")</f>
        <v>0</v>
      </c>
      <c r="L74" s="54" t="str">
        <f ca="1">IFERROR(
    OFFSET(錠剤_バラ!$M$5,
           MATCH(D74, 錠剤_バラ!$D$5:$D$999, 0) - 1,
           0),
"")</f>
        <v/>
      </c>
      <c r="M74" s="54" t="str">
        <f ca="1">IFERROR(
    OFFSET(分包機カセット!$M$2,
           MATCH(D74, 分包機カセット!$E$2:$E$235, 0) - 1,
           0),
"")</f>
        <v/>
      </c>
      <c r="N74" s="54">
        <f t="shared" ca="1" si="2"/>
        <v>0</v>
      </c>
    </row>
    <row r="75" spans="1:14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259</v>
      </c>
      <c r="B75" s="27">
        <f t="shared" si="3"/>
        <v>71</v>
      </c>
      <c r="C75" s="27">
        <f ca="1">IF($A75="","",OFFSET(統合マスタ!$B$4,MATCH($A75,統合マスタ!$AC$5:$AC$1500,0),0))</f>
        <v>259</v>
      </c>
      <c r="D75" s="27" t="str">
        <f ca="1">IF($A75="","",OFFSET(統合マスタ!$C$4,MATCH($A75,統合マスタ!$AC$5:$AC$1500,0),0))</f>
        <v>ジフェニドール塩酸塩錠２５ｍｇ「ＮＩＧ」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</v>
      </c>
      <c r="G75" s="27" t="str">
        <f ca="1">IF($A75="","",OFFSET(統合マスタ!$E$4,MATCH($A75,統合マスタ!$AC$5:$AC$1500,0),0))</f>
        <v>ＰＴＰ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</v>
      </c>
      <c r="K75" s="54">
        <f ca="1">IFERROR(
    OFFSET(錠剤_PTP!$M$5,
           MATCH(D75, 錠剤_PTP!$D$5:$D$999, 0) - 1,
           0),
"")</f>
        <v>0</v>
      </c>
      <c r="L75" s="54" t="str">
        <f ca="1">IFERROR(
    OFFSET(錠剤_バラ!$M$5,
           MATCH(D75, 錠剤_バラ!$D$5:$D$999, 0) - 1,
           0),
"")</f>
        <v/>
      </c>
      <c r="M75" s="54">
        <f ca="1">IFERROR(
    OFFSET(分包機カセット!$M$2,
           MATCH(D75, 分包機カセット!$E$2:$E$235, 0) - 1,
           0),
"")</f>
        <v>-451</v>
      </c>
      <c r="N75" s="54">
        <f t="shared" ca="1" si="2"/>
        <v>-451</v>
      </c>
    </row>
    <row r="76" spans="1:14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264</v>
      </c>
      <c r="B76" s="27">
        <f t="shared" si="3"/>
        <v>72</v>
      </c>
      <c r="C76" s="27">
        <f ca="1">IF($A76="","",OFFSET(統合マスタ!$B$4,MATCH($A76,統合マスタ!$AC$5:$AC$1500,0),0))</f>
        <v>264</v>
      </c>
      <c r="D76" s="27" t="str">
        <f ca="1">IF($A76="","",OFFSET(統合マスタ!$C$4,MATCH($A76,統合マスタ!$AC$5:$AC$1500,0),0))</f>
        <v>ジメチコン錠４０ｍｇ「ＹＤ」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ca="1">IFERROR(
    OFFSET(分包機カセット!$M$2,
           MATCH(D76, 分包機カセット!$E$2:$E$235, 0) - 1,
           0),
"")</f>
        <v>-824</v>
      </c>
      <c r="N76" s="54">
        <f t="shared" ca="1" si="2"/>
        <v>-824</v>
      </c>
    </row>
    <row r="77" spans="1:14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265</v>
      </c>
      <c r="B77" s="27">
        <f t="shared" si="3"/>
        <v>73</v>
      </c>
      <c r="C77" s="27">
        <f ca="1">IF($A77="","",OFFSET(統合マスタ!$B$4,MATCH($A77,統合マスタ!$AC$5:$AC$1500,0),0))</f>
        <v>265</v>
      </c>
      <c r="D77" s="27" t="str">
        <f ca="1">IF($A77="","",OFFSET(統合マスタ!$C$4,MATCH($A77,統合マスタ!$AC$5:$AC$1500,0),0))</f>
        <v>ジメチコン錠４０ｍｇ「ＹＤ」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ca="1">IFERROR(
    OFFSET(分包機カセット!$M$2,
           MATCH(D77, 分包機カセット!$E$2:$E$235, 0) - 1,
           0),
"")</f>
        <v>-824</v>
      </c>
      <c r="N77" s="54">
        <f t="shared" ca="1" si="2"/>
        <v>-824</v>
      </c>
    </row>
    <row r="78" spans="1:14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266</v>
      </c>
      <c r="B78" s="27">
        <f t="shared" si="3"/>
        <v>74</v>
      </c>
      <c r="C78" s="27">
        <f ca="1">IF($A78="","",OFFSET(統合マスタ!$B$4,MATCH($A78,統合マスタ!$AC$5:$AC$1500,0),0))</f>
        <v>266</v>
      </c>
      <c r="D78" s="27" t="str">
        <f ca="1">IF($A78="","",OFFSET(統合マスタ!$C$4,MATCH($A78,統合マスタ!$AC$5:$AC$1500,0),0))</f>
        <v>シロスタゾールＯＤ錠１００ｍｇ「タカタ」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25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　＆　普通薬バラ</v>
      </c>
      <c r="K78" s="54">
        <f ca="1">IFERROR(
    OFFSET(錠剤_PTP!$M$5,
           MATCH(D78, 錠剤_PTP!$D$5:$D$999, 0) - 1,
           0),
"")</f>
        <v>0</v>
      </c>
      <c r="L78" s="54">
        <f ca="1">IFERROR(
    OFFSET(錠剤_バラ!$M$5,
           MATCH(D78, 錠剤_バラ!$D$5:$D$999, 0) - 1,
           0),
"")</f>
        <v>0</v>
      </c>
      <c r="M78" s="54">
        <f ca="1">IFERROR(
    OFFSET(分包機カセット!$M$2,
           MATCH(D78, 分包機カセット!$E$2:$E$235, 0) - 1,
           0),
"")</f>
        <v>-138</v>
      </c>
      <c r="N78" s="54">
        <f t="shared" ca="1" si="2"/>
        <v>-138</v>
      </c>
    </row>
    <row r="79" spans="1:14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267</v>
      </c>
      <c r="B79" s="27">
        <f t="shared" si="3"/>
        <v>75</v>
      </c>
      <c r="C79" s="27">
        <f ca="1">IF($A79="","",OFFSET(統合マスタ!$B$4,MATCH($A79,統合マスタ!$AC$5:$AC$1500,0),0))</f>
        <v>267</v>
      </c>
      <c r="D79" s="27" t="str">
        <f ca="1">IF($A79="","",OFFSET(統合マスタ!$C$4,MATCH($A79,統合マスタ!$AC$5:$AC$1500,0),0))</f>
        <v>シロスタゾールＯＤ錠１００ｍｇ「タカタ」　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５００Ｔ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 t="str">
        <f ca="1">IFERROR(
    OFFSET(分包機カセット!$M$2,
           MATCH(D79, 分包機カセット!$E$2:$E$235, 0) - 1,
           0),
"")</f>
        <v/>
      </c>
      <c r="N79" s="54">
        <f t="shared" ca="1" si="2"/>
        <v>0</v>
      </c>
    </row>
    <row r="80" spans="1:14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269</v>
      </c>
      <c r="B80" s="27">
        <f t="shared" si="3"/>
        <v>76</v>
      </c>
      <c r="C80" s="27">
        <f ca="1">IF($A80="","",OFFSET(統合マスタ!$B$4,MATCH($A80,統合マスタ!$AC$5:$AC$1500,0),0))</f>
        <v>269</v>
      </c>
      <c r="D80" s="27" t="str">
        <f ca="1">IF($A80="","",OFFSET(統合マスタ!$C$4,MATCH($A80,統合マスタ!$AC$5:$AC$1500,0),0))</f>
        <v>シングレア錠１０ｍｇ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ca="1">IFERROR(
    OFFSET(分包機カセット!$M$2,
           MATCH(D80, 分包機カセット!$E$2:$E$235, 0) - 1,
           0),
"")</f>
        <v>-49</v>
      </c>
      <c r="N80" s="54">
        <f t="shared" ca="1" si="2"/>
        <v>-49</v>
      </c>
    </row>
    <row r="81" spans="1:14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275</v>
      </c>
      <c r="B81" s="27">
        <f t="shared" si="3"/>
        <v>77</v>
      </c>
      <c r="C81" s="27">
        <f ca="1">IF($A81="","",OFFSET(統合マスタ!$B$4,MATCH($A81,統合マスタ!$AC$5:$AC$1500,0),0))</f>
        <v>275</v>
      </c>
      <c r="D81" s="27" t="str">
        <f ca="1">IF($A81="","",OFFSET(統合マスタ!$C$4,MATCH($A81,統合マスタ!$AC$5:$AC$1500,0),0))</f>
        <v>スピロペント錠１０μｇ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5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普通薬バラ</v>
      </c>
      <c r="K81" s="54" t="str">
        <f ca="1">IFERROR(
    OFFSET(錠剤_PTP!$M$5,
           MATCH(D81, 錠剤_PTP!$D$5:$D$999, 0) - 1,
           0),
"")</f>
        <v/>
      </c>
      <c r="L81" s="54">
        <f ca="1">IFERROR(
    OFFSET(錠剤_バラ!$M$5,
           MATCH(D81, 錠剤_バラ!$D$5:$D$999, 0) - 1,
           0),
"")</f>
        <v>0</v>
      </c>
      <c r="M81" s="54" t="str">
        <f ca="1">IFERROR(
    OFFSET(分包機カセット!$M$2,
           MATCH(D81, 分包機カセット!$E$2:$E$235, 0) - 1,
           0),
"")</f>
        <v/>
      </c>
      <c r="N81" s="54">
        <f t="shared" ca="1" si="2"/>
        <v>0</v>
      </c>
    </row>
    <row r="82" spans="1:14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280</v>
      </c>
      <c r="B82" s="27">
        <f t="shared" si="3"/>
        <v>78</v>
      </c>
      <c r="C82" s="27">
        <f ca="1">IF($A82="","",OFFSET(統合マスタ!$B$4,MATCH($A82,統合マスタ!$AC$5:$AC$1500,0),0))</f>
        <v>280</v>
      </c>
      <c r="D82" s="27" t="str">
        <f ca="1">IF($A82="","",OFFSET(統合マスタ!$C$4,MATCH($A82,統合マスタ!$AC$5:$AC$1500,0),0))</f>
        <v>スルピリド錠５０ｍｇ「アメル」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ca="1">IFERROR(
    OFFSET(分包機カセット!$M$2,
           MATCH(D82, 分包機カセット!$E$2:$E$235, 0) - 1,
           0),
"")</f>
        <v>-438</v>
      </c>
      <c r="N82" s="54">
        <f t="shared" ca="1" si="2"/>
        <v>-438</v>
      </c>
    </row>
    <row r="83" spans="1:14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281</v>
      </c>
      <c r="B83" s="27">
        <f t="shared" si="3"/>
        <v>79</v>
      </c>
      <c r="C83" s="27">
        <f ca="1">IF($A83="","",OFFSET(統合マスタ!$B$4,MATCH($A83,統合マスタ!$AC$5:$AC$1500,0),0))</f>
        <v>281</v>
      </c>
      <c r="D83" s="27" t="str">
        <f ca="1">IF($A83="","",OFFSET(統合マスタ!$C$4,MATCH($A83,統合マスタ!$AC$5:$AC$1500,0),0))</f>
        <v>スルピリド錠５０ｍｇ「アメル」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ca="1">IFERROR(
    OFFSET(分包機カセット!$M$2,
           MATCH(D83, 分包機カセット!$E$2:$E$235, 0) - 1,
           0),
"")</f>
        <v>-438</v>
      </c>
      <c r="N83" s="54">
        <f t="shared" ca="1" si="2"/>
        <v>-438</v>
      </c>
    </row>
    <row r="84" spans="1:14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286</v>
      </c>
      <c r="B84" s="27">
        <f t="shared" si="3"/>
        <v>80</v>
      </c>
      <c r="C84" s="27">
        <f ca="1">IF($A84="","",OFFSET(統合マスタ!$B$4,MATCH($A84,統合マスタ!$AC$5:$AC$1500,0),0))</f>
        <v>286</v>
      </c>
      <c r="D84" s="27" t="str">
        <f ca="1">IF($A84="","",OFFSET(統合マスタ!$C$4,MATCH($A84,統合マスタ!$AC$5:$AC$1500,0),0))</f>
        <v>セパゾン錠１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25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　＆　普通薬バラ</v>
      </c>
      <c r="K84" s="54">
        <f ca="1">IFERROR(
    OFFSET(錠剤_PTP!$M$5,
           MATCH(D84, 錠剤_PTP!$D$5:$D$999, 0) - 1,
           0),
"")</f>
        <v>0</v>
      </c>
      <c r="L84" s="54">
        <f ca="1">IFERROR(
    OFFSET(錠剤_バラ!$M$5,
           MATCH(D84, 錠剤_バラ!$D$5:$D$999, 0) - 1,
           0),
"")</f>
        <v>0</v>
      </c>
      <c r="M84" s="54">
        <f ca="1">IFERROR(
    OFFSET(分包機カセット!$M$2,
           MATCH(D84, 分包機カセット!$E$2:$E$235, 0) - 1,
           0),
"")</f>
        <v>0</v>
      </c>
      <c r="N84" s="54">
        <f t="shared" ca="1" si="2"/>
        <v>0</v>
      </c>
    </row>
    <row r="85" spans="1:14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287</v>
      </c>
      <c r="B85" s="27">
        <f t="shared" si="3"/>
        <v>81</v>
      </c>
      <c r="C85" s="27">
        <f ca="1">IF($A85="","",OFFSET(統合マスタ!$B$4,MATCH($A85,統合マスタ!$AC$5:$AC$1500,0),0))</f>
        <v>287</v>
      </c>
      <c r="D85" s="27" t="str">
        <f ca="1">IF($A85="","",OFFSET(統合マスタ!$C$4,MATCH($A85,統合マスタ!$AC$5:$AC$1500,0),0))</f>
        <v>セパゾン錠１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25</v>
      </c>
      <c r="G85" s="27" t="str">
        <f ca="1">IF($A85="","",OFFSET(統合マスタ!$E$4,MATCH($A85,統合マスタ!$AC$5:$AC$1500,0),0))</f>
        <v>バラ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　＆　普通薬バラ</v>
      </c>
      <c r="K85" s="54">
        <f ca="1">IFERROR(
    OFFSET(錠剤_PTP!$M$5,
           MATCH(D85, 錠剤_PTP!$D$5:$D$999, 0) - 1,
           0),
"")</f>
        <v>0</v>
      </c>
      <c r="L85" s="54">
        <f ca="1">IFERROR(
    OFFSET(錠剤_バラ!$M$5,
           MATCH(D85, 錠剤_バラ!$D$5:$D$999, 0) - 1,
           0),
"")</f>
        <v>0</v>
      </c>
      <c r="M85" s="54">
        <f ca="1">IFERROR(
    OFFSET(分包機カセット!$M$2,
           MATCH(D85, 分包機カセット!$E$2:$E$235, 0) - 1,
           0),
"")</f>
        <v>0</v>
      </c>
      <c r="N85" s="54">
        <f t="shared" ca="1" si="2"/>
        <v>0</v>
      </c>
    </row>
    <row r="86" spans="1:14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288</v>
      </c>
      <c r="B86" s="27">
        <f t="shared" si="3"/>
        <v>82</v>
      </c>
      <c r="C86" s="27">
        <f ca="1">IF($A86="","",OFFSET(統合マスタ!$B$4,MATCH($A86,統合マスタ!$AC$5:$AC$1500,0),0))</f>
        <v>288</v>
      </c>
      <c r="D86" s="27" t="str">
        <f ca="1">IF($A86="","",OFFSET(統合マスタ!$C$4,MATCH($A86,統合マスタ!$AC$5:$AC$1500,0),0))</f>
        <v>セパゾン錠２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ＰＴＰ</v>
      </c>
      <c r="H86" s="27" t="str">
        <f ca="1">IF($A86="","",OFFSET(統合マスタ!$F$4,MATCH($A86,統合マスタ!$AC$5:$AC$1500,0),0))</f>
        <v>１００Ｔ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ca="1">IFERROR(
    OFFSET(分包機カセット!$M$2,
           MATCH(D86, 分包機カセット!$E$2:$E$235, 0) - 1,
           0),
"")</f>
        <v>-152</v>
      </c>
      <c r="N86" s="54">
        <f t="shared" ca="1" si="2"/>
        <v>-152</v>
      </c>
    </row>
    <row r="87" spans="1:14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302</v>
      </c>
      <c r="B87" s="27">
        <f t="shared" si="3"/>
        <v>83</v>
      </c>
      <c r="C87" s="27">
        <f ca="1">IF($A87="","",OFFSET(統合マスタ!$B$4,MATCH($A87,統合マスタ!$AC$5:$AC$1500,0),0))</f>
        <v>302</v>
      </c>
      <c r="D87" s="27" t="str">
        <f ca="1">IF($A87="","",OFFSET(統合マスタ!$C$4,MATCH($A87,統合マスタ!$AC$5:$AC$1500,0),0))</f>
        <v>セレスタミン配合錠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25</v>
      </c>
      <c r="G87" s="27" t="str">
        <f ca="1">IF($A87="","",OFFSET(統合マスタ!$E$4,MATCH($A87,統合マスタ!$AC$5:$AC$1500,0),0))</f>
        <v>バラ</v>
      </c>
      <c r="H87" s="27" t="str">
        <f ca="1">IF($A87="","",OFFSET(統合マスタ!$F$4,MATCH($A87,統合マスタ!$AC$5:$AC$1500,0),0))</f>
        <v>１００Ｔ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　＆　普通薬バラ</v>
      </c>
      <c r="K87" s="54">
        <f ca="1">IFERROR(
    OFFSET(錠剤_PTP!$M$5,
           MATCH(D87, 錠剤_PTP!$D$5:$D$999, 0) - 1,
           0),
"")</f>
        <v>0</v>
      </c>
      <c r="L87" s="54">
        <f ca="1">IFERROR(
    OFFSET(錠剤_バラ!$M$5,
           MATCH(D87, 錠剤_バラ!$D$5:$D$999, 0) - 1,
           0),
"")</f>
        <v>0</v>
      </c>
      <c r="M87" s="54" t="str">
        <f ca="1">IFERROR(
    OFFSET(分包機カセット!$M$2,
           MATCH(D87, 分包機カセット!$E$2:$E$235, 0) - 1,
           0),
"")</f>
        <v/>
      </c>
      <c r="N87" s="54">
        <f t="shared" ca="1" si="2"/>
        <v>0</v>
      </c>
    </row>
    <row r="88" spans="1:14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306</v>
      </c>
      <c r="B88" s="27">
        <f t="shared" si="3"/>
        <v>84</v>
      </c>
      <c r="C88" s="27">
        <f ca="1">IF($A88="","",OFFSET(統合マスタ!$B$4,MATCH($A88,統合マスタ!$AC$5:$AC$1500,0),0))</f>
        <v>306</v>
      </c>
      <c r="D88" s="27" t="str">
        <f ca="1">IF($A88="","",OFFSET(統合マスタ!$C$4,MATCH($A88,統合マスタ!$AC$5:$AC$1500,0),0))</f>
        <v>センノシド錠１２ｍｇ「クニヒロ」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25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１０００Ｔ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　＆　普通薬バラ</v>
      </c>
      <c r="K88" s="54">
        <f ca="1">IFERROR(
    OFFSET(錠剤_PTP!$M$5,
           MATCH(D88, 錠剤_PTP!$D$5:$D$999, 0) - 1,
           0),
"")</f>
        <v>0</v>
      </c>
      <c r="L88" s="54">
        <f ca="1">IFERROR(
    OFFSET(錠剤_バラ!$M$5,
           MATCH(D88, 錠剤_バラ!$D$5:$D$999, 0) - 1,
           0),
"")</f>
        <v>0</v>
      </c>
      <c r="M88" s="54">
        <f ca="1">IFERROR(
    OFFSET(分包機カセット!$M$2,
           MATCH(D88, 分包機カセット!$E$2:$E$235, 0) - 1,
           0),
"")</f>
        <v>-1538</v>
      </c>
      <c r="N88" s="54">
        <f t="shared" ca="1" si="2"/>
        <v>-1538</v>
      </c>
    </row>
    <row r="89" spans="1:14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307</v>
      </c>
      <c r="B89" s="27">
        <f t="shared" si="3"/>
        <v>85</v>
      </c>
      <c r="C89" s="27">
        <f ca="1">IF($A89="","",OFFSET(統合マスタ!$B$4,MATCH($A89,統合マスタ!$AC$5:$AC$1500,0),0))</f>
        <v>307</v>
      </c>
      <c r="D89" s="27" t="str">
        <f ca="1">IF($A89="","",OFFSET(統合マスタ!$C$4,MATCH($A89,統合マスタ!$AC$5:$AC$1500,0),0))</f>
        <v>センノシド錠１２ｍｇ「クニヒロ」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25</v>
      </c>
      <c r="G89" s="27" t="str">
        <f ca="1">IF($A89="","",OFFSET(統合マスタ!$E$4,MATCH($A89,統合マスタ!$AC$5:$AC$1500,0),0))</f>
        <v>バラ</v>
      </c>
      <c r="H89" s="27" t="str">
        <f ca="1">IF($A89="","",OFFSET(統合マスタ!$F$4,MATCH($A89,統合マスタ!$AC$5:$AC$1500,0),0))</f>
        <v>１０００Ｔ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　＆　普通薬バラ</v>
      </c>
      <c r="K89" s="54">
        <f ca="1">IFERROR(
    OFFSET(錠剤_PTP!$M$5,
           MATCH(D89, 錠剤_PTP!$D$5:$D$999, 0) - 1,
           0),
"")</f>
        <v>0</v>
      </c>
      <c r="L89" s="54">
        <f ca="1">IFERROR(
    OFFSET(錠剤_バラ!$M$5,
           MATCH(D89, 錠剤_バラ!$D$5:$D$999, 0) - 1,
           0),
"")</f>
        <v>0</v>
      </c>
      <c r="M89" s="54">
        <f ca="1">IFERROR(
    OFFSET(分包機カセット!$M$2,
           MATCH(D89, 分包機カセット!$E$2:$E$235, 0) - 1,
           0),
"")</f>
        <v>-1538</v>
      </c>
      <c r="N89" s="54">
        <f t="shared" ca="1" si="2"/>
        <v>-1538</v>
      </c>
    </row>
    <row r="90" spans="1:14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313</v>
      </c>
      <c r="B90" s="27">
        <f t="shared" si="3"/>
        <v>86</v>
      </c>
      <c r="C90" s="27">
        <f ca="1">IF($A90="","",OFFSET(統合マスタ!$B$4,MATCH($A90,統合マスタ!$AC$5:$AC$1500,0),0))</f>
        <v>313</v>
      </c>
      <c r="D90" s="27" t="str">
        <f ca="1">IF($A90="","",OFFSET(統合マスタ!$C$4,MATCH($A90,統合マスタ!$AC$5:$AC$1500,0),0))</f>
        <v>ゾピクロン錠７．５ｍｇ「トーワ」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25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　＆　普通薬バラ</v>
      </c>
      <c r="K90" s="54">
        <f ca="1">IFERROR(
    OFFSET(錠剤_PTP!$M$5,
           MATCH(D90, 錠剤_PTP!$D$5:$D$999, 0) - 1,
           0),
"")</f>
        <v>0</v>
      </c>
      <c r="L90" s="54">
        <f ca="1">IFERROR(
    OFFSET(錠剤_バラ!$M$5,
           MATCH(D90, 錠剤_バラ!$D$5:$D$999, 0) - 1,
           0),
"")</f>
        <v>0</v>
      </c>
      <c r="M90" s="54">
        <f ca="1">IFERROR(
    OFFSET(分包機カセット!$M$2,
           MATCH(D90, 分包機カセット!$E$2:$E$235, 0) - 1,
           0),
"")</f>
        <v>-609</v>
      </c>
      <c r="N90" s="54">
        <f t="shared" ca="1" si="2"/>
        <v>-609</v>
      </c>
    </row>
    <row r="91" spans="1:14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314</v>
      </c>
      <c r="B91" s="27">
        <f t="shared" si="3"/>
        <v>87</v>
      </c>
      <c r="C91" s="27">
        <f ca="1">IF($A91="","",OFFSET(統合マスタ!$B$4,MATCH($A91,統合マスタ!$AC$5:$AC$1500,0),0))</f>
        <v>314</v>
      </c>
      <c r="D91" s="27" t="str">
        <f ca="1">IF($A91="","",OFFSET(統合マスタ!$C$4,MATCH($A91,統合マスタ!$AC$5:$AC$1500,0),0))</f>
        <v>ゾピクロン錠７．５ｍｇ「トーワ」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バラ</v>
      </c>
      <c r="H91" s="27" t="str">
        <f ca="1">IF($A91="","",OFFSET(統合マスタ!$F$4,MATCH($A91,統合マスタ!$AC$5:$AC$1500,0),0))</f>
        <v>１０００Ｔ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ca="1">IFERROR(
    OFFSET(分包機カセット!$M$2,
           MATCH(D91, 分包機カセット!$E$2:$E$235, 0) - 1,
           0),
"")</f>
        <v>-609</v>
      </c>
      <c r="N91" s="54">
        <f t="shared" ca="1" si="2"/>
        <v>-609</v>
      </c>
    </row>
    <row r="92" spans="1:14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315</v>
      </c>
      <c r="B92" s="27">
        <f t="shared" si="3"/>
        <v>88</v>
      </c>
      <c r="C92" s="27">
        <f ca="1">IF($A92="","",OFFSET(統合マスタ!$B$4,MATCH($A92,統合マスタ!$AC$5:$AC$1500,0),0))</f>
        <v>315</v>
      </c>
      <c r="D92" s="27" t="str">
        <f ca="1">IF($A92="","",OFFSET(統合マスタ!$C$4,MATCH($A92,統合マスタ!$AC$5:$AC$1500,0),0))</f>
        <v>ゾフルーザ錠２０ｍｇ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1</v>
      </c>
      <c r="G92" s="27" t="str">
        <f ca="1">IF($A92="","",OFFSET(統合マスタ!$E$4,MATCH($A92,統合マスタ!$AC$5:$AC$1500,0),0))</f>
        <v>ＰＴＰ</v>
      </c>
      <c r="H92" s="27" t="str">
        <f ca="1">IF($A92="","",OFFSET(統合マスタ!$F$4,MATCH($A92,統合マスタ!$AC$5:$AC$1500,0),0))</f>
        <v>１０Ｔ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</v>
      </c>
      <c r="K92" s="54">
        <f ca="1">IFERROR(
    OFFSET(錠剤_PTP!$M$5,
           MATCH(D92, 錠剤_PTP!$D$5:$D$999, 0) - 1,
           0),
"")</f>
        <v>0</v>
      </c>
      <c r="L92" s="54" t="str">
        <f ca="1">IFERROR(
    OFFSET(錠剤_バラ!$M$5,
           MATCH(D92, 錠剤_バラ!$D$5:$D$999, 0) - 1,
           0),
"")</f>
        <v/>
      </c>
      <c r="M92" s="54" t="str">
        <f ca="1">IFERROR(
    OFFSET(分包機カセット!$M$2,
           MATCH(D92, 分包機カセット!$E$2:$E$235, 0) - 1,
           0),
"")</f>
        <v/>
      </c>
      <c r="N92" s="54">
        <f t="shared" ca="1" si="2"/>
        <v>0</v>
      </c>
    </row>
    <row r="93" spans="1:14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316</v>
      </c>
      <c r="B93" s="27">
        <f t="shared" si="3"/>
        <v>89</v>
      </c>
      <c r="C93" s="27">
        <f ca="1">IF($A93="","",OFFSET(統合マスタ!$B$4,MATCH($A93,統合マスタ!$AC$5:$AC$1500,0),0))</f>
        <v>316</v>
      </c>
      <c r="D93" s="27" t="str">
        <f ca="1">IF($A93="","",OFFSET(統合マスタ!$C$4,MATCH($A93,統合マスタ!$AC$5:$AC$1500,0),0))</f>
        <v>ソラナックス０．４ｍｇ錠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1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</v>
      </c>
      <c r="K93" s="54">
        <f ca="1">IFERROR(
    OFFSET(錠剤_PTP!$M$5,
           MATCH(D93, 錠剤_PTP!$D$5:$D$999, 0) - 1,
           0),
"")</f>
        <v>0</v>
      </c>
      <c r="L93" s="54" t="str">
        <f ca="1">IFERROR(
    OFFSET(錠剤_バラ!$M$5,
           MATCH(D93, 錠剤_バラ!$D$5:$D$999, 0) - 1,
           0),
"")</f>
        <v/>
      </c>
      <c r="M93" s="54">
        <f ca="1">IFERROR(
    OFFSET(分包機カセット!$M$2,
           MATCH(D93, 分包機カセット!$E$2:$E$235, 0) - 1,
           0),
"")</f>
        <v>-19</v>
      </c>
      <c r="N93" s="54">
        <f t="shared" ca="1" si="2"/>
        <v>-19</v>
      </c>
    </row>
    <row r="94" spans="1:14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317</v>
      </c>
      <c r="B94" s="27">
        <f t="shared" si="3"/>
        <v>90</v>
      </c>
      <c r="C94" s="27">
        <f ca="1">IF($A94="","",OFFSET(統合マスタ!$B$4,MATCH($A94,統合マスタ!$AC$5:$AC$1500,0),0))</f>
        <v>317</v>
      </c>
      <c r="D94" s="27" t="str">
        <f ca="1">IF($A94="","",OFFSET(統合マスタ!$C$4,MATCH($A94,統合マスタ!$AC$5:$AC$1500,0),0))</f>
        <v>ソラナックス０．４ｍｇ錠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1</v>
      </c>
      <c r="G94" s="27" t="str">
        <f ca="1">IF($A94="","",OFFSET(統合マスタ!$E$4,MATCH($A94,統合マスタ!$AC$5:$AC$1500,0),0))</f>
        <v>バラ</v>
      </c>
      <c r="H94" s="27" t="str">
        <f ca="1">IF($A94="","",OFFSET(統合マスタ!$F$4,MATCH($A94,統合マスタ!$AC$5:$AC$1500,0),0))</f>
        <v>５００Ｔ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</v>
      </c>
      <c r="K94" s="54">
        <f ca="1">IFERROR(
    OFFSET(錠剤_PTP!$M$5,
           MATCH(D94, 錠剤_PTP!$D$5:$D$999, 0) - 1,
           0),
"")</f>
        <v>0</v>
      </c>
      <c r="L94" s="54" t="str">
        <f ca="1">IFERROR(
    OFFSET(錠剤_バラ!$M$5,
           MATCH(D94, 錠剤_バラ!$D$5:$D$999, 0) - 1,
           0),
"")</f>
        <v/>
      </c>
      <c r="M94" s="54">
        <f ca="1">IFERROR(
    OFFSET(分包機カセット!$M$2,
           MATCH(D94, 分包機カセット!$E$2:$E$235, 0) - 1,
           0),
"")</f>
        <v>-19</v>
      </c>
      <c r="N94" s="54">
        <f t="shared" ca="1" si="2"/>
        <v>-19</v>
      </c>
    </row>
    <row r="95" spans="1:14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318</v>
      </c>
      <c r="B95" s="27">
        <f t="shared" si="3"/>
        <v>91</v>
      </c>
      <c r="C95" s="27">
        <f ca="1">IF($A95="","",OFFSET(統合マスタ!$B$4,MATCH($A95,統合マスタ!$AC$5:$AC$1500,0),0))</f>
        <v>318</v>
      </c>
      <c r="D95" s="27" t="str">
        <f ca="1">IF($A95="","",OFFSET(統合マスタ!$C$4,MATCH($A95,統合マスタ!$AC$5:$AC$1500,0),0))</f>
        <v>ソラナックス０．８ｍｇ錠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1</v>
      </c>
      <c r="G95" s="27" t="str">
        <f ca="1">IF($A95="","",OFFSET(統合マスタ!$E$4,MATCH($A95,統合マスタ!$AC$5:$AC$1500,0),0))</f>
        <v>ＰＴＰ</v>
      </c>
      <c r="H95" s="27" t="str">
        <f ca="1">IF($A95="","",OFFSET(統合マスタ!$F$4,MATCH($A95,統合マスタ!$AC$5:$AC$1500,0),0))</f>
        <v>５００Ｔ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</v>
      </c>
      <c r="K95" s="54">
        <f ca="1">IFERROR(
    OFFSET(錠剤_PTP!$M$5,
           MATCH(D95, 錠剤_PTP!$D$5:$D$999, 0) - 1,
           0),
"")</f>
        <v>0</v>
      </c>
      <c r="L95" s="54" t="str">
        <f ca="1">IFERROR(
    OFFSET(錠剤_バラ!$M$5,
           MATCH(D95, 錠剤_バラ!$D$5:$D$999, 0) - 1,
           0),
"")</f>
        <v/>
      </c>
      <c r="M95" s="54">
        <f ca="1">IFERROR(
    OFFSET(分包機カセット!$M$2,
           MATCH(D95, 分包機カセット!$E$2:$E$235, 0) - 1,
           0),
"")</f>
        <v>-184</v>
      </c>
      <c r="N95" s="54">
        <f t="shared" ca="1" si="2"/>
        <v>-184</v>
      </c>
    </row>
    <row r="96" spans="1:14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319</v>
      </c>
      <c r="B96" s="27">
        <f t="shared" si="3"/>
        <v>92</v>
      </c>
      <c r="C96" s="27">
        <f ca="1">IF($A96="","",OFFSET(統合マスタ!$B$4,MATCH($A96,統合マスタ!$AC$5:$AC$1500,0),0))</f>
        <v>319</v>
      </c>
      <c r="D96" s="27" t="str">
        <f ca="1">IF($A96="","",OFFSET(統合マスタ!$C$4,MATCH($A96,統合マスタ!$AC$5:$AC$1500,0),0))</f>
        <v>ソラナックス０．８ｍｇ錠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1</v>
      </c>
      <c r="G96" s="27" t="str">
        <f ca="1">IF($A96="","",OFFSET(統合マスタ!$E$4,MATCH($A96,統合マスタ!$AC$5:$AC$1500,0),0))</f>
        <v>バラ</v>
      </c>
      <c r="H96" s="27" t="str">
        <f ca="1">IF($A96="","",OFFSET(統合マスタ!$F$4,MATCH($A96,統合マスタ!$AC$5:$AC$1500,0),0))</f>
        <v>５００Ｔ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調剤棚</v>
      </c>
      <c r="K96" s="54">
        <f ca="1">IFERROR(
    OFFSET(錠剤_PTP!$M$5,
           MATCH(D96, 錠剤_PTP!$D$5:$D$999, 0) - 1,
           0),
"")</f>
        <v>0</v>
      </c>
      <c r="L96" s="54" t="str">
        <f ca="1">IFERROR(
    OFFSET(錠剤_バラ!$M$5,
           MATCH(D96, 錠剤_バラ!$D$5:$D$999, 0) - 1,
           0),
"")</f>
        <v/>
      </c>
      <c r="M96" s="54">
        <f ca="1">IFERROR(
    OFFSET(分包機カセット!$M$2,
           MATCH(D96, 分包機カセット!$E$2:$E$235, 0) - 1,
           0),
"")</f>
        <v>-184</v>
      </c>
      <c r="N96" s="54">
        <f t="shared" ca="1" si="2"/>
        <v>-184</v>
      </c>
    </row>
    <row r="97" spans="1:14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320</v>
      </c>
      <c r="B97" s="27">
        <f t="shared" si="3"/>
        <v>93</v>
      </c>
      <c r="C97" s="27">
        <f ca="1">IF($A97="","",OFFSET(統合マスタ!$B$4,MATCH($A97,統合マスタ!$AC$5:$AC$1500,0),0))</f>
        <v>320</v>
      </c>
      <c r="D97" s="27" t="str">
        <f ca="1">IF($A97="","",OFFSET(統合マスタ!$C$4,MATCH($A97,統合マスタ!$AC$5:$AC$1500,0),0))</f>
        <v>ソリフェナシンコハク酸塩ＯＤ錠５ｍｇ「トーワ」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1</v>
      </c>
      <c r="G97" s="27" t="str">
        <f ca="1">IF($A97="","",OFFSET(統合マスタ!$E$4,MATCH($A97,統合マスタ!$AC$5:$AC$1500,0),0))</f>
        <v>ＰＴＰ</v>
      </c>
      <c r="H97" s="27" t="str">
        <f ca="1">IF($A97="","",OFFSET(統合マスタ!$F$4,MATCH($A97,統合マスタ!$AC$5:$AC$1500,0),0))</f>
        <v>１００Ｔ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調剤棚</v>
      </c>
      <c r="K97" s="54">
        <f ca="1">IFERROR(
    OFFSET(錠剤_PTP!$M$5,
           MATCH(D97, 錠剤_PTP!$D$5:$D$999, 0) - 1,
           0),
"")</f>
        <v>0</v>
      </c>
      <c r="L97" s="54" t="str">
        <f ca="1">IFERROR(
    OFFSET(錠剤_バラ!$M$5,
           MATCH(D97, 錠剤_バラ!$D$5:$D$999, 0) - 1,
           0),
"")</f>
        <v/>
      </c>
      <c r="M97" s="54">
        <f ca="1">IFERROR(
    OFFSET(分包機カセット!$M$2,
           MATCH(D97, 分包機カセット!$E$2:$E$235, 0) - 1,
           0),
"")</f>
        <v>-425</v>
      </c>
      <c r="N97" s="54">
        <f t="shared" ca="1" si="2"/>
        <v>-425</v>
      </c>
    </row>
    <row r="98" spans="1:14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321</v>
      </c>
      <c r="B98" s="27">
        <f t="shared" si="3"/>
        <v>94</v>
      </c>
      <c r="C98" s="27">
        <f ca="1">IF($A98="","",OFFSET(統合マスタ!$B$4,MATCH($A98,統合マスタ!$AC$5:$AC$1500,0),0))</f>
        <v>321</v>
      </c>
      <c r="D98" s="27" t="str">
        <f ca="1">IF($A98="","",OFFSET(統合マスタ!$C$4,MATCH($A98,統合マスタ!$AC$5:$AC$1500,0),0))</f>
        <v>ソリフェナシンコハク酸塩ＯＤ錠５ｍｇ「トーワ」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1</v>
      </c>
      <c r="G98" s="27" t="str">
        <f ca="1">IF($A98="","",OFFSET(統合マスタ!$E$4,MATCH($A98,統合マスタ!$AC$5:$AC$1500,0),0))</f>
        <v>バラ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</v>
      </c>
      <c r="K98" s="54">
        <f ca="1">IFERROR(
    OFFSET(錠剤_PTP!$M$5,
           MATCH(D98, 錠剤_PTP!$D$5:$D$999, 0) - 1,
           0),
"")</f>
        <v>0</v>
      </c>
      <c r="L98" s="54" t="str">
        <f ca="1">IFERROR(
    OFFSET(錠剤_バラ!$M$5,
           MATCH(D98, 錠剤_バラ!$D$5:$D$999, 0) - 1,
           0),
"")</f>
        <v/>
      </c>
      <c r="M98" s="54">
        <f ca="1">IFERROR(
    OFFSET(分包機カセット!$M$2,
           MATCH(D98, 分包機カセット!$E$2:$E$235, 0) - 1,
           0),
"")</f>
        <v>-425</v>
      </c>
      <c r="N98" s="54">
        <f t="shared" ca="1" si="2"/>
        <v>-425</v>
      </c>
    </row>
    <row r="99" spans="1:14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330</v>
      </c>
      <c r="B99" s="27">
        <f t="shared" si="3"/>
        <v>95</v>
      </c>
      <c r="C99" s="27">
        <f ca="1">IF($A99="","",OFFSET(統合マスタ!$B$4,MATCH($A99,統合マスタ!$AC$5:$AC$1500,0),0))</f>
        <v>330</v>
      </c>
      <c r="D99" s="27" t="str">
        <f ca="1">IF($A99="","",OFFSET(統合マスタ!$C$4,MATCH($A99,統合マスタ!$AC$5:$AC$1500,0),0))</f>
        <v>タケキャブＯＤ錠１０ｍｇ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ＰＴＰ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ca="1">IFERROR(
    OFFSET(分包機カセット!$M$2,
           MATCH(D99, 分包機カセット!$E$2:$E$235, 0) - 1,
           0),
"")</f>
        <v>-928</v>
      </c>
      <c r="N99" s="54">
        <f t="shared" ca="1" si="2"/>
        <v>-928</v>
      </c>
    </row>
    <row r="100" spans="1:14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331</v>
      </c>
      <c r="B100" s="27">
        <f t="shared" si="3"/>
        <v>96</v>
      </c>
      <c r="C100" s="27">
        <f ca="1">IF($A100="","",OFFSET(統合マスタ!$B$4,MATCH($A100,統合マスタ!$AC$5:$AC$1500,0),0))</f>
        <v>331</v>
      </c>
      <c r="D100" s="27" t="str">
        <f ca="1">IF($A100="","",OFFSET(統合マスタ!$C$4,MATCH($A100,統合マスタ!$AC$5:$AC$1500,0),0))</f>
        <v>タケキャブＯＤ錠１０ｍｇ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バラ</v>
      </c>
      <c r="H100" s="27" t="str">
        <f ca="1">IF($A100="","",OFFSET(統合マスタ!$F$4,MATCH($A100,統合マスタ!$AC$5:$AC$1500,0),0))</f>
        <v>２００Ｔ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ca="1">IFERROR(
    OFFSET(分包機カセット!$M$2,
           MATCH(D100, 分包機カセット!$E$2:$E$235, 0) - 1,
           0),
"")</f>
        <v>-928</v>
      </c>
      <c r="N100" s="54">
        <f t="shared" ca="1" si="2"/>
        <v>-928</v>
      </c>
    </row>
    <row r="101" spans="1:14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332</v>
      </c>
      <c r="B101" s="27">
        <f t="shared" si="3"/>
        <v>97</v>
      </c>
      <c r="C101" s="27">
        <f ca="1">IF($A101="","",OFFSET(統合マスタ!$B$4,MATCH($A101,統合マスタ!$AC$5:$AC$1500,0),0))</f>
        <v>332</v>
      </c>
      <c r="D101" s="27" t="str">
        <f ca="1">IF($A101="","",OFFSET(統合マスタ!$C$4,MATCH($A101,統合マスタ!$AC$5:$AC$1500,0),0))</f>
        <v>タケキャブＯＤ錠２０ｍｇ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ca="1">IFERROR(
    OFFSET(分包機カセット!$M$2,
           MATCH(D101, 分包機カセット!$E$2:$E$235, 0) - 1,
           0),
"")</f>
        <v>-116</v>
      </c>
      <c r="N101" s="54">
        <f t="shared" ca="1" si="2"/>
        <v>-116</v>
      </c>
    </row>
    <row r="102" spans="1:14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335</v>
      </c>
      <c r="B102" s="27">
        <f t="shared" si="3"/>
        <v>98</v>
      </c>
      <c r="C102" s="27">
        <f ca="1">IF($A102="","",OFFSET(統合マスタ!$B$4,MATCH($A102,統合マスタ!$AC$5:$AC$1500,0),0))</f>
        <v>335</v>
      </c>
      <c r="D102" s="27" t="str">
        <f ca="1">IF($A102="","",OFFSET(統合マスタ!$C$4,MATCH($A102,統合マスタ!$AC$5:$AC$1500,0),0))</f>
        <v>タムスロシン塩酸塩ＯＤ錠０．２ｍｇ「サワイ」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25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１４０Ｔ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調剤棚　＆　普通薬バラ</v>
      </c>
      <c r="K102" s="54">
        <f ca="1">IFERROR(
    OFFSET(錠剤_PTP!$M$5,
           MATCH(D102, 錠剤_PTP!$D$5:$D$999, 0) - 1,
           0),
"")</f>
        <v>0</v>
      </c>
      <c r="L102" s="54">
        <f ca="1">IFERROR(
    OFFSET(錠剤_バラ!$M$5,
           MATCH(D102, 錠剤_バラ!$D$5:$D$999, 0) - 1,
           0),
"")</f>
        <v>0</v>
      </c>
      <c r="M102" s="54">
        <f ca="1">IFERROR(
    OFFSET(分包機カセット!$M$2,
           MATCH(D102, 分包機カセット!$E$2:$E$235, 0) - 1,
           0),
"")</f>
        <v>-725</v>
      </c>
      <c r="N102" s="54">
        <f t="shared" ca="1" si="2"/>
        <v>-725</v>
      </c>
    </row>
    <row r="103" spans="1:14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336</v>
      </c>
      <c r="B103" s="27">
        <f t="shared" si="3"/>
        <v>99</v>
      </c>
      <c r="C103" s="27">
        <f ca="1">IF($A103="","",OFFSET(統合マスタ!$B$4,MATCH($A103,統合マスタ!$AC$5:$AC$1500,0),0))</f>
        <v>336</v>
      </c>
      <c r="D103" s="27" t="str">
        <f ca="1">IF($A103="","",OFFSET(統合マスタ!$C$4,MATCH($A103,統合マスタ!$AC$5:$AC$1500,0),0))</f>
        <v>タムスロシン塩酸塩ＯＤ錠０．２ｍｇ「サワイ」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25</v>
      </c>
      <c r="G103" s="27" t="str">
        <f ca="1">IF($A103="","",OFFSET(統合マスタ!$E$4,MATCH($A103,統合マスタ!$AC$5:$AC$1500,0),0))</f>
        <v>バラ</v>
      </c>
      <c r="H103" s="27" t="str">
        <f ca="1">IF($A103="","",OFFSET(統合マスタ!$F$4,MATCH($A103,統合マスタ!$AC$5:$AC$1500,0),0))</f>
        <v>３００Ｔ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調剤棚　＆　普通薬バラ</v>
      </c>
      <c r="K103" s="54">
        <f ca="1">IFERROR(
    OFFSET(錠剤_PTP!$M$5,
           MATCH(D103, 錠剤_PTP!$D$5:$D$999, 0) - 1,
           0),
"")</f>
        <v>0</v>
      </c>
      <c r="L103" s="54">
        <f ca="1">IFERROR(
    OFFSET(錠剤_バラ!$M$5,
           MATCH(D103, 錠剤_バラ!$D$5:$D$999, 0) - 1,
           0),
"")</f>
        <v>0</v>
      </c>
      <c r="M103" s="54">
        <f ca="1">IFERROR(
    OFFSET(分包機カセット!$M$2,
           MATCH(D103, 分包機カセット!$E$2:$E$235, 0) - 1,
           0),
"")</f>
        <v>-725</v>
      </c>
      <c r="N103" s="54">
        <f t="shared" ca="1" si="2"/>
        <v>-725</v>
      </c>
    </row>
    <row r="104" spans="1:14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344</v>
      </c>
      <c r="B104" s="27">
        <f t="shared" si="3"/>
        <v>100</v>
      </c>
      <c r="C104" s="27">
        <f ca="1">IF($A104="","",OFFSET(統合マスタ!$B$4,MATCH($A104,統合マスタ!$AC$5:$AC$1500,0),0))</f>
        <v>344</v>
      </c>
      <c r="D104" s="27" t="str">
        <f ca="1">IF($A104="","",OFFSET(統合マスタ!$C$4,MATCH($A104,統合マスタ!$AC$5:$AC$1500,0),0))</f>
        <v>ダントリウム　カプセル　２５ＭＧ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1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調剤棚</v>
      </c>
      <c r="K104" s="54">
        <f ca="1">IFERROR(
    OFFSET(錠剤_PTP!$M$5,
           MATCH(D104, 錠剤_PTP!$D$5:$D$999, 0) - 1,
           0),
"")</f>
        <v>0</v>
      </c>
      <c r="L104" s="54" t="str">
        <f ca="1">IFERROR(
    OFFSET(錠剤_バラ!$M$5,
           MATCH(D104, 錠剤_バラ!$D$5:$D$999, 0) - 1,
           0),
"")</f>
        <v/>
      </c>
      <c r="M104" s="54" t="str">
        <f ca="1">IFERROR(
    OFFSET(分包機カセット!$M$2,
           MATCH(D104, 分包機カセット!$E$2:$E$235, 0) - 1,
           0),
"")</f>
        <v/>
      </c>
      <c r="N104" s="54">
        <f t="shared" ca="1" si="2"/>
        <v>0</v>
      </c>
    </row>
    <row r="105" spans="1:14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349</v>
      </c>
      <c r="B105" s="27">
        <f t="shared" si="3"/>
        <v>101</v>
      </c>
      <c r="C105" s="27">
        <f ca="1">IF($A105="","",OFFSET(統合マスタ!$B$4,MATCH($A105,統合マスタ!$AC$5:$AC$1500,0),0))</f>
        <v>349</v>
      </c>
      <c r="D105" s="27" t="str">
        <f ca="1">IF($A105="","",OFFSET(統合マスタ!$C$4,MATCH($A105,統合マスタ!$AC$5:$AC$1500,0),0))</f>
        <v>チザニジン錠１ｍｇ「トーワ」　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5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普通薬バラ</v>
      </c>
      <c r="K105" s="54" t="str">
        <f ca="1">IFERROR(
    OFFSET(錠剤_PTP!$M$5,
           MATCH(D105, 錠剤_PTP!$D$5:$D$999, 0) - 1,
           0),
"")</f>
        <v/>
      </c>
      <c r="L105" s="54">
        <f ca="1">IFERROR(
    OFFSET(錠剤_バラ!$M$5,
           MATCH(D105, 錠剤_バラ!$D$5:$D$999, 0) - 1,
           0),
"")</f>
        <v>0</v>
      </c>
      <c r="M105" s="54" t="str">
        <f ca="1">IFERROR(
    OFFSET(分包機カセット!$M$2,
           MATCH(D105, 分包機カセット!$E$2:$E$235, 0) - 1,
           0),
"")</f>
        <v/>
      </c>
      <c r="N105" s="54">
        <f t="shared" ca="1" si="2"/>
        <v>0</v>
      </c>
    </row>
    <row r="106" spans="1:14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350</v>
      </c>
      <c r="B106" s="27">
        <f t="shared" si="3"/>
        <v>102</v>
      </c>
      <c r="C106" s="27">
        <f ca="1">IF($A106="","",OFFSET(統合マスタ!$B$4,MATCH($A106,統合マスタ!$AC$5:$AC$1500,0),0))</f>
        <v>350</v>
      </c>
      <c r="D106" s="27" t="str">
        <f ca="1">IF($A106="","",OFFSET(統合マスタ!$C$4,MATCH($A106,統合マスタ!$AC$5:$AC$1500,0),0))</f>
        <v>チザニジン錠１ｍｇ「トーワ」　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5</v>
      </c>
      <c r="G106" s="27" t="str">
        <f ca="1">IF($A106="","",OFFSET(統合マスタ!$E$4,MATCH($A106,統合マスタ!$AC$5:$AC$1500,0),0))</f>
        <v>バラ</v>
      </c>
      <c r="H106" s="27" t="str">
        <f ca="1">IF($A106="","",OFFSET(統合マスタ!$F$4,MATCH($A106,統合マスタ!$AC$5:$AC$1500,0),0))</f>
        <v>１０００Ｔ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普通薬バラ</v>
      </c>
      <c r="K106" s="54" t="str">
        <f ca="1">IFERROR(
    OFFSET(錠剤_PTP!$M$5,
           MATCH(D106, 錠剤_PTP!$D$5:$D$999, 0) - 1,
           0),
"")</f>
        <v/>
      </c>
      <c r="L106" s="54">
        <f ca="1">IFERROR(
    OFFSET(錠剤_バラ!$M$5,
           MATCH(D106, 錠剤_バラ!$D$5:$D$999, 0) - 1,
           0),
"")</f>
        <v>0</v>
      </c>
      <c r="M106" s="54" t="str">
        <f ca="1">IFERROR(
    OFFSET(分包機カセット!$M$2,
           MATCH(D106, 分包機カセット!$E$2:$E$235, 0) - 1,
           0),
"")</f>
        <v/>
      </c>
      <c r="N106" s="54">
        <f t="shared" ca="1" si="2"/>
        <v>0</v>
      </c>
    </row>
    <row r="107" spans="1:14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357</v>
      </c>
      <c r="B107" s="27">
        <f t="shared" si="3"/>
        <v>103</v>
      </c>
      <c r="C107" s="27">
        <f ca="1">IF($A107="","",OFFSET(統合マスタ!$B$4,MATCH($A107,統合マスタ!$AC$5:$AC$1500,0),0))</f>
        <v>357</v>
      </c>
      <c r="D107" s="27" t="str">
        <f ca="1">IF($A107="","",OFFSET(統合マスタ!$C$4,MATCH($A107,統合マスタ!$AC$5:$AC$1500,0),0))</f>
        <v>デエビゴ錠２．５ｍｇ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ca="1">IFERROR(
    OFFSET(分包機カセット!$M$2,
           MATCH(D107, 分包機カセット!$E$2:$E$235, 0) - 1,
           0),
"")</f>
        <v>-1911</v>
      </c>
      <c r="N107" s="54">
        <f t="shared" ca="1" si="2"/>
        <v>-1911</v>
      </c>
    </row>
    <row r="108" spans="1:14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358</v>
      </c>
      <c r="B108" s="27">
        <f t="shared" si="3"/>
        <v>104</v>
      </c>
      <c r="C108" s="27">
        <f ca="1">IF($A108="","",OFFSET(統合マスタ!$B$4,MATCH($A108,統合マスタ!$AC$5:$AC$1500,0),0))</f>
        <v>358</v>
      </c>
      <c r="D108" s="27" t="str">
        <f ca="1">IF($A108="","",OFFSET(統合マスタ!$C$4,MATCH($A108,統合マスタ!$AC$5:$AC$1500,0),0))</f>
        <v>デエビゴ錠２．５ｍｇ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バラ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ca="1">IFERROR(
    OFFSET(分包機カセット!$M$2,
           MATCH(D108, 分包機カセット!$E$2:$E$235, 0) - 1,
           0),
"")</f>
        <v>-1911</v>
      </c>
      <c r="N108" s="54">
        <f t="shared" ca="1" si="2"/>
        <v>-1911</v>
      </c>
    </row>
    <row r="109" spans="1:14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359</v>
      </c>
      <c r="B109" s="27">
        <f t="shared" si="3"/>
        <v>105</v>
      </c>
      <c r="C109" s="27">
        <f ca="1">IF($A109="","",OFFSET(統合マスタ!$B$4,MATCH($A109,統合マスタ!$AC$5:$AC$1500,0),0))</f>
        <v>359</v>
      </c>
      <c r="D109" s="27" t="str">
        <f ca="1">IF($A109="","",OFFSET(統合マスタ!$C$4,MATCH($A109,統合マスタ!$AC$5:$AC$1500,0),0))</f>
        <v>デエビゴ錠５ｍｇ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ＰＴＰ</v>
      </c>
      <c r="H109" s="27" t="str">
        <f ca="1">IF($A109="","",OFFSET(統合マスタ!$F$4,MATCH($A109,統合マスタ!$AC$5:$AC$1500,0),0))</f>
        <v>５００Ｔ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ca="1">IFERROR(
    OFFSET(分包機カセット!$M$2,
           MATCH(D109, 分包機カセット!$E$2:$E$235, 0) - 1,
           0),
"")</f>
        <v>-4064</v>
      </c>
      <c r="N109" s="54">
        <f t="shared" ca="1" si="2"/>
        <v>-4064</v>
      </c>
    </row>
    <row r="110" spans="1:14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360</v>
      </c>
      <c r="B110" s="27">
        <f t="shared" si="3"/>
        <v>106</v>
      </c>
      <c r="C110" s="27">
        <f ca="1">IF($A110="","",OFFSET(統合マスタ!$B$4,MATCH($A110,統合マスタ!$AC$5:$AC$1500,0),0))</f>
        <v>360</v>
      </c>
      <c r="D110" s="27" t="str">
        <f ca="1">IF($A110="","",OFFSET(統合マスタ!$C$4,MATCH($A110,統合マスタ!$AC$5:$AC$1500,0),0))</f>
        <v>デエビゴ錠５ｍｇ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バラ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ca="1">IFERROR(
    OFFSET(分包機カセット!$M$2,
           MATCH(D110, 分包機カセット!$E$2:$E$235, 0) - 1,
           0),
"")</f>
        <v>-4064</v>
      </c>
      <c r="N110" s="54">
        <f t="shared" ca="1" si="2"/>
        <v>-4064</v>
      </c>
    </row>
    <row r="111" spans="1:14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368</v>
      </c>
      <c r="B111" s="27">
        <f t="shared" si="3"/>
        <v>107</v>
      </c>
      <c r="C111" s="27">
        <f ca="1">IF($A111="","",OFFSET(統合マスタ!$B$4,MATCH($A111,統合マスタ!$AC$5:$AC$1500,0),0))</f>
        <v>368</v>
      </c>
      <c r="D111" s="27" t="str">
        <f ca="1">IF($A111="","",OFFSET(統合マスタ!$C$4,MATCH($A111,統合マスタ!$AC$5:$AC$1500,0),0))</f>
        <v>テトラミド錠１０ｍｇ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１０５Ｔ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ca="1">IFERROR(
    OFFSET(分包機カセット!$M$2,
           MATCH(D111, 分包機カセット!$E$2:$E$235, 0) - 1,
           0),
"")</f>
        <v>-385</v>
      </c>
      <c r="N111" s="54">
        <f t="shared" ca="1" si="2"/>
        <v>-385</v>
      </c>
    </row>
    <row r="112" spans="1:14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369</v>
      </c>
      <c r="B112" s="27">
        <f t="shared" si="3"/>
        <v>108</v>
      </c>
      <c r="C112" s="27">
        <f ca="1">IF($A112="","",OFFSET(統合マスタ!$B$4,MATCH($A112,統合マスタ!$AC$5:$AC$1500,0),0))</f>
        <v>369</v>
      </c>
      <c r="D112" s="27" t="str">
        <f ca="1">IF($A112="","",OFFSET(統合マスタ!$C$4,MATCH($A112,統合マスタ!$AC$5:$AC$1500,0),0))</f>
        <v>テトラミド錠３０ｍｇ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１００Ｔ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普通薬バラ</v>
      </c>
      <c r="K112" s="54" t="str">
        <f ca="1">IFERROR(
    OFFSET(錠剤_PTP!$M$5,
           MATCH(D112, 錠剤_PTP!$D$5:$D$999, 0) - 1,
           0),
"")</f>
        <v/>
      </c>
      <c r="L112" s="54">
        <f ca="1">IFERROR(
    OFFSET(錠剤_バラ!$M$5,
           MATCH(D112, 錠剤_バラ!$D$5:$D$999, 0) - 1,
           0),
"")</f>
        <v>0</v>
      </c>
      <c r="M112" s="54">
        <f ca="1">IFERROR(
    OFFSET(分包機カセット!$M$2,
           MATCH(D112, 分包機カセット!$E$2:$E$235, 0) - 1,
           0),
"")</f>
        <v>-60</v>
      </c>
      <c r="N112" s="54">
        <f t="shared" ca="1" si="2"/>
        <v>-60</v>
      </c>
    </row>
    <row r="113" spans="1:14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371</v>
      </c>
      <c r="B113" s="27">
        <f t="shared" si="3"/>
        <v>109</v>
      </c>
      <c r="C113" s="27">
        <f ca="1">IF($A113="","",OFFSET(統合マスタ!$B$4,MATCH($A113,統合マスタ!$AC$5:$AC$1500,0),0))</f>
        <v>371</v>
      </c>
      <c r="D113" s="27" t="str">
        <f ca="1">IF($A113="","",OFFSET(統合マスタ!$C$4,MATCH($A113,統合マスタ!$AC$5:$AC$1500,0),0))</f>
        <v>デパケンＲ錠２００ｍｇ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ca="1">IFERROR(
    OFFSET(分包機カセット!$M$2,
           MATCH(D113, 分包機カセット!$E$2:$E$235, 0) - 1,
           0),
"")</f>
        <v>-5694</v>
      </c>
      <c r="N113" s="54">
        <f t="shared" ca="1" si="2"/>
        <v>-5694</v>
      </c>
    </row>
    <row r="114" spans="1:14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372</v>
      </c>
      <c r="B114" s="27">
        <f t="shared" si="3"/>
        <v>110</v>
      </c>
      <c r="C114" s="27">
        <f ca="1">IF($A114="","",OFFSET(統合マスタ!$B$4,MATCH($A114,統合マスタ!$AC$5:$AC$1500,0),0))</f>
        <v>372</v>
      </c>
      <c r="D114" s="27" t="str">
        <f ca="1">IF($A114="","",OFFSET(統合マスタ!$C$4,MATCH($A114,統合マスタ!$AC$5:$AC$1500,0),0))</f>
        <v>デパケンＲ錠２００ｍｇ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25</v>
      </c>
      <c r="G114" s="27" t="str">
        <f ca="1">IF($A114="","",OFFSET(統合マスタ!$E$4,MATCH($A114,統合マスタ!$AC$5:$AC$1500,0),0))</f>
        <v>バラ</v>
      </c>
      <c r="H114" s="27" t="str">
        <f ca="1">IF($A114="","",OFFSET(統合マスタ!$F$4,MATCH($A114,統合マスタ!$AC$5:$AC$1500,0),0))</f>
        <v>１０００Ｔ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調剤棚　＆　普通薬バラ</v>
      </c>
      <c r="K114" s="54">
        <f ca="1">IFERROR(
    OFFSET(錠剤_PTP!$M$5,
           MATCH(D114, 錠剤_PTP!$D$5:$D$999, 0) - 1,
           0),
"")</f>
        <v>0</v>
      </c>
      <c r="L114" s="54">
        <f ca="1">IFERROR(
    OFFSET(錠剤_バラ!$M$5,
           MATCH(D114, 錠剤_バラ!$D$5:$D$999, 0) - 1,
           0),
"")</f>
        <v>0</v>
      </c>
      <c r="M114" s="54">
        <f ca="1">IFERROR(
    OFFSET(分包機カセット!$M$2,
           MATCH(D114, 分包機カセット!$E$2:$E$235, 0) - 1,
           0),
"")</f>
        <v>-5694</v>
      </c>
      <c r="N114" s="54">
        <f t="shared" ca="1" si="2"/>
        <v>-5694</v>
      </c>
    </row>
    <row r="115" spans="1:14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374</v>
      </c>
      <c r="B115" s="27">
        <f t="shared" si="3"/>
        <v>111</v>
      </c>
      <c r="C115" s="27">
        <f ca="1">IF($A115="","",OFFSET(統合マスタ!$B$4,MATCH($A115,統合マスタ!$AC$5:$AC$1500,0),0))</f>
        <v>374</v>
      </c>
      <c r="D115" s="27" t="str">
        <f ca="1">IF($A115="","",OFFSET(統合マスタ!$C$4,MATCH($A115,統合マスタ!$AC$5:$AC$1500,0),0))</f>
        <v>テプレノンカプセル５０ｍｇ「ＹＤ」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普通薬バラ</v>
      </c>
      <c r="K115" s="54" t="str">
        <f ca="1">IFERROR(
    OFFSET(錠剤_PTP!$M$5,
           MATCH(D115, 錠剤_PTP!$D$5:$D$999, 0) - 1,
           0),
"")</f>
        <v/>
      </c>
      <c r="L115" s="54">
        <f ca="1">IFERROR(
    OFFSET(錠剤_バラ!$M$5,
           MATCH(D115, 錠剤_バラ!$D$5:$D$999, 0) - 1,
           0),
"")</f>
        <v>0</v>
      </c>
      <c r="M115" s="54">
        <f ca="1">IFERROR(
    OFFSET(分包機カセット!$M$2,
           MATCH(D115, 分包機カセット!$E$2:$E$235, 0) - 1,
           0),
"")</f>
        <v>97</v>
      </c>
      <c r="N115" s="54">
        <f t="shared" ca="1" si="2"/>
        <v>97</v>
      </c>
    </row>
    <row r="116" spans="1:14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376</v>
      </c>
      <c r="B116" s="27">
        <f t="shared" si="3"/>
        <v>112</v>
      </c>
      <c r="C116" s="27">
        <f ca="1">IF($A116="","",OFFSET(統合マスタ!$B$4,MATCH($A116,統合マスタ!$AC$5:$AC$1500,0),0))</f>
        <v>376</v>
      </c>
      <c r="D116" s="27" t="str">
        <f ca="1">IF($A116="","",OFFSET(統合マスタ!$C$4,MATCH($A116,統合マスタ!$AC$5:$AC$1500,0),0))</f>
        <v>デプロメール錠２５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ＰＴＰ</v>
      </c>
      <c r="H116" s="27" t="str">
        <f ca="1">IF($A116="","",OFFSET(統合マスタ!$F$4,MATCH($A116,統合マスタ!$AC$5:$AC$1500,0),0))</f>
        <v>５００Ｔ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>
        <f ca="1">IFERROR(
    OFFSET(分包機カセット!$M$2,
           MATCH(D116, 分包機カセット!$E$2:$E$235, 0) - 1,
           0),
"")</f>
        <v>0</v>
      </c>
      <c r="N116" s="54">
        <f t="shared" ca="1" si="2"/>
        <v>0</v>
      </c>
    </row>
    <row r="117" spans="1:14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377</v>
      </c>
      <c r="B117" s="27">
        <f t="shared" si="3"/>
        <v>113</v>
      </c>
      <c r="C117" s="27">
        <f ca="1">IF($A117="","",OFFSET(統合マスタ!$B$4,MATCH($A117,統合マスタ!$AC$5:$AC$1500,0),0))</f>
        <v>377</v>
      </c>
      <c r="D117" s="27" t="str">
        <f ca="1">IF($A117="","",OFFSET(統合マスタ!$C$4,MATCH($A117,統合マスタ!$AC$5:$AC$1500,0),0))</f>
        <v>デプロメール錠２５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ca="1">IFERROR(
    OFFSET(分包機カセット!$M$2,
           MATCH(D117, 分包機カセット!$E$2:$E$235, 0) - 1,
           0),
"")</f>
        <v>0</v>
      </c>
      <c r="N117" s="54">
        <f t="shared" ca="1" si="2"/>
        <v>0</v>
      </c>
    </row>
    <row r="118" spans="1:14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384</v>
      </c>
      <c r="B118" s="27">
        <f t="shared" si="3"/>
        <v>114</v>
      </c>
      <c r="C118" s="27">
        <f ca="1">IF($A118="","",OFFSET(統合マスタ!$B$4,MATCH($A118,統合マスタ!$AC$5:$AC$1500,0),0))</f>
        <v>384</v>
      </c>
      <c r="D118" s="27" t="str">
        <f ca="1">IF($A118="","",OFFSET(統合マスタ!$C$4,MATCH($A118,統合マスタ!$AC$5:$AC$1500,0),0))</f>
        <v>テルミサルタンＯＤ錠２０ｍｇ「トーワ」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ca="1">IFERROR(
    OFFSET(分包機カセット!$M$2,
           MATCH(D118, 分包機カセット!$E$2:$E$235, 0) - 1,
           0),
"")</f>
        <v>-614</v>
      </c>
      <c r="N118" s="54">
        <f t="shared" ca="1" si="2"/>
        <v>-614</v>
      </c>
    </row>
    <row r="119" spans="1:14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385</v>
      </c>
      <c r="B119" s="27">
        <f t="shared" si="3"/>
        <v>115</v>
      </c>
      <c r="C119" s="27">
        <f ca="1">IF($A119="","",OFFSET(統合マスタ!$B$4,MATCH($A119,統合マスタ!$AC$5:$AC$1500,0),0))</f>
        <v>385</v>
      </c>
      <c r="D119" s="27" t="str">
        <f ca="1">IF($A119="","",OFFSET(統合マスタ!$C$4,MATCH($A119,統合マスタ!$AC$5:$AC$1500,0),0))</f>
        <v>テルミサルタンＯＤ錠２０ｍｇ「トーワ」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25</v>
      </c>
      <c r="G119" s="27" t="str">
        <f ca="1">IF($A119="","",OFFSET(統合マスタ!$E$4,MATCH($A119,統合マスタ!$AC$5:$AC$1500,0),0))</f>
        <v>バラ</v>
      </c>
      <c r="H119" s="27" t="str">
        <f ca="1">IF($A119="","",OFFSET(統合マスタ!$F$4,MATCH($A119,統合マスタ!$AC$5:$AC$1500,0),0))</f>
        <v>３００Ｔ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調剤棚　＆　普通薬バラ</v>
      </c>
      <c r="K119" s="54">
        <f ca="1">IFERROR(
    OFFSET(錠剤_PTP!$M$5,
           MATCH(D119, 錠剤_PTP!$D$5:$D$999, 0) - 1,
           0),
"")</f>
        <v>0</v>
      </c>
      <c r="L119" s="54">
        <f ca="1">IFERROR(
    OFFSET(錠剤_バラ!$M$5,
           MATCH(D119, 錠剤_バラ!$D$5:$D$999, 0) - 1,
           0),
"")</f>
        <v>0</v>
      </c>
      <c r="M119" s="54">
        <f ca="1">IFERROR(
    OFFSET(分包機カセット!$M$2,
           MATCH(D119, 分包機カセット!$E$2:$E$235, 0) - 1,
           0),
"")</f>
        <v>-614</v>
      </c>
      <c r="N119" s="54">
        <f t="shared" ca="1" si="2"/>
        <v>-614</v>
      </c>
    </row>
    <row r="120" spans="1:14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399</v>
      </c>
      <c r="B120" s="27">
        <f t="shared" si="3"/>
        <v>116</v>
      </c>
      <c r="C120" s="27">
        <f ca="1">IF($A120="","",OFFSET(統合マスタ!$B$4,MATCH($A120,統合マスタ!$AC$5:$AC$1500,0),0))</f>
        <v>399</v>
      </c>
      <c r="D120" s="27" t="str">
        <f ca="1">IF($A120="","",OFFSET(統合マスタ!$C$4,MATCH($A120,統合マスタ!$AC$5:$AC$1500,0),0))</f>
        <v>トピロリック錠４０ｍｇ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１００Ｔ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>
        <f ca="1">IFERROR(
    OFFSET(分包機カセット!$M$2,
           MATCH(D120, 分包機カセット!$E$2:$E$235, 0) - 1,
           0),
"")</f>
        <v>-224</v>
      </c>
      <c r="N120" s="54">
        <f t="shared" ca="1" si="2"/>
        <v>-224</v>
      </c>
    </row>
    <row r="121" spans="1:14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400</v>
      </c>
      <c r="B121" s="27">
        <f t="shared" si="3"/>
        <v>117</v>
      </c>
      <c r="C121" s="27">
        <f ca="1">IF($A121="","",OFFSET(統合マスタ!$B$4,MATCH($A121,統合マスタ!$AC$5:$AC$1500,0),0))</f>
        <v>400</v>
      </c>
      <c r="D121" s="27" t="str">
        <f ca="1">IF($A121="","",OFFSET(統合マスタ!$C$4,MATCH($A121,統合マスタ!$AC$5:$AC$1500,0),0))</f>
        <v>ドプスＯＤ錠１００ｍｇ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5</v>
      </c>
      <c r="G121" s="27" t="str">
        <f ca="1">IF($A121="","",OFFSET(統合マスタ!$E$4,MATCH($A121,統合マスタ!$AC$5:$AC$1500,0),0))</f>
        <v>ＰＴＰ</v>
      </c>
      <c r="H121" s="27" t="str">
        <f ca="1">IF($A121="","",OFFSET(統合マスタ!$F$4,MATCH($A121,統合マスタ!$AC$5:$AC$1500,0),0))</f>
        <v>１００Ｔ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普通薬バラ</v>
      </c>
      <c r="K121" s="54" t="str">
        <f ca="1">IFERROR(
    OFFSET(錠剤_PTP!$M$5,
           MATCH(D121, 錠剤_PTP!$D$5:$D$999, 0) - 1,
           0),
"")</f>
        <v/>
      </c>
      <c r="L121" s="54">
        <f ca="1">IFERROR(
    OFFSET(錠剤_バラ!$M$5,
           MATCH(D121, 錠剤_バラ!$D$5:$D$999, 0) - 1,
           0),
"")</f>
        <v>0</v>
      </c>
      <c r="M121" s="54">
        <f ca="1">IFERROR(
    OFFSET(分包機カセット!$M$2,
           MATCH(D121, 分包機カセット!$E$2:$E$235, 0) - 1,
           0),
"")</f>
        <v>-165</v>
      </c>
      <c r="N121" s="54">
        <f t="shared" ca="1" si="2"/>
        <v>-165</v>
      </c>
    </row>
    <row r="122" spans="1:14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401</v>
      </c>
      <c r="B122" s="27">
        <f t="shared" si="3"/>
        <v>118</v>
      </c>
      <c r="C122" s="27">
        <f ca="1">IF($A122="","",OFFSET(統合マスタ!$B$4,MATCH($A122,統合マスタ!$AC$5:$AC$1500,0),0))</f>
        <v>401</v>
      </c>
      <c r="D122" s="27" t="str">
        <f ca="1">IF($A122="","",OFFSET(統合マスタ!$C$4,MATCH($A122,統合マスタ!$AC$5:$AC$1500,0),0))</f>
        <v>トフラニール錠１０ｍｇ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ＰＴＰ</v>
      </c>
      <c r="H122" s="27" t="str">
        <f ca="1">IF($A122="","",OFFSET(統合マスタ!$F$4,MATCH($A122,統合マスタ!$AC$5:$AC$1500,0),0))</f>
        <v>３００Ｔ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 t="str">
        <f ca="1">IFERROR(
    OFFSET(分包機カセット!$M$2,
           MATCH(D122, 分包機カセット!$E$2:$E$235, 0) - 1,
           0),
"")</f>
        <v/>
      </c>
      <c r="N122" s="54">
        <f t="shared" ca="1" si="2"/>
        <v>0</v>
      </c>
    </row>
    <row r="123" spans="1:14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407</v>
      </c>
      <c r="B123" s="27">
        <f t="shared" si="3"/>
        <v>119</v>
      </c>
      <c r="C123" s="27">
        <f ca="1">IF($A123="","",OFFSET(統合マスタ!$B$4,MATCH($A123,統合マスタ!$AC$5:$AC$1500,0),0))</f>
        <v>407</v>
      </c>
      <c r="D123" s="27" t="str">
        <f ca="1">IF($A123="","",OFFSET(統合マスタ!$C$4,MATCH($A123,統合マスタ!$AC$5:$AC$1500,0),0))</f>
        <v>トランサミンカプセル２５０ｍｇ　　　　　　　　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1</v>
      </c>
      <c r="G123" s="27" t="str">
        <f ca="1">IF($A123="","",OFFSET(統合マスタ!$E$4,MATCH($A123,統合マスタ!$AC$5:$AC$1500,0),0))</f>
        <v>ＰＴＰ</v>
      </c>
      <c r="H123" s="27" t="str">
        <f ca="1">IF($A123="","",OFFSET(統合マスタ!$F$4,MATCH($A123,統合マスタ!$AC$5:$AC$1500,0),0))</f>
        <v>１００Ｐ　　　</v>
      </c>
      <c r="I123" s="27" t="str">
        <f ca="1">IF($A123="","",OFFSET(統合マスタ!$K$4,MATCH($A123,統合マスタ!$AC$5:$AC$1500,0),0))</f>
        <v>cap</v>
      </c>
      <c r="J123" s="54" t="str">
        <f ca="1">IF(F123="","",OFFSET(分類!$B$29,MATCH(F123,分類!$A$30:$A$46,0),0))</f>
        <v>調剤棚</v>
      </c>
      <c r="K123" s="54">
        <f ca="1">IFERROR(
    OFFSET(錠剤_PTP!$M$5,
           MATCH(D123, 錠剤_PTP!$D$5:$D$999, 0) - 1,
           0),
"")</f>
        <v>0</v>
      </c>
      <c r="L123" s="54" t="str">
        <f ca="1">IFERROR(
    OFFSET(錠剤_バラ!$M$5,
           MATCH(D123, 錠剤_バラ!$D$5:$D$999, 0) - 1,
           0),
"")</f>
        <v/>
      </c>
      <c r="M123" s="54" t="str">
        <f ca="1">IFERROR(
    OFFSET(分包機カセット!$M$2,
           MATCH(D123, 分包機カセット!$E$2:$E$235, 0) - 1,
           0),
"")</f>
        <v/>
      </c>
      <c r="N123" s="54">
        <f t="shared" ca="1" si="2"/>
        <v>0</v>
      </c>
    </row>
    <row r="124" spans="1:14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411</v>
      </c>
      <c r="B124" s="27">
        <f t="shared" si="3"/>
        <v>120</v>
      </c>
      <c r="C124" s="27">
        <f ca="1">IF($A124="","",OFFSET(統合マスタ!$B$4,MATCH($A124,統合マスタ!$AC$5:$AC$1500,0),0))</f>
        <v>411</v>
      </c>
      <c r="D124" s="27" t="str">
        <f ca="1">IF($A124="","",OFFSET(統合マスタ!$C$4,MATCH($A124,統合マスタ!$AC$5:$AC$1500,0),0))</f>
        <v>トリアゾラム錠０．２５ｍｇ「日医工」　　　　　　　　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ＰＴＰ</v>
      </c>
      <c r="H124" s="27" t="str">
        <f ca="1">IF($A124="","",OFFSET(統合マスタ!$F$4,MATCH($A124,統合マスタ!$AC$5:$AC$1500,0),0))</f>
        <v>１００Ｔ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 t="str">
        <f ca="1">IFERROR(
    OFFSET(分包機カセット!$M$2,
           MATCH(D124, 分包機カセット!$E$2:$E$235, 0) - 1,
           0),
"")</f>
        <v/>
      </c>
      <c r="N124" s="54">
        <f t="shared" ca="1" si="2"/>
        <v>0</v>
      </c>
    </row>
    <row r="125" spans="1:14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412</v>
      </c>
      <c r="B125" s="27">
        <f t="shared" si="3"/>
        <v>121</v>
      </c>
      <c r="C125" s="27">
        <f ca="1">IF($A125="","",OFFSET(統合マスタ!$B$4,MATCH($A125,統合マスタ!$AC$5:$AC$1500,0),0))</f>
        <v>412</v>
      </c>
      <c r="D125" s="27" t="str">
        <f ca="1">IF($A125="","",OFFSET(統合マスタ!$C$4,MATCH($A125,統合マスタ!$AC$5:$AC$1500,0),0))</f>
        <v>トリプタノール錠２５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普通薬バラ</v>
      </c>
      <c r="K125" s="54" t="str">
        <f ca="1">IFERROR(
    OFFSET(錠剤_PTP!$M$5,
           MATCH(D125, 錠剤_PTP!$D$5:$D$999, 0) - 1,
           0),
"")</f>
        <v/>
      </c>
      <c r="L125" s="54">
        <f ca="1">IFERROR(
    OFFSET(錠剤_バラ!$M$5,
           MATCH(D125, 錠剤_バラ!$D$5:$D$999, 0) - 1,
           0),
"")</f>
        <v>0</v>
      </c>
      <c r="M125" s="54">
        <f ca="1">IFERROR(
    OFFSET(分包機カセット!$M$2,
           MATCH(D125, 分包機カセット!$E$2:$E$235, 0) - 1,
           0),
"")</f>
        <v>-174</v>
      </c>
      <c r="N125" s="54">
        <f t="shared" ca="1" si="2"/>
        <v>-174</v>
      </c>
    </row>
    <row r="126" spans="1:14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414</v>
      </c>
      <c r="B126" s="27">
        <f t="shared" si="3"/>
        <v>122</v>
      </c>
      <c r="C126" s="27">
        <f ca="1">IF($A126="","",OFFSET(統合マスタ!$B$4,MATCH($A126,統合マスタ!$AC$5:$AC$1500,0),0))</f>
        <v>414</v>
      </c>
      <c r="D126" s="27" t="str">
        <f ca="1">IF($A126="","",OFFSET(統合マスタ!$C$4,MATCH($A126,統合マスタ!$AC$5:$AC$1500,0),0))</f>
        <v>トリヘキシフェニジル塩酸塩錠２ｍｇ「ＮＩＧ」　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 t="str">
        <f ca="1">IFERROR(
    OFFSET(分包機カセット!$M$2,
           MATCH(D126, 分包機カセット!$E$2:$E$235, 0) - 1,
           0),
"")</f>
        <v/>
      </c>
      <c r="N126" s="54">
        <f t="shared" ca="1" si="2"/>
        <v>0</v>
      </c>
    </row>
    <row r="127" spans="1:14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415</v>
      </c>
      <c r="B127" s="27">
        <f t="shared" si="3"/>
        <v>123</v>
      </c>
      <c r="C127" s="27">
        <f ca="1">IF($A127="","",OFFSET(統合マスタ!$B$4,MATCH($A127,統合マスタ!$AC$5:$AC$1500,0),0))</f>
        <v>415</v>
      </c>
      <c r="D127" s="27" t="str">
        <f ca="1">IF($A127="","",OFFSET(統合マスタ!$C$4,MATCH($A127,統合マスタ!$AC$5:$AC$1500,0),0))</f>
        <v>トリヘキシフェニジル塩酸塩錠２ｍｇ「ＮＩＧ」　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１２００Ｔ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 t="str">
        <f ca="1">IFERROR(
    OFFSET(分包機カセット!$M$2,
           MATCH(D127, 分包機カセット!$E$2:$E$235, 0) - 1,
           0),
"")</f>
        <v/>
      </c>
      <c r="N127" s="54">
        <f t="shared" ca="1" si="2"/>
        <v>0</v>
      </c>
    </row>
    <row r="128" spans="1:14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416</v>
      </c>
      <c r="B128" s="27">
        <f t="shared" si="3"/>
        <v>124</v>
      </c>
      <c r="C128" s="27">
        <f ca="1">IF($A128="","",OFFSET(統合マスタ!$B$4,MATCH($A128,統合マスタ!$AC$5:$AC$1500,0),0))</f>
        <v>416</v>
      </c>
      <c r="D128" s="27" t="str">
        <f ca="1">IF($A128="","",OFFSET(統合マスタ!$C$4,MATCH($A128,統合マスタ!$AC$5:$AC$1500,0),0))</f>
        <v>トリメブチンマレイン酸塩錠１００ｍｇ「トーワ」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バラ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ca="1">IFERROR(
    OFFSET(分包機カセット!$M$2,
           MATCH(D128, 分包機カセット!$E$2:$E$235, 0) - 1,
           0),
"")</f>
        <v>-98</v>
      </c>
      <c r="N128" s="54">
        <f t="shared" ca="1" si="2"/>
        <v>-98</v>
      </c>
    </row>
    <row r="129" spans="1:14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425</v>
      </c>
      <c r="B129" s="27">
        <f t="shared" si="3"/>
        <v>125</v>
      </c>
      <c r="C129" s="27">
        <f ca="1">IF($A129="","",OFFSET(統合マスタ!$B$4,MATCH($A129,統合マスタ!$AC$5:$AC$1500,0),0))</f>
        <v>425</v>
      </c>
      <c r="D129" s="27" t="str">
        <f ca="1">IF($A129="","",OFFSET(統合マスタ!$C$4,MATCH($A129,統合マスタ!$AC$5:$AC$1500,0),0))</f>
        <v>ドンペリドン錠１０ｍｇ「ＪＧ」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25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　＆　普通薬バラ</v>
      </c>
      <c r="K129" s="54">
        <f ca="1">IFERROR(
    OFFSET(錠剤_PTP!$M$5,
           MATCH(D129, 錠剤_PTP!$D$5:$D$999, 0) - 1,
           0),
"")</f>
        <v>0</v>
      </c>
      <c r="L129" s="54">
        <f ca="1">IFERROR(
    OFFSET(錠剤_バラ!$M$5,
           MATCH(D129, 錠剤_バラ!$D$5:$D$999, 0) - 1,
           0),
"")</f>
        <v>0</v>
      </c>
      <c r="M129" s="54">
        <f ca="1">IFERROR(
    OFFSET(分包機カセット!$M$2,
           MATCH(D129, 分包機カセット!$E$2:$E$235, 0) - 1,
           0),
"")</f>
        <v>-114</v>
      </c>
      <c r="N129" s="54">
        <f t="shared" ca="1" si="2"/>
        <v>-114</v>
      </c>
    </row>
    <row r="130" spans="1:14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427</v>
      </c>
      <c r="B130" s="27">
        <f t="shared" si="3"/>
        <v>126</v>
      </c>
      <c r="C130" s="27">
        <f ca="1">IF($A130="","",OFFSET(統合マスタ!$B$4,MATCH($A130,統合マスタ!$AC$5:$AC$1500,0),0))</f>
        <v>427</v>
      </c>
      <c r="D130" s="27" t="str">
        <f ca="1">IF($A130="","",OFFSET(統合マスタ!$C$4,MATCH($A130,統合マスタ!$AC$5:$AC$1500,0),0))</f>
        <v>ナトリックス錠１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5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普通薬バラ</v>
      </c>
      <c r="K130" s="54" t="str">
        <f ca="1">IFERROR(
    OFFSET(錠剤_PTP!$M$5,
           MATCH(D130, 錠剤_PTP!$D$5:$D$999, 0) - 1,
           0),
"")</f>
        <v/>
      </c>
      <c r="L130" s="54">
        <f ca="1">IFERROR(
    OFFSET(錠剤_バラ!$M$5,
           MATCH(D130, 錠剤_バラ!$D$5:$D$999, 0) - 1,
           0),
"")</f>
        <v>0</v>
      </c>
      <c r="M130" s="54" t="str">
        <f ca="1">IFERROR(
    OFFSET(分包機カセット!$M$2,
           MATCH(D130, 分包機カセット!$E$2:$E$235, 0) - 1,
           0),
"")</f>
        <v/>
      </c>
      <c r="N130" s="54">
        <f t="shared" ca="1" si="2"/>
        <v>0</v>
      </c>
    </row>
    <row r="131" spans="1:14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428</v>
      </c>
      <c r="B131" s="27">
        <f t="shared" si="3"/>
        <v>127</v>
      </c>
      <c r="C131" s="27">
        <f ca="1">IF($A131="","",OFFSET(統合マスタ!$B$4,MATCH($A131,統合マスタ!$AC$5:$AC$1500,0),0))</f>
        <v>428</v>
      </c>
      <c r="D131" s="27" t="str">
        <f ca="1">IF($A131="","",OFFSET(統合マスタ!$C$4,MATCH($A131,統合マスタ!$AC$5:$AC$1500,0),0))</f>
        <v>ニコランジル錠５ｍｇ「トーワ」　　　　　　　　　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１０００Ｔ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 t="str">
        <f ca="1">IFERROR(
    OFFSET(分包機カセット!$M$2,
           MATCH(D131, 分包機カセット!$E$2:$E$235, 0) - 1,
           0),
"")</f>
        <v/>
      </c>
      <c r="N131" s="54">
        <f t="shared" ca="1" si="2"/>
        <v>0</v>
      </c>
    </row>
    <row r="132" spans="1:14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429</v>
      </c>
      <c r="B132" s="27">
        <f t="shared" si="3"/>
        <v>128</v>
      </c>
      <c r="C132" s="27">
        <f ca="1">IF($A132="","",OFFSET(統合マスタ!$B$4,MATCH($A132,統合マスタ!$AC$5:$AC$1500,0),0))</f>
        <v>429</v>
      </c>
      <c r="D132" s="27" t="str">
        <f ca="1">IF($A132="","",OFFSET(統合マスタ!$C$4,MATCH($A132,統合マスタ!$AC$5:$AC$1500,0),0))</f>
        <v>ニセルゴリン錠５ｍｇ「トーワ」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ca="1">IFERROR(
    OFFSET(分包機カセット!$M$2,
           MATCH(D132, 分包機カセット!$E$2:$E$235, 0) - 1,
           0),
"")</f>
        <v>-519</v>
      </c>
      <c r="N132" s="54">
        <f t="shared" ca="1" si="2"/>
        <v>-519</v>
      </c>
    </row>
    <row r="133" spans="1:14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436</v>
      </c>
      <c r="B133" s="27">
        <f t="shared" si="3"/>
        <v>129</v>
      </c>
      <c r="C133" s="27">
        <f ca="1">IF($A133="","",OFFSET(統合マスタ!$B$4,MATCH($A133,統合マスタ!$AC$5:$AC$1500,0),0))</f>
        <v>436</v>
      </c>
      <c r="D133" s="27" t="str">
        <f ca="1">IF($A133="","",OFFSET(統合マスタ!$C$4,MATCH($A133,統合マスタ!$AC$5:$AC$1500,0),0))</f>
        <v>ニューレプチル錠１０ｍｇ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１０００Ｔ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ca="1">IFERROR(
    OFFSET(分包機カセット!$M$2,
           MATCH(D133, 分包機カセット!$E$2:$E$235, 0) - 1,
           0),
"")</f>
        <v>-266</v>
      </c>
      <c r="N133" s="54">
        <f t="shared" ca="1" si="2"/>
        <v>-266</v>
      </c>
    </row>
    <row r="134" spans="1:14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437</v>
      </c>
      <c r="B134" s="27">
        <f t="shared" si="3"/>
        <v>130</v>
      </c>
      <c r="C134" s="27">
        <f ca="1">IF($A134="","",OFFSET(統合マスタ!$B$4,MATCH($A134,統合マスタ!$AC$5:$AC$1500,0),0))</f>
        <v>437</v>
      </c>
      <c r="D134" s="27" t="str">
        <f ca="1">IF($A134="","",OFFSET(統合マスタ!$C$4,MATCH($A134,統合マスタ!$AC$5:$AC$1500,0),0))</f>
        <v>ニューレプチル錠５ｍｇ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バラ</v>
      </c>
      <c r="H134" s="27" t="str">
        <f ca="1">IF($A134="","",OFFSET(統合マスタ!$F$4,MATCH($A134,統合マスタ!$AC$5:$AC$1500,0),0))</f>
        <v>１０００Ｔ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ca="1">IFERROR(
    OFFSET(分包機カセット!$M$2,
           MATCH(D134, 分包機カセット!$E$2:$E$235, 0) - 1,
           0),
"")</f>
        <v>-84</v>
      </c>
      <c r="N134" s="54">
        <f t="shared" ref="N134:N197" ca="1" si="4">SUM(K134:M134)</f>
        <v>-84</v>
      </c>
    </row>
    <row r="135" spans="1:14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441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441</v>
      </c>
      <c r="D135" s="27" t="str">
        <f ca="1">IF($A135="","",OFFSET(統合マスタ!$C$4,MATCH($A135,統合マスタ!$AC$5:$AC$1500,0),0))</f>
        <v>ネオドパストン配合錠Ｌ１００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ca="1">IFERROR(
    OFFSET(分包機カセット!$M$2,
           MATCH(D135, 分包機カセット!$E$2:$E$235, 0) - 1,
           0),
"")</f>
        <v>-653</v>
      </c>
      <c r="N135" s="54">
        <f t="shared" ca="1" si="4"/>
        <v>-653</v>
      </c>
    </row>
    <row r="136" spans="1:14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445</v>
      </c>
      <c r="B136" s="27">
        <f t="shared" si="5"/>
        <v>132</v>
      </c>
      <c r="C136" s="27">
        <f ca="1">IF($A136="","",OFFSET(統合マスタ!$B$4,MATCH($A136,統合マスタ!$AC$5:$AC$1500,0),0))</f>
        <v>445</v>
      </c>
      <c r="D136" s="27" t="str">
        <f ca="1">IF($A136="","",OFFSET(統合マスタ!$C$4,MATCH($A136,統合マスタ!$AC$5:$AC$1500,0),0))</f>
        <v>ノイロトロピン錠４単位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ca="1">IFERROR(
    OFFSET(分包機カセット!$M$2,
           MATCH(D136, 分包機カセット!$E$2:$E$235, 0) - 1,
           0),
"")</f>
        <v>-294</v>
      </c>
      <c r="N136" s="54">
        <f t="shared" ca="1" si="4"/>
        <v>-294</v>
      </c>
    </row>
    <row r="137" spans="1:14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446</v>
      </c>
      <c r="B137" s="27">
        <f t="shared" si="5"/>
        <v>133</v>
      </c>
      <c r="C137" s="27">
        <f ca="1">IF($A137="","",OFFSET(統合マスタ!$B$4,MATCH($A137,統合マスタ!$AC$5:$AC$1500,0),0))</f>
        <v>446</v>
      </c>
      <c r="D137" s="27" t="str">
        <f ca="1">IF($A137="","",OFFSET(統合マスタ!$C$4,MATCH($A137,統合マスタ!$AC$5:$AC$1500,0),0))</f>
        <v>ノイロビタン配合錠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ＰＴＰ</v>
      </c>
      <c r="H137" s="27" t="str">
        <f ca="1">IF($A137="","",OFFSET(統合マスタ!$F$4,MATCH($A137,統合マスタ!$AC$5:$AC$1500,0),0))</f>
        <v>５００Ｔ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ca="1">IFERROR(
    OFFSET(分包機カセット!$M$2,
           MATCH(D137, 分包機カセット!$E$2:$E$235, 0) - 1,
           0),
"")</f>
        <v>12</v>
      </c>
      <c r="N137" s="54">
        <f t="shared" ca="1" si="4"/>
        <v>12</v>
      </c>
    </row>
    <row r="138" spans="1:14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447</v>
      </c>
      <c r="B138" s="27">
        <f t="shared" si="5"/>
        <v>134</v>
      </c>
      <c r="C138" s="27">
        <f ca="1">IF($A138="","",OFFSET(統合マスタ!$B$4,MATCH($A138,統合マスタ!$AC$5:$AC$1500,0),0))</f>
        <v>447</v>
      </c>
      <c r="D138" s="27" t="str">
        <f ca="1">IF($A138="","",OFFSET(統合マスタ!$C$4,MATCH($A138,統合マスタ!$AC$5:$AC$1500,0),0))</f>
        <v>ノイロビタン配合錠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バラ</v>
      </c>
      <c r="H138" s="27" t="str">
        <f ca="1">IF($A138="","",OFFSET(統合マスタ!$F$4,MATCH($A138,統合マスタ!$AC$5:$AC$1500,0),0))</f>
        <v>１０００Ｔ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ca="1">IFERROR(
    OFFSET(分包機カセット!$M$2,
           MATCH(D138, 分包機カセット!$E$2:$E$235, 0) - 1,
           0),
"")</f>
        <v>12</v>
      </c>
      <c r="N138" s="54">
        <f t="shared" ca="1" si="4"/>
        <v>12</v>
      </c>
    </row>
    <row r="139" spans="1:14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455</v>
      </c>
      <c r="B139" s="27">
        <f t="shared" si="5"/>
        <v>135</v>
      </c>
      <c r="C139" s="27">
        <f ca="1">IF($A139="","",OFFSET(統合マスタ!$B$4,MATCH($A139,統合マスタ!$AC$5:$AC$1500,0),0))</f>
        <v>455</v>
      </c>
      <c r="D139" s="27" t="str">
        <f ca="1">IF($A139="","",OFFSET(統合マスタ!$C$4,MATCH($A139,統合マスタ!$AC$5:$AC$1500,0),0))</f>
        <v>バッサミン配合錠Ａ８１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25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　＆　普通薬バラ</v>
      </c>
      <c r="K139" s="54">
        <f ca="1">IFERROR(
    OFFSET(錠剤_PTP!$M$5,
           MATCH(D139, 錠剤_PTP!$D$5:$D$999, 0) - 1,
           0),
"")</f>
        <v>0</v>
      </c>
      <c r="L139" s="54">
        <f ca="1">IFERROR(
    OFFSET(錠剤_バラ!$M$5,
           MATCH(D139, 錠剤_バラ!$D$5:$D$999, 0) - 1,
           0),
"")</f>
        <v>0</v>
      </c>
      <c r="M139" s="54">
        <f ca="1">IFERROR(
    OFFSET(分包機カセット!$M$2,
           MATCH(D139, 分包機カセット!$E$2:$E$235, 0) - 1,
           0),
"")</f>
        <v>-137</v>
      </c>
      <c r="N139" s="54">
        <f t="shared" ca="1" si="4"/>
        <v>-137</v>
      </c>
    </row>
    <row r="140" spans="1:14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456</v>
      </c>
      <c r="B140" s="27">
        <f t="shared" si="5"/>
        <v>136</v>
      </c>
      <c r="C140" s="27">
        <f ca="1">IF($A140="","",OFFSET(統合マスタ!$B$4,MATCH($A140,統合マスタ!$AC$5:$AC$1500,0),0))</f>
        <v>456</v>
      </c>
      <c r="D140" s="27" t="str">
        <f ca="1">IF($A140="","",OFFSET(統合マスタ!$C$4,MATCH($A140,統合マスタ!$AC$5:$AC$1500,0),0))</f>
        <v>バナン錠１００ｍｇ（第一三共）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 t="str">
        <f ca="1">IFERROR(
    OFFSET(分包機カセット!$M$2,
           MATCH(D140, 分包機カセット!$E$2:$E$235, 0) - 1,
           0),
"")</f>
        <v/>
      </c>
      <c r="N140" s="54">
        <f t="shared" ca="1" si="4"/>
        <v>0</v>
      </c>
    </row>
    <row r="141" spans="1:14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458</v>
      </c>
      <c r="B141" s="27">
        <f t="shared" si="5"/>
        <v>137</v>
      </c>
      <c r="C141" s="27">
        <f ca="1">IF($A141="","",OFFSET(統合マスタ!$B$4,MATCH($A141,統合マスタ!$AC$5:$AC$1500,0),0))</f>
        <v>458</v>
      </c>
      <c r="D141" s="27" t="str">
        <f ca="1">IF($A141="","",OFFSET(統合マスタ!$C$4,MATCH($A141,統合マスタ!$AC$5:$AC$1500,0),0))</f>
        <v>バラシクロビル錠５００ｍｇ「ＳＰＫＫ」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1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４２Ｔ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</v>
      </c>
      <c r="K141" s="54">
        <f ca="1">IFERROR(
    OFFSET(錠剤_PTP!$M$5,
           MATCH(D141, 錠剤_PTP!$D$5:$D$999, 0) - 1,
           0),
"")</f>
        <v>0</v>
      </c>
      <c r="L141" s="54" t="str">
        <f ca="1">IFERROR(
    OFFSET(錠剤_バラ!$M$5,
           MATCH(D141, 錠剤_バラ!$D$5:$D$999, 0) - 1,
           0),
"")</f>
        <v/>
      </c>
      <c r="M141" s="54" t="str">
        <f ca="1">IFERROR(
    OFFSET(分包機カセット!$M$2,
           MATCH(D141, 分包機カセット!$E$2:$E$235, 0) - 1,
           0),
"")</f>
        <v/>
      </c>
      <c r="N141" s="54">
        <f t="shared" ca="1" si="4"/>
        <v>0</v>
      </c>
    </row>
    <row r="142" spans="1:14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461</v>
      </c>
      <c r="B142" s="27">
        <f t="shared" si="5"/>
        <v>138</v>
      </c>
      <c r="C142" s="27">
        <f ca="1">IF($A142="","",OFFSET(統合マスタ!$B$4,MATCH($A142,統合マスタ!$AC$5:$AC$1500,0),0))</f>
        <v>461</v>
      </c>
      <c r="D142" s="27" t="str">
        <f ca="1">IF($A142="","",OFFSET(統合マスタ!$C$4,MATCH($A142,統合マスタ!$AC$5:$AC$1500,0),0))</f>
        <v>バルプロ酸ナトリウム錠２００ｍｇ「ＤＳＰ」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５００Ｔ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ca="1">IFERROR(
    OFFSET(分包機カセット!$M$2,
           MATCH(D142, 分包機カセット!$E$2:$E$235, 0) - 1,
           0),
"")</f>
        <v>-1064</v>
      </c>
      <c r="N142" s="54">
        <f t="shared" ca="1" si="4"/>
        <v>-1064</v>
      </c>
    </row>
    <row r="143" spans="1:14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476</v>
      </c>
      <c r="B143" s="27">
        <f t="shared" si="5"/>
        <v>139</v>
      </c>
      <c r="C143" s="27">
        <f ca="1">IF($A143="","",OFFSET(統合マスタ!$B$4,MATCH($A143,統合マスタ!$AC$5:$AC$1500,0),0))</f>
        <v>476</v>
      </c>
      <c r="D143" s="27" t="str">
        <f ca="1">IF($A143="","",OFFSET(統合マスタ!$C$4,MATCH($A143,統合マスタ!$AC$5:$AC$1500,0),0))</f>
        <v>パントシン錠２００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ca="1">IFERROR(
    OFFSET(分包機カセット!$M$2,
           MATCH(D143, 分包機カセット!$E$2:$E$235, 0) - 1,
           0),
"")</f>
        <v>-471</v>
      </c>
      <c r="N143" s="54">
        <f t="shared" ca="1" si="4"/>
        <v>-471</v>
      </c>
    </row>
    <row r="144" spans="1:14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477</v>
      </c>
      <c r="B144" s="27">
        <f t="shared" si="5"/>
        <v>140</v>
      </c>
      <c r="C144" s="27">
        <f ca="1">IF($A144="","",OFFSET(統合マスタ!$B$4,MATCH($A144,統合マスタ!$AC$5:$AC$1500,0),0))</f>
        <v>477</v>
      </c>
      <c r="D144" s="27" t="str">
        <f ca="1">IF($A144="","",OFFSET(統合マスタ!$C$4,MATCH($A144,統合マスタ!$AC$5:$AC$1500,0),0))</f>
        <v>パントシン錠２００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５００Ｔ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ca="1">IFERROR(
    OFFSET(分包機カセット!$M$2,
           MATCH(D144, 分包機カセット!$E$2:$E$235, 0) - 1,
           0),
"")</f>
        <v>-471</v>
      </c>
      <c r="N144" s="54">
        <f t="shared" ca="1" si="4"/>
        <v>-471</v>
      </c>
    </row>
    <row r="145" spans="1:14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482</v>
      </c>
      <c r="B145" s="27">
        <f t="shared" si="5"/>
        <v>141</v>
      </c>
      <c r="C145" s="27">
        <f ca="1">IF($A145="","",OFFSET(統合マスタ!$B$4,MATCH($A145,統合マスタ!$AC$5:$AC$1500,0),0))</f>
        <v>482</v>
      </c>
      <c r="D145" s="27" t="str">
        <f ca="1">IF($A145="","",OFFSET(統合マスタ!$C$4,MATCH($A145,統合マスタ!$AC$5:$AC$1500,0),0))</f>
        <v>ビオフェルミン錠剤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６３０Ｔ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ca="1">IFERROR(
    OFFSET(分包機カセット!$M$2,
           MATCH(D145, 分包機カセット!$E$2:$E$235, 0) - 1,
           0),
"")</f>
        <v>-6268</v>
      </c>
      <c r="N145" s="54">
        <f t="shared" ca="1" si="4"/>
        <v>-6268</v>
      </c>
    </row>
    <row r="146" spans="1:14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483</v>
      </c>
      <c r="B146" s="27">
        <f t="shared" si="5"/>
        <v>142</v>
      </c>
      <c r="C146" s="27">
        <f ca="1">IF($A146="","",OFFSET(統合マスタ!$B$4,MATCH($A146,統合マスタ!$AC$5:$AC$1500,0),0))</f>
        <v>483</v>
      </c>
      <c r="D146" s="27" t="str">
        <f ca="1">IF($A146="","",OFFSET(統合マスタ!$C$4,MATCH($A146,統合マスタ!$AC$5:$AC$1500,0),0))</f>
        <v>ビオフェルミン錠剤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バラ</v>
      </c>
      <c r="H146" s="27" t="str">
        <f ca="1">IF($A146="","",OFFSET(統合マスタ!$F$4,MATCH($A146,統合マスタ!$AC$5:$AC$1500,0),0))</f>
        <v>１０００Ｔ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ca="1">IFERROR(
    OFFSET(分包機カセット!$M$2,
           MATCH(D146, 分包機カセット!$E$2:$E$235, 0) - 1,
           0),
"")</f>
        <v>-6268</v>
      </c>
      <c r="N146" s="54">
        <f t="shared" ca="1" si="4"/>
        <v>-6268</v>
      </c>
    </row>
    <row r="147" spans="1:14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488</v>
      </c>
      <c r="B147" s="27">
        <f t="shared" si="5"/>
        <v>143</v>
      </c>
      <c r="C147" s="27">
        <f ca="1">IF($A147="","",OFFSET(統合マスタ!$B$4,MATCH($A147,統合マスタ!$AC$5:$AC$1500,0),0))</f>
        <v>488</v>
      </c>
      <c r="D147" s="27" t="str">
        <f ca="1">IF($A147="","",OFFSET(統合マスタ!$C$4,MATCH($A147,統合マスタ!$AC$5:$AC$1500,0),0))</f>
        <v>ピコスルファートナトリウム錠２．５ｍｇ「イワキ」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ca="1">IFERROR(
    OFFSET(分包機カセット!$M$2,
           MATCH(D147, 分包機カセット!$E$2:$E$235, 0) - 1,
           0),
"")</f>
        <v>-824</v>
      </c>
      <c r="N147" s="54">
        <f t="shared" ca="1" si="4"/>
        <v>-824</v>
      </c>
    </row>
    <row r="148" spans="1:14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489</v>
      </c>
      <c r="B148" s="27">
        <f t="shared" si="5"/>
        <v>144</v>
      </c>
      <c r="C148" s="27">
        <f ca="1">IF($A148="","",OFFSET(統合マスタ!$B$4,MATCH($A148,統合マスタ!$AC$5:$AC$1500,0),0))</f>
        <v>489</v>
      </c>
      <c r="D148" s="27" t="str">
        <f ca="1">IF($A148="","",OFFSET(統合マスタ!$C$4,MATCH($A148,統合マスタ!$AC$5:$AC$1500,0),0))</f>
        <v>ピコスルファートナトリウム錠２．５ｍｇ「イワキ」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ca="1">IFERROR(
    OFFSET(分包機カセット!$M$2,
           MATCH(D148, 分包機カセット!$E$2:$E$235, 0) - 1,
           0),
"")</f>
        <v>-824</v>
      </c>
      <c r="N148" s="54">
        <f t="shared" ca="1" si="4"/>
        <v>-824</v>
      </c>
    </row>
    <row r="149" spans="1:14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493</v>
      </c>
      <c r="B149" s="27">
        <f t="shared" si="5"/>
        <v>145</v>
      </c>
      <c r="C149" s="27">
        <f ca="1">IF($A149="","",OFFSET(統合マスタ!$B$4,MATCH($A149,統合マスタ!$AC$5:$AC$1500,0),0))</f>
        <v>493</v>
      </c>
      <c r="D149" s="27" t="str">
        <f ca="1">IF($A149="","",OFFSET(統合マスタ!$C$4,MATCH($A149,統合マスタ!$AC$5:$AC$1500,0),0))</f>
        <v>ビソプロロールフマル酸塩錠０．６２５ｍｇ「トーワ」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ca="1">IFERROR(
    OFFSET(分包機カセット!$M$2,
           MATCH(D149, 分包機カセット!$E$2:$E$235, 0) - 1,
           0),
"")</f>
        <v>-501</v>
      </c>
      <c r="N149" s="54">
        <f t="shared" ca="1" si="4"/>
        <v>-501</v>
      </c>
    </row>
    <row r="150" spans="1:14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494</v>
      </c>
      <c r="B150" s="27">
        <f t="shared" si="5"/>
        <v>146</v>
      </c>
      <c r="C150" s="27">
        <f ca="1">IF($A150="","",OFFSET(統合マスタ!$B$4,MATCH($A150,統合マスタ!$AC$5:$AC$1500,0),0))</f>
        <v>494</v>
      </c>
      <c r="D150" s="27" t="str">
        <f ca="1">IF($A150="","",OFFSET(統合マスタ!$C$4,MATCH($A150,統合マスタ!$AC$5:$AC$1500,0),0))</f>
        <v>ビソプロロールフマル酸塩錠２．５ｍｇ「トーワ」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1</v>
      </c>
      <c r="G150" s="27" t="str">
        <f ca="1">IF($A150="","",OFFSET(統合マスタ!$E$4,MATCH($A150,統合マスタ!$AC$5:$AC$1500,0),0))</f>
        <v>ＰＴＰ</v>
      </c>
      <c r="H150" s="27" t="str">
        <f ca="1">IF($A150="","",OFFSET(統合マスタ!$F$4,MATCH($A150,統合マスタ!$AC$5:$AC$1500,0),0))</f>
        <v>１００Ｔ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</v>
      </c>
      <c r="K150" s="54">
        <f ca="1">IFERROR(
    OFFSET(錠剤_PTP!$M$5,
           MATCH(D150, 錠剤_PTP!$D$5:$D$999, 0) - 1,
           0),
"")</f>
        <v>0</v>
      </c>
      <c r="L150" s="54" t="str">
        <f ca="1">IFERROR(
    OFFSET(錠剤_バラ!$M$5,
           MATCH(D150, 錠剤_バラ!$D$5:$D$999, 0) - 1,
           0),
"")</f>
        <v/>
      </c>
      <c r="M150" s="54" t="str">
        <f ca="1">IFERROR(
    OFFSET(分包機カセット!$M$2,
           MATCH(D150, 分包機カセット!$E$2:$E$235, 0) - 1,
           0),
"")</f>
        <v/>
      </c>
      <c r="N150" s="54">
        <f t="shared" ca="1" si="4"/>
        <v>0</v>
      </c>
    </row>
    <row r="151" spans="1:14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496</v>
      </c>
      <c r="B151" s="27">
        <f t="shared" si="5"/>
        <v>147</v>
      </c>
      <c r="C151" s="27">
        <f ca="1">IF($A151="","",OFFSET(統合マスタ!$B$4,MATCH($A151,統合マスタ!$AC$5:$AC$1500,0),0))</f>
        <v>496</v>
      </c>
      <c r="D151" s="27" t="str">
        <f ca="1">IF($A151="","",OFFSET(統合マスタ!$C$4,MATCH($A151,統合マスタ!$AC$5:$AC$1500,0),0))</f>
        <v>ビブラマイシン錠５０ｍｇ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1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</v>
      </c>
      <c r="K151" s="54">
        <f ca="1">IFERROR(
    OFFSET(錠剤_PTP!$M$5,
           MATCH(D151, 錠剤_PTP!$D$5:$D$999, 0) - 1,
           0),
"")</f>
        <v>0</v>
      </c>
      <c r="L151" s="54" t="str">
        <f ca="1">IFERROR(
    OFFSET(錠剤_バラ!$M$5,
           MATCH(D151, 錠剤_バラ!$D$5:$D$999, 0) - 1,
           0),
"")</f>
        <v/>
      </c>
      <c r="M151" s="54" t="str">
        <f ca="1">IFERROR(
    OFFSET(分包機カセット!$M$2,
           MATCH(D151, 分包機カセット!$E$2:$E$235, 0) - 1,
           0),
"")</f>
        <v/>
      </c>
      <c r="N151" s="54">
        <f t="shared" ca="1" si="4"/>
        <v>0</v>
      </c>
    </row>
    <row r="152" spans="1:14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501</v>
      </c>
      <c r="B152" s="27">
        <f t="shared" si="5"/>
        <v>148</v>
      </c>
      <c r="C152" s="27">
        <f ca="1">IF($A152="","",OFFSET(統合マスタ!$B$4,MATCH($A152,統合マスタ!$AC$5:$AC$1500,0),0))</f>
        <v>501</v>
      </c>
      <c r="D152" s="27" t="str">
        <f ca="1">IF($A152="","",OFFSET(統合マスタ!$C$4,MATCH($A152,統合マスタ!$AC$5:$AC$1500,0),0))</f>
        <v>ビペリデン塩酸塩錠１ｍｇ「アメル」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ＰＴＰ</v>
      </c>
      <c r="H152" s="27" t="str">
        <f ca="1">IF($A152="","",OFFSET(統合マスタ!$F$4,MATCH($A152,統合マスタ!$AC$5:$AC$1500,0),0))</f>
        <v>１０００Ｔ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ca="1">IFERROR(
    OFFSET(分包機カセット!$M$2,
           MATCH(D152, 分包機カセット!$E$2:$E$235, 0) - 1,
           0),
"")</f>
        <v>-1537</v>
      </c>
      <c r="N152" s="54">
        <f t="shared" ca="1" si="4"/>
        <v>-1537</v>
      </c>
    </row>
    <row r="153" spans="1:14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502</v>
      </c>
      <c r="B153" s="27">
        <f t="shared" si="5"/>
        <v>149</v>
      </c>
      <c r="C153" s="27">
        <f ca="1">IF($A153="","",OFFSET(統合マスタ!$B$4,MATCH($A153,統合マスタ!$AC$5:$AC$1500,0),0))</f>
        <v>502</v>
      </c>
      <c r="D153" s="27" t="str">
        <f ca="1">IF($A153="","",OFFSET(統合マスタ!$C$4,MATCH($A153,統合マスタ!$AC$5:$AC$1500,0),0))</f>
        <v>ビペリデン塩酸塩錠１ｍｇ「アメル」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25</v>
      </c>
      <c r="G153" s="27" t="str">
        <f ca="1">IF($A153="","",OFFSET(統合マスタ!$E$4,MATCH($A153,統合マスタ!$AC$5:$AC$1500,0),0))</f>
        <v>バラ</v>
      </c>
      <c r="H153" s="27" t="str">
        <f ca="1">IF($A153="","",OFFSET(統合マスタ!$F$4,MATCH($A153,統合マスタ!$AC$5:$AC$1500,0),0))</f>
        <v>１０００Ｔ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　＆　普通薬バラ</v>
      </c>
      <c r="K153" s="54">
        <f ca="1">IFERROR(
    OFFSET(錠剤_PTP!$M$5,
           MATCH(D153, 錠剤_PTP!$D$5:$D$999, 0) - 1,
           0),
"")</f>
        <v>0</v>
      </c>
      <c r="L153" s="54">
        <f ca="1">IFERROR(
    OFFSET(錠剤_バラ!$M$5,
           MATCH(D153, 錠剤_バラ!$D$5:$D$999, 0) - 1,
           0),
"")</f>
        <v>0</v>
      </c>
      <c r="M153" s="54">
        <f ca="1">IFERROR(
    OFFSET(分包機カセット!$M$2,
           MATCH(D153, 分包機カセット!$E$2:$E$235, 0) - 1,
           0),
"")</f>
        <v>-1537</v>
      </c>
      <c r="N153" s="54">
        <f t="shared" ca="1" si="4"/>
        <v>-1537</v>
      </c>
    </row>
    <row r="154" spans="1:14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504</v>
      </c>
      <c r="B154" s="27">
        <f t="shared" si="5"/>
        <v>150</v>
      </c>
      <c r="C154" s="27">
        <f ca="1">IF($A154="","",OFFSET(統合マスタ!$B$4,MATCH($A154,統合マスタ!$AC$5:$AC$1500,0),0))</f>
        <v>504</v>
      </c>
      <c r="D154" s="27" t="str">
        <f ca="1">IF($A154="","",OFFSET(統合マスタ!$C$4,MATCH($A154,統合マスタ!$AC$5:$AC$1500,0),0))</f>
        <v>ヒベルナ糖衣錠２５ｍｇ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25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１００Ｔ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　＆　普通薬バラ</v>
      </c>
      <c r="K154" s="54">
        <f ca="1">IFERROR(
    OFFSET(錠剤_PTP!$M$5,
           MATCH(D154, 錠剤_PTP!$D$5:$D$999, 0) - 1,
           0),
"")</f>
        <v>0</v>
      </c>
      <c r="L154" s="54">
        <f ca="1">IFERROR(
    OFFSET(錠剤_バラ!$M$5,
           MATCH(D154, 錠剤_バラ!$D$5:$D$999, 0) - 1,
           0),
"")</f>
        <v>0</v>
      </c>
      <c r="M154" s="54">
        <f ca="1">IFERROR(
    OFFSET(分包機カセット!$M$2,
           MATCH(D154, 分包機カセット!$E$2:$E$235, 0) - 1,
           0),
"")</f>
        <v>309</v>
      </c>
      <c r="N154" s="54">
        <f t="shared" ca="1" si="4"/>
        <v>309</v>
      </c>
    </row>
    <row r="155" spans="1:14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505</v>
      </c>
      <c r="B155" s="27">
        <f t="shared" si="5"/>
        <v>151</v>
      </c>
      <c r="C155" s="27">
        <f ca="1">IF($A155="","",OFFSET(統合マスタ!$B$4,MATCH($A155,統合マスタ!$AC$5:$AC$1500,0),0))</f>
        <v>505</v>
      </c>
      <c r="D155" s="27" t="str">
        <f ca="1">IF($A155="","",OFFSET(統合マスタ!$C$4,MATCH($A155,統合マスタ!$AC$5:$AC$1500,0),0))</f>
        <v>ヒベルナ糖衣錠２５ｍｇ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バラ</v>
      </c>
      <c r="H155" s="27" t="str">
        <f ca="1">IF($A155="","",OFFSET(統合マスタ!$F$4,MATCH($A155,統合マスタ!$AC$5:$AC$1500,0),0))</f>
        <v>１０００Ｔ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>
        <f ca="1">IFERROR(
    OFFSET(分包機カセット!$M$2,
           MATCH(D155, 分包機カセット!$E$2:$E$235, 0) - 1,
           0),
"")</f>
        <v>309</v>
      </c>
      <c r="N155" s="54">
        <f t="shared" ca="1" si="4"/>
        <v>309</v>
      </c>
    </row>
    <row r="156" spans="1:14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514</v>
      </c>
      <c r="B156" s="27">
        <f t="shared" si="5"/>
        <v>152</v>
      </c>
      <c r="C156" s="27">
        <f ca="1">IF($A156="","",OFFSET(統合マスタ!$B$4,MATCH($A156,統合マスタ!$AC$5:$AC$1500,0),0))</f>
        <v>514</v>
      </c>
      <c r="D156" s="27" t="str">
        <f ca="1">IF($A156="","",OFFSET(統合マスタ!$C$4,MATCH($A156,統合マスタ!$AC$5:$AC$1500,0),0))</f>
        <v>ビラノアＯＤ錠２０ｍｇ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１００Ｔ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ca="1">IFERROR(
    OFFSET(分包機カセット!$M$2,
           MATCH(D156, 分包機カセット!$E$2:$E$235, 0) - 1,
           0),
"")</f>
        <v>-247</v>
      </c>
      <c r="N156" s="54">
        <f t="shared" ca="1" si="4"/>
        <v>-247</v>
      </c>
    </row>
    <row r="157" spans="1:14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515</v>
      </c>
      <c r="B157" s="27">
        <f t="shared" si="5"/>
        <v>153</v>
      </c>
      <c r="C157" s="27">
        <f ca="1">IF($A157="","",OFFSET(統合マスタ!$B$4,MATCH($A157,統合マスタ!$AC$5:$AC$1500,0),0))</f>
        <v>515</v>
      </c>
      <c r="D157" s="27" t="str">
        <f ca="1">IF($A157="","",OFFSET(統合マスタ!$C$4,MATCH($A157,統合マスタ!$AC$5:$AC$1500,0),0))</f>
        <v>ビラノアＯＤ錠２０ｍｇ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ＰＴＰ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ca="1">IFERROR(
    OFFSET(分包機カセット!$M$2,
           MATCH(D157, 分包機カセット!$E$2:$E$235, 0) - 1,
           0),
"")</f>
        <v>-247</v>
      </c>
      <c r="N157" s="54">
        <f t="shared" ca="1" si="4"/>
        <v>-247</v>
      </c>
    </row>
    <row r="158" spans="1:14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518</v>
      </c>
      <c r="B158" s="27">
        <f t="shared" si="5"/>
        <v>154</v>
      </c>
      <c r="C158" s="27">
        <f ca="1">IF($A158="","",OFFSET(統合マスタ!$B$4,MATCH($A158,統合マスタ!$AC$5:$AC$1500,0),0))</f>
        <v>518</v>
      </c>
      <c r="D158" s="27" t="str">
        <f ca="1">IF($A158="","",OFFSET(統合マスタ!$C$4,MATCH($A158,統合マスタ!$AC$5:$AC$1500,0),0))</f>
        <v>ヒルナミン錠（２５ｍｇ）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ca="1">IFERROR(
    OFFSET(分包機カセット!$M$2,
           MATCH(D158, 分包機カセット!$E$2:$E$235, 0) - 1,
           0),
"")</f>
        <v>-220</v>
      </c>
      <c r="N158" s="54">
        <f t="shared" ca="1" si="4"/>
        <v>-220</v>
      </c>
    </row>
    <row r="159" spans="1:14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519</v>
      </c>
      <c r="B159" s="27">
        <f t="shared" si="5"/>
        <v>155</v>
      </c>
      <c r="C159" s="27">
        <f ca="1">IF($A159="","",OFFSET(統合マスタ!$B$4,MATCH($A159,統合マスタ!$AC$5:$AC$1500,0),0))</f>
        <v>519</v>
      </c>
      <c r="D159" s="27" t="str">
        <f ca="1">IF($A159="","",OFFSET(統合マスタ!$C$4,MATCH($A159,統合マスタ!$AC$5:$AC$1500,0),0))</f>
        <v>ヒルナミン錠（２５ｍｇ）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>
        <f ca="1">IFERROR(
    OFFSET(分包機カセット!$M$2,
           MATCH(D159, 分包機カセット!$E$2:$E$235, 0) - 1,
           0),
"")</f>
        <v>-220</v>
      </c>
      <c r="N159" s="54">
        <f t="shared" ca="1" si="4"/>
        <v>-220</v>
      </c>
    </row>
    <row r="160" spans="1:14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521</v>
      </c>
      <c r="B160" s="27">
        <f t="shared" si="5"/>
        <v>156</v>
      </c>
      <c r="C160" s="27">
        <f ca="1">IF($A160="","",OFFSET(統合マスタ!$B$4,MATCH($A160,統合マスタ!$AC$5:$AC$1500,0),0))</f>
        <v>521</v>
      </c>
      <c r="D160" s="27" t="str">
        <f ca="1">IF($A160="","",OFFSET(統合マスタ!$C$4,MATCH($A160,統合マスタ!$AC$5:$AC$1500,0),0))</f>
        <v>ヒルナミン錠（５ｍｇ）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ca="1">IFERROR(
    OFFSET(分包機カセット!$M$2,
           MATCH(D160, 分包機カセット!$E$2:$E$235, 0) - 1,
           0),
"")</f>
        <v>-25</v>
      </c>
      <c r="N160" s="54">
        <f t="shared" ca="1" si="4"/>
        <v>-25</v>
      </c>
    </row>
    <row r="161" spans="1:14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522</v>
      </c>
      <c r="B161" s="27">
        <f t="shared" si="5"/>
        <v>157</v>
      </c>
      <c r="C161" s="27">
        <f ca="1">IF($A161="","",OFFSET(統合マスタ!$B$4,MATCH($A161,統合マスタ!$AC$5:$AC$1500,0),0))</f>
        <v>522</v>
      </c>
      <c r="D161" s="27" t="str">
        <f ca="1">IF($A161="","",OFFSET(統合マスタ!$C$4,MATCH($A161,統合マスタ!$AC$5:$AC$1500,0),0))</f>
        <v>ヒルナミン錠（５ｍｇ）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ca="1">IFERROR(
    OFFSET(分包機カセット!$M$2,
           MATCH(D161, 分包機カセット!$E$2:$E$235, 0) - 1,
           0),
"")</f>
        <v>-25</v>
      </c>
      <c r="N161" s="54">
        <f t="shared" ca="1" si="4"/>
        <v>-25</v>
      </c>
    </row>
    <row r="162" spans="1:14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524</v>
      </c>
      <c r="B162" s="27">
        <f t="shared" si="5"/>
        <v>158</v>
      </c>
      <c r="C162" s="27">
        <f ca="1">IF($A162="","",OFFSET(統合マスタ!$B$4,MATCH($A162,統合マスタ!$AC$5:$AC$1500,0),0))</f>
        <v>524</v>
      </c>
      <c r="D162" s="27" t="str">
        <f ca="1">IF($A162="","",OFFSET(統合マスタ!$C$4,MATCH($A162,統合マスタ!$AC$5:$AC$1500,0),0))</f>
        <v>ファモチジンＤ錠２０ｍｇ「サワイ」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25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調剤棚　＆　普通薬バラ</v>
      </c>
      <c r="K162" s="54">
        <f ca="1">IFERROR(
    OFFSET(錠剤_PTP!$M$5,
           MATCH(D162, 錠剤_PTP!$D$5:$D$999, 0) - 1,
           0),
"")</f>
        <v>0</v>
      </c>
      <c r="L162" s="54">
        <f ca="1">IFERROR(
    OFFSET(錠剤_バラ!$M$5,
           MATCH(D162, 錠剤_バラ!$D$5:$D$999, 0) - 1,
           0),
"")</f>
        <v>0</v>
      </c>
      <c r="M162" s="54">
        <f ca="1">IFERROR(
    OFFSET(分包機カセット!$M$2,
           MATCH(D162, 分包機カセット!$E$2:$E$235, 0) - 1,
           0),
"")</f>
        <v>-63</v>
      </c>
      <c r="N162" s="54">
        <f t="shared" ca="1" si="4"/>
        <v>-63</v>
      </c>
    </row>
    <row r="163" spans="1:14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525</v>
      </c>
      <c r="B163" s="27">
        <f t="shared" si="5"/>
        <v>159</v>
      </c>
      <c r="C163" s="27">
        <f ca="1">IF($A163="","",OFFSET(統合マスタ!$B$4,MATCH($A163,統合マスタ!$AC$5:$AC$1500,0),0))</f>
        <v>525</v>
      </c>
      <c r="D163" s="27" t="str">
        <f ca="1">IF($A163="","",OFFSET(統合マスタ!$C$4,MATCH($A163,統合マスタ!$AC$5:$AC$1500,0),0))</f>
        <v>ファモチジンＤ錠２０ｍｇ「サワイ」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25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５００Ｔ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調剤棚　＆　普通薬バラ</v>
      </c>
      <c r="K163" s="54">
        <f ca="1">IFERROR(
    OFFSET(錠剤_PTP!$M$5,
           MATCH(D163, 錠剤_PTP!$D$5:$D$999, 0) - 1,
           0),
"")</f>
        <v>0</v>
      </c>
      <c r="L163" s="54">
        <f ca="1">IFERROR(
    OFFSET(錠剤_バラ!$M$5,
           MATCH(D163, 錠剤_バラ!$D$5:$D$999, 0) - 1,
           0),
"")</f>
        <v>0</v>
      </c>
      <c r="M163" s="54">
        <f ca="1">IFERROR(
    OFFSET(分包機カセット!$M$2,
           MATCH(D163, 分包機カセット!$E$2:$E$235, 0) - 1,
           0),
"")</f>
        <v>-63</v>
      </c>
      <c r="N163" s="54">
        <f t="shared" ca="1" si="4"/>
        <v>-63</v>
      </c>
    </row>
    <row r="164" spans="1:14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527</v>
      </c>
      <c r="B164" s="27">
        <f t="shared" si="5"/>
        <v>160</v>
      </c>
      <c r="C164" s="27">
        <f ca="1">IF($A164="","",OFFSET(統合マスタ!$B$4,MATCH($A164,統合マスタ!$AC$5:$AC$1500,0),0))</f>
        <v>527</v>
      </c>
      <c r="D164" s="27" t="str">
        <f ca="1">IF($A164="","",OFFSET(統合マスタ!$C$4,MATCH($A164,統合マスタ!$AC$5:$AC$1500,0),0))</f>
        <v>ファロム錠２００ｍｇ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1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調剤棚</v>
      </c>
      <c r="K164" s="54">
        <f ca="1">IFERROR(
    OFFSET(錠剤_PTP!$M$5,
           MATCH(D164, 錠剤_PTP!$D$5:$D$999, 0) - 1,
           0),
"")</f>
        <v>0</v>
      </c>
      <c r="L164" s="54" t="str">
        <f ca="1">IFERROR(
    OFFSET(錠剤_バラ!$M$5,
           MATCH(D164, 錠剤_バラ!$D$5:$D$999, 0) - 1,
           0),
"")</f>
        <v/>
      </c>
      <c r="M164" s="54" t="str">
        <f ca="1">IFERROR(
    OFFSET(分包機カセット!$M$2,
           MATCH(D164, 分包機カセット!$E$2:$E$235, 0) - 1,
           0),
"")</f>
        <v/>
      </c>
      <c r="N164" s="54">
        <f t="shared" ca="1" si="4"/>
        <v>0</v>
      </c>
    </row>
    <row r="165" spans="1:14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528</v>
      </c>
      <c r="B165" s="27">
        <f t="shared" si="5"/>
        <v>161</v>
      </c>
      <c r="C165" s="27">
        <f ca="1">IF($A165="","",OFFSET(統合マスタ!$B$4,MATCH($A165,統合マスタ!$AC$5:$AC$1500,0),0))</f>
        <v>528</v>
      </c>
      <c r="D165" s="27" t="str">
        <f ca="1">IF($A165="","",OFFSET(統合マスタ!$C$4,MATCH($A165,統合マスタ!$AC$5:$AC$1500,0),0))</f>
        <v>フィコンパ錠２ｍｇ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1</v>
      </c>
      <c r="G165" s="27" t="str">
        <f ca="1">IF($A165="","",OFFSET(統合マスタ!$E$4,MATCH($A165,統合マスタ!$AC$5:$AC$1500,0),0))</f>
        <v>ＰＴＰ</v>
      </c>
      <c r="H165" s="27" t="str">
        <f ca="1">IF($A165="","",OFFSET(統合マスタ!$F$4,MATCH($A165,統合マスタ!$AC$5:$AC$1500,0),0))</f>
        <v>５６Ｔ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調剤棚</v>
      </c>
      <c r="K165" s="54">
        <f ca="1">IFERROR(
    OFFSET(錠剤_PTP!$M$5,
           MATCH(D165, 錠剤_PTP!$D$5:$D$999, 0) - 1,
           0),
"")</f>
        <v>0</v>
      </c>
      <c r="L165" s="54" t="str">
        <f ca="1">IFERROR(
    OFFSET(錠剤_バラ!$M$5,
           MATCH(D165, 錠剤_バラ!$D$5:$D$999, 0) - 1,
           0),
"")</f>
        <v/>
      </c>
      <c r="M165" s="54">
        <f ca="1">IFERROR(
    OFFSET(分包機カセット!$M$2,
           MATCH(D165, 分包機カセット!$E$2:$E$235, 0) - 1,
           0),
"")</f>
        <v>0</v>
      </c>
      <c r="N165" s="54">
        <f t="shared" ca="1" si="4"/>
        <v>0</v>
      </c>
    </row>
    <row r="166" spans="1:14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533</v>
      </c>
      <c r="B166" s="27">
        <f t="shared" si="5"/>
        <v>162</v>
      </c>
      <c r="C166" s="27">
        <f ca="1">IF($A166="","",OFFSET(統合マスタ!$B$4,MATCH($A166,統合マスタ!$AC$5:$AC$1500,0),0))</f>
        <v>533</v>
      </c>
      <c r="D166" s="27" t="str">
        <f ca="1">IF($A166="","",OFFSET(統合マスタ!$C$4,MATCH($A166,統合マスタ!$AC$5:$AC$1500,0),0))</f>
        <v>フェブキソスタット錠１０ｍｇ「サワイ」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 t="str">
        <f ca="1">IFERROR(
    OFFSET(分包機カセット!$M$2,
           MATCH(D166, 分包機カセット!$E$2:$E$235, 0) - 1,
           0),
"")</f>
        <v/>
      </c>
      <c r="N166" s="54">
        <f t="shared" ca="1" si="4"/>
        <v>0</v>
      </c>
    </row>
    <row r="167" spans="1:14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535</v>
      </c>
      <c r="B167" s="27">
        <f t="shared" si="5"/>
        <v>163</v>
      </c>
      <c r="C167" s="27">
        <f ca="1">IF($A167="","",OFFSET(統合マスタ!$B$4,MATCH($A167,統合マスタ!$AC$5:$AC$1500,0),0))</f>
        <v>535</v>
      </c>
      <c r="D167" s="27" t="str">
        <f ca="1">IF($A167="","",OFFSET(統合マスタ!$C$4,MATCH($A167,統合マスタ!$AC$5:$AC$1500,0),0))</f>
        <v>フェロミア錠５０ｍｇ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ＰＴＰ</v>
      </c>
      <c r="H167" s="27" t="str">
        <f ca="1">IF($A167="","",OFFSET(統合マスタ!$F$4,MATCH($A167,統合マスタ!$AC$5:$AC$1500,0),0))</f>
        <v>５００Ｔ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ca="1">IFERROR(
    OFFSET(分包機カセット!$M$2,
           MATCH(D167, 分包機カセット!$E$2:$E$235, 0) - 1,
           0),
"")</f>
        <v>-1139</v>
      </c>
      <c r="N167" s="54">
        <f t="shared" ca="1" si="4"/>
        <v>-1139</v>
      </c>
    </row>
    <row r="168" spans="1:14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536</v>
      </c>
      <c r="B168" s="27">
        <f t="shared" si="5"/>
        <v>164</v>
      </c>
      <c r="C168" s="27">
        <f ca="1">IF($A168="","",OFFSET(統合マスタ!$B$4,MATCH($A168,統合マスタ!$AC$5:$AC$1500,0),0))</f>
        <v>536</v>
      </c>
      <c r="D168" s="27" t="str">
        <f ca="1">IF($A168="","",OFFSET(統合マスタ!$C$4,MATCH($A168,統合マスタ!$AC$5:$AC$1500,0),0))</f>
        <v>フェロミア錠５０ｍｇ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バラ</v>
      </c>
      <c r="H168" s="27" t="str">
        <f ca="1">IF($A168="","",OFFSET(統合マスタ!$F$4,MATCH($A168,統合マスタ!$AC$5:$AC$1500,0),0))</f>
        <v>５００Ｔ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ca="1">IFERROR(
    OFFSET(分包機カセット!$M$2,
           MATCH(D168, 分包機カセット!$E$2:$E$235, 0) - 1,
           0),
"")</f>
        <v>-1139</v>
      </c>
      <c r="N168" s="54">
        <f t="shared" ca="1" si="4"/>
        <v>-1139</v>
      </c>
    </row>
    <row r="169" spans="1:14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538</v>
      </c>
      <c r="B169" s="27">
        <f t="shared" si="5"/>
        <v>165</v>
      </c>
      <c r="C169" s="27">
        <f ca="1">IF($A169="","",OFFSET(統合マスタ!$B$4,MATCH($A169,統合マスタ!$AC$5:$AC$1500,0),0))</f>
        <v>538</v>
      </c>
      <c r="D169" s="27" t="str">
        <f ca="1">IF($A169="","",OFFSET(統合マスタ!$C$4,MATCH($A169,統合マスタ!$AC$5:$AC$1500,0),0))</f>
        <v>フォシーガ錠５ｍｇ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ＰＴＰ</v>
      </c>
      <c r="H169" s="27" t="str">
        <f ca="1">IF($A169="","",OFFSET(統合マスタ!$F$4,MATCH($A169,統合マスタ!$AC$5:$AC$1500,0),0))</f>
        <v>１００Ｔ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ca="1">IFERROR(
    OFFSET(分包機カセット!$M$2,
           MATCH(D169, 分包機カセット!$E$2:$E$235, 0) - 1,
           0),
"")</f>
        <v>-1156</v>
      </c>
      <c r="N169" s="54">
        <f t="shared" ca="1" si="4"/>
        <v>-1156</v>
      </c>
    </row>
    <row r="170" spans="1:14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539</v>
      </c>
      <c r="B170" s="27">
        <f t="shared" si="5"/>
        <v>166</v>
      </c>
      <c r="C170" s="27">
        <f ca="1">IF($A170="","",OFFSET(統合マスタ!$B$4,MATCH($A170,統合マスタ!$AC$5:$AC$1500,0),0))</f>
        <v>539</v>
      </c>
      <c r="D170" s="27" t="str">
        <f ca="1">IF($A170="","",OFFSET(統合マスタ!$C$4,MATCH($A170,統合マスタ!$AC$5:$AC$1500,0),0))</f>
        <v>フォリアミン錠５ｍｇ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25</v>
      </c>
      <c r="G170" s="27" t="str">
        <f ca="1">IF($A170="","",OFFSET(統合マスタ!$E$4,MATCH($A170,統合マスタ!$AC$5:$AC$1500,0),0))</f>
        <v>バラ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　＆　普通薬バラ</v>
      </c>
      <c r="K170" s="54">
        <f ca="1">IFERROR(
    OFFSET(錠剤_PTP!$M$5,
           MATCH(D170, 錠剤_PTP!$D$5:$D$999, 0) - 1,
           0),
"")</f>
        <v>0</v>
      </c>
      <c r="L170" s="54">
        <f ca="1">IFERROR(
    OFFSET(錠剤_バラ!$M$5,
           MATCH(D170, 錠剤_バラ!$D$5:$D$999, 0) - 1,
           0),
"")</f>
        <v>0</v>
      </c>
      <c r="M170" s="54" t="str">
        <f ca="1">IFERROR(
    OFFSET(分包機カセット!$M$2,
           MATCH(D170, 分包機カセット!$E$2:$E$235, 0) - 1,
           0),
"")</f>
        <v/>
      </c>
      <c r="N170" s="54">
        <f t="shared" ca="1" si="4"/>
        <v>0</v>
      </c>
    </row>
    <row r="171" spans="1:14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547</v>
      </c>
      <c r="B171" s="27">
        <f t="shared" si="5"/>
        <v>167</v>
      </c>
      <c r="C171" s="27">
        <f ca="1">IF($A171="","",OFFSET(統合マスタ!$B$4,MATCH($A171,統合マスタ!$AC$5:$AC$1500,0),0))</f>
        <v>547</v>
      </c>
      <c r="D171" s="27" t="str">
        <f ca="1">IF($A171="","",OFFSET(統合マスタ!$C$4,MATCH($A171,統合マスタ!$AC$5:$AC$1500,0),0))</f>
        <v>プラバスタチンＮａ錠５ｍｇ「サワイ」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25</v>
      </c>
      <c r="G171" s="27" t="str">
        <f ca="1">IF($A171="","",OFFSET(統合マスタ!$E$4,MATCH($A171,統合マスタ!$AC$5:$AC$1500,0),0))</f>
        <v>ＰＴＰ</v>
      </c>
      <c r="H171" s="27" t="str">
        <f ca="1">IF($A171="","",OFFSET(統合マスタ!$F$4,MATCH($A171,統合マスタ!$AC$5:$AC$1500,0),0))</f>
        <v>１００Ｔ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　＆　普通薬バラ</v>
      </c>
      <c r="K171" s="54">
        <f ca="1">IFERROR(
    OFFSET(錠剤_PTP!$M$5,
           MATCH(D171, 錠剤_PTP!$D$5:$D$999, 0) - 1,
           0),
"")</f>
        <v>0</v>
      </c>
      <c r="L171" s="54">
        <f ca="1">IFERROR(
    OFFSET(錠剤_バラ!$M$5,
           MATCH(D171, 錠剤_バラ!$D$5:$D$999, 0) - 1,
           0),
"")</f>
        <v>0</v>
      </c>
      <c r="M171" s="54">
        <f ca="1">IFERROR(
    OFFSET(分包機カセット!$M$2,
           MATCH(D171, 分包機カセット!$E$2:$E$235, 0) - 1,
           0),
"")</f>
        <v>-1546</v>
      </c>
      <c r="N171" s="54">
        <f t="shared" ca="1" si="4"/>
        <v>-1546</v>
      </c>
    </row>
    <row r="172" spans="1:14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548</v>
      </c>
      <c r="B172" s="27">
        <f t="shared" si="5"/>
        <v>168</v>
      </c>
      <c r="C172" s="27">
        <f ca="1">IF($A172="","",OFFSET(統合マスタ!$B$4,MATCH($A172,統合マスタ!$AC$5:$AC$1500,0),0))</f>
        <v>548</v>
      </c>
      <c r="D172" s="27" t="str">
        <f ca="1">IF($A172="","",OFFSET(統合マスタ!$C$4,MATCH($A172,統合マスタ!$AC$5:$AC$1500,0),0))</f>
        <v>プラバスタチンＮａ錠５ｍｇ「サワイ」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25</v>
      </c>
      <c r="G172" s="27" t="str">
        <f ca="1">IF($A172="","",OFFSET(統合マスタ!$E$4,MATCH($A172,統合マスタ!$AC$5:$AC$1500,0),0))</f>
        <v>バラ</v>
      </c>
      <c r="H172" s="27" t="str">
        <f ca="1">IF($A172="","",OFFSET(統合マスタ!$F$4,MATCH($A172,統合マスタ!$AC$5:$AC$1500,0),0))</f>
        <v>１０００Ｔ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調剤棚　＆　普通薬バラ</v>
      </c>
      <c r="K172" s="54">
        <f ca="1">IFERROR(
    OFFSET(錠剤_PTP!$M$5,
           MATCH(D172, 錠剤_PTP!$D$5:$D$999, 0) - 1,
           0),
"")</f>
        <v>0</v>
      </c>
      <c r="L172" s="54">
        <f ca="1">IFERROR(
    OFFSET(錠剤_バラ!$M$5,
           MATCH(D172, 錠剤_バラ!$D$5:$D$999, 0) - 1,
           0),
"")</f>
        <v>0</v>
      </c>
      <c r="M172" s="54">
        <f ca="1">IFERROR(
    OFFSET(分包機カセット!$M$2,
           MATCH(D172, 分包機カセット!$E$2:$E$235, 0) - 1,
           0),
"")</f>
        <v>-1546</v>
      </c>
      <c r="N172" s="54">
        <f t="shared" ca="1" si="4"/>
        <v>-1546</v>
      </c>
    </row>
    <row r="173" spans="1:14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555</v>
      </c>
      <c r="B173" s="27">
        <f t="shared" si="5"/>
        <v>169</v>
      </c>
      <c r="C173" s="27">
        <f ca="1">IF($A173="","",OFFSET(統合マスタ!$B$4,MATCH($A173,統合マスタ!$AC$5:$AC$1500,0),0))</f>
        <v>555</v>
      </c>
      <c r="D173" s="27" t="str">
        <f ca="1">IF($A173="","",OFFSET(統合マスタ!$C$4,MATCH($A173,統合マスタ!$AC$5:$AC$1500,0),0))</f>
        <v>フルニトラゼパム錠１ｍｇ「アメル」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3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外用.臨時.散薬ヒート</v>
      </c>
      <c r="K173" s="54" t="str">
        <f ca="1">IFERROR(
    OFFSET(錠剤_PTP!$M$5,
           MATCH(D173, 錠剤_PTP!$D$5:$D$999, 0) - 1,
           0),
"")</f>
        <v/>
      </c>
      <c r="L173" s="54" t="str">
        <f ca="1">IFERROR(
    OFFSET(錠剤_バラ!$M$5,
           MATCH(D173, 錠剤_バラ!$D$5:$D$999, 0) - 1,
           0),
"")</f>
        <v/>
      </c>
      <c r="M173" s="54">
        <f ca="1">IFERROR(
    OFFSET(分包機カセット!$M$2,
           MATCH(D173, 分包機カセット!$E$2:$E$235, 0) - 1,
           0),
"")</f>
        <v>531</v>
      </c>
      <c r="N173" s="54">
        <f t="shared" ca="1" si="4"/>
        <v>531</v>
      </c>
    </row>
    <row r="174" spans="1:14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556</v>
      </c>
      <c r="B174" s="27">
        <f t="shared" si="5"/>
        <v>170</v>
      </c>
      <c r="C174" s="27">
        <f ca="1">IF($A174="","",OFFSET(統合マスタ!$B$4,MATCH($A174,統合マスタ!$AC$5:$AC$1500,0),0))</f>
        <v>556</v>
      </c>
      <c r="D174" s="27" t="str">
        <f ca="1">IF($A174="","",OFFSET(統合マスタ!$C$4,MATCH($A174,統合マスタ!$AC$5:$AC$1500,0),0))</f>
        <v>フルニトラゼパム錠１ｍｇ「アメル」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3</v>
      </c>
      <c r="G174" s="27" t="str">
        <f ca="1">IF($A174="","",OFFSET(統合マスタ!$E$4,MATCH($A174,統合マスタ!$AC$5:$AC$1500,0),0))</f>
        <v>バラ</v>
      </c>
      <c r="H174" s="27" t="str">
        <f ca="1">IF($A174="","",OFFSET(統合マスタ!$F$4,MATCH($A174,統合マスタ!$AC$5:$AC$1500,0),0))</f>
        <v>１０００Ｔ</v>
      </c>
      <c r="I174" s="27" t="str">
        <f ca="1">IF($A174="","",OFFSET(統合マスタ!$K$4,MATCH($A174,統合マスタ!$AC$5:$AC$1500,0),0))</f>
        <v>錠</v>
      </c>
      <c r="J174" s="54" t="str">
        <f ca="1">IF(F174="","",OFFSET(分類!$B$29,MATCH(F174,分類!$A$30:$A$46,0),0))</f>
        <v>外用.臨時.散薬ヒート</v>
      </c>
      <c r="K174" s="54" t="str">
        <f ca="1">IFERROR(
    OFFSET(錠剤_PTP!$M$5,
           MATCH(D174, 錠剤_PTP!$D$5:$D$999, 0) - 1,
           0),
"")</f>
        <v/>
      </c>
      <c r="L174" s="54" t="str">
        <f ca="1">IFERROR(
    OFFSET(錠剤_バラ!$M$5,
           MATCH(D174, 錠剤_バラ!$D$5:$D$999, 0) - 1,
           0),
"")</f>
        <v/>
      </c>
      <c r="M174" s="54">
        <f ca="1">IFERROR(
    OFFSET(分包機カセット!$M$2,
           MATCH(D174, 分包機カセット!$E$2:$E$235, 0) - 1,
           0),
"")</f>
        <v>531</v>
      </c>
      <c r="N174" s="54">
        <f t="shared" ca="1" si="4"/>
        <v>531</v>
      </c>
    </row>
    <row r="175" spans="1:14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557</v>
      </c>
      <c r="B175" s="27">
        <f t="shared" si="5"/>
        <v>171</v>
      </c>
      <c r="C175" s="27">
        <f ca="1">IF($A175="","",OFFSET(統合マスタ!$B$4,MATCH($A175,統合マスタ!$AC$5:$AC$1500,0),0))</f>
        <v>557</v>
      </c>
      <c r="D175" s="27" t="str">
        <f ca="1">IF($A175="","",OFFSET(統合マスタ!$C$4,MATCH($A175,統合マスタ!$AC$5:$AC$1500,0),0))</f>
        <v>フルニトラゼパム錠２ｍｇ「アメル」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3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外用.臨時.散薬ヒート</v>
      </c>
      <c r="K175" s="54" t="str">
        <f ca="1">IFERROR(
    OFFSET(錠剤_PTP!$M$5,
           MATCH(D175, 錠剤_PTP!$D$5:$D$999, 0) - 1,
           0),
"")</f>
        <v/>
      </c>
      <c r="L175" s="54" t="str">
        <f ca="1">IFERROR(
    OFFSET(錠剤_バラ!$M$5,
           MATCH(D175, 錠剤_バラ!$D$5:$D$999, 0) - 1,
           0),
"")</f>
        <v/>
      </c>
      <c r="M175" s="54">
        <f ca="1">IFERROR(
    OFFSET(分包機カセット!$M$2,
           MATCH(D175, 分包機カセット!$E$2:$E$235, 0) - 1,
           0),
"")</f>
        <v>10</v>
      </c>
      <c r="N175" s="54">
        <f t="shared" ca="1" si="4"/>
        <v>10</v>
      </c>
    </row>
    <row r="176" spans="1:14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558</v>
      </c>
      <c r="B176" s="27">
        <f t="shared" si="5"/>
        <v>172</v>
      </c>
      <c r="C176" s="27">
        <f ca="1">IF($A176="","",OFFSET(統合マスタ!$B$4,MATCH($A176,統合マスタ!$AC$5:$AC$1500,0),0))</f>
        <v>558</v>
      </c>
      <c r="D176" s="27" t="str">
        <f ca="1">IF($A176="","",OFFSET(統合マスタ!$C$4,MATCH($A176,統合マスタ!$AC$5:$AC$1500,0),0))</f>
        <v>フルニトラゼパム錠２ｍｇ「アメル」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3</v>
      </c>
      <c r="G176" s="27" t="str">
        <f ca="1">IF($A176="","",OFFSET(統合マスタ!$E$4,MATCH($A176,統合マスタ!$AC$5:$AC$1500,0),0))</f>
        <v>バラ</v>
      </c>
      <c r="H176" s="27" t="str">
        <f ca="1">IF($A176="","",OFFSET(統合マスタ!$F$4,MATCH($A176,統合マスタ!$AC$5:$AC$1500,0),0))</f>
        <v>１０００Ｔ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外用.臨時.散薬ヒート</v>
      </c>
      <c r="K176" s="54" t="str">
        <f ca="1">IFERROR(
    OFFSET(錠剤_PTP!$M$5,
           MATCH(D176, 錠剤_PTP!$D$5:$D$999, 0) - 1,
           0),
"")</f>
        <v/>
      </c>
      <c r="L176" s="54" t="str">
        <f ca="1">IFERROR(
    OFFSET(錠剤_バラ!$M$5,
           MATCH(D176, 錠剤_バラ!$D$5:$D$999, 0) - 1,
           0),
"")</f>
        <v/>
      </c>
      <c r="M176" s="54">
        <f ca="1">IFERROR(
    OFFSET(分包機カセット!$M$2,
           MATCH(D176, 分包機カセット!$E$2:$E$235, 0) - 1,
           0),
"")</f>
        <v>10</v>
      </c>
      <c r="N176" s="54">
        <f t="shared" ca="1" si="4"/>
        <v>10</v>
      </c>
    </row>
    <row r="177" spans="1:14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562</v>
      </c>
      <c r="B177" s="27">
        <f t="shared" si="5"/>
        <v>173</v>
      </c>
      <c r="C177" s="27">
        <f ca="1">IF($A177="","",OFFSET(統合マスタ!$B$4,MATCH($A177,統合マスタ!$AC$5:$AC$1500,0),0))</f>
        <v>562</v>
      </c>
      <c r="D177" s="27" t="str">
        <f ca="1">IF($A177="","",OFFSET(統合マスタ!$C$4,MATCH($A177,統合マスタ!$AC$5:$AC$1500,0),0))</f>
        <v>プレドニゾロン錠５ｍｇ「ＶＴＲＳ」　　　　　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25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　＆　普通薬バラ</v>
      </c>
      <c r="K177" s="54">
        <f ca="1">IFERROR(
    OFFSET(錠剤_PTP!$M$5,
           MATCH(D177, 錠剤_PTP!$D$5:$D$999, 0) - 1,
           0),
"")</f>
        <v>0</v>
      </c>
      <c r="L177" s="54">
        <f ca="1">IFERROR(
    OFFSET(錠剤_バラ!$M$5,
           MATCH(D177, 錠剤_バラ!$D$5:$D$999, 0) - 1,
           0),
"")</f>
        <v>0</v>
      </c>
      <c r="M177" s="54" t="str">
        <f ca="1">IFERROR(
    OFFSET(分包機カセット!$M$2,
           MATCH(D177, 分包機カセット!$E$2:$E$235, 0) - 1,
           0),
"")</f>
        <v/>
      </c>
      <c r="N177" s="54">
        <f t="shared" ca="1" si="4"/>
        <v>0</v>
      </c>
    </row>
    <row r="178" spans="1:14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565</v>
      </c>
      <c r="B178" s="27">
        <f t="shared" si="5"/>
        <v>174</v>
      </c>
      <c r="C178" s="27">
        <f ca="1">IF($A178="","",OFFSET(統合マスタ!$B$4,MATCH($A178,統合マスタ!$AC$5:$AC$1500,0),0))</f>
        <v>565</v>
      </c>
      <c r="D178" s="27" t="str">
        <f ca="1">IF($A178="","",OFFSET(統合マスタ!$C$4,MATCH($A178,統合マスタ!$AC$5:$AC$1500,0),0))</f>
        <v>フロセミド錠２０ｍｇ「ＮＩＧ」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25</v>
      </c>
      <c r="G178" s="27" t="str">
        <f ca="1">IF($A178="","",OFFSET(統合マスタ!$E$4,MATCH($A178,統合マスタ!$AC$5:$AC$1500,0),0))</f>
        <v>バラ</v>
      </c>
      <c r="H178" s="27" t="str">
        <f ca="1">IF($A178="","",OFFSET(統合マスタ!$F$4,MATCH($A178,統合マスタ!$AC$5:$AC$1500,0),0))</f>
        <v>１２００錠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調剤棚　＆　普通薬バラ</v>
      </c>
      <c r="K178" s="54">
        <f ca="1">IFERROR(
    OFFSET(錠剤_PTP!$M$5,
           MATCH(D178, 錠剤_PTP!$D$5:$D$999, 0) - 1,
           0),
"")</f>
        <v>0</v>
      </c>
      <c r="L178" s="54">
        <f ca="1">IFERROR(
    OFFSET(錠剤_バラ!$M$5,
           MATCH(D178, 錠剤_バラ!$D$5:$D$999, 0) - 1,
           0),
"")</f>
        <v>0</v>
      </c>
      <c r="M178" s="54">
        <f ca="1">IFERROR(
    OFFSET(分包機カセット!$M$2,
           MATCH(D178, 分包機カセット!$E$2:$E$235, 0) - 1,
           0),
"")</f>
        <v>205</v>
      </c>
      <c r="N178" s="54">
        <f t="shared" ca="1" si="4"/>
        <v>205</v>
      </c>
    </row>
    <row r="179" spans="1:14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568</v>
      </c>
      <c r="B179" s="27">
        <f t="shared" si="5"/>
        <v>175</v>
      </c>
      <c r="C179" s="27">
        <f ca="1">IF($A179="","",OFFSET(統合マスタ!$B$4,MATCH($A179,統合マスタ!$AC$5:$AC$1500,0),0))</f>
        <v>568</v>
      </c>
      <c r="D179" s="27" t="str">
        <f ca="1">IF($A179="","",OFFSET(統合マスタ!$C$4,MATCH($A179,統合マスタ!$AC$5:$AC$1500,0),0))</f>
        <v>ブロチゾラム錠０．２５ｍｇ「ヨシトミ」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ca="1">IFERROR(
    OFFSET(分包機カセット!$M$2,
           MATCH(D179, 分包機カセット!$E$2:$E$235, 0) - 1,
           0),
"")</f>
        <v>-1327</v>
      </c>
      <c r="N179" s="54">
        <f t="shared" ca="1" si="4"/>
        <v>-1327</v>
      </c>
    </row>
    <row r="180" spans="1:14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569</v>
      </c>
      <c r="B180" s="27">
        <f t="shared" si="5"/>
        <v>176</v>
      </c>
      <c r="C180" s="27">
        <f ca="1">IF($A180="","",OFFSET(統合マスタ!$B$4,MATCH($A180,統合マスタ!$AC$5:$AC$1500,0),0))</f>
        <v>569</v>
      </c>
      <c r="D180" s="27" t="str">
        <f ca="1">IF($A180="","",OFFSET(統合マスタ!$C$4,MATCH($A180,統合マスタ!$AC$5:$AC$1500,0),0))</f>
        <v>ブロチゾラム錠０．２５ｍｇ「ヨシトミ」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５００Ｔ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ca="1">IFERROR(
    OFFSET(分包機カセット!$M$2,
           MATCH(D180, 分包機カセット!$E$2:$E$235, 0) - 1,
           0),
"")</f>
        <v>-1327</v>
      </c>
      <c r="N180" s="54">
        <f t="shared" ca="1" si="4"/>
        <v>-1327</v>
      </c>
    </row>
    <row r="181" spans="1:14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577</v>
      </c>
      <c r="B181" s="27">
        <f t="shared" si="5"/>
        <v>177</v>
      </c>
      <c r="C181" s="27">
        <f ca="1">IF($A181="","",OFFSET(統合マスタ!$B$4,MATCH($A181,統合マスタ!$AC$5:$AC$1500,0),0))</f>
        <v>577</v>
      </c>
      <c r="D181" s="27" t="str">
        <f ca="1">IF($A181="","",OFFSET(統合マスタ!$C$4,MATCH($A181,統合マスタ!$AC$5:$AC$1500,0),0))</f>
        <v>プロピベリン塩酸塩錠１０ｍｇ「ＮＩＧ」　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1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</v>
      </c>
      <c r="K181" s="54">
        <f ca="1">IFERROR(
    OFFSET(錠剤_PTP!$M$5,
           MATCH(D181, 錠剤_PTP!$D$5:$D$999, 0) - 1,
           0),
"")</f>
        <v>0</v>
      </c>
      <c r="L181" s="54" t="str">
        <f ca="1">IFERROR(
    OFFSET(錠剤_バラ!$M$5,
           MATCH(D181, 錠剤_バラ!$D$5:$D$999, 0) - 1,
           0),
"")</f>
        <v/>
      </c>
      <c r="M181" s="54" t="str">
        <f ca="1">IFERROR(
    OFFSET(分包機カセット!$M$2,
           MATCH(D181, 分包機カセット!$E$2:$E$235, 0) - 1,
           0),
"")</f>
        <v/>
      </c>
      <c r="N181" s="54">
        <f t="shared" ca="1" si="4"/>
        <v>0</v>
      </c>
    </row>
    <row r="182" spans="1:14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578</v>
      </c>
      <c r="B182" s="27">
        <f t="shared" si="5"/>
        <v>178</v>
      </c>
      <c r="C182" s="27">
        <f ca="1">IF($A182="","",OFFSET(統合マスタ!$B$4,MATCH($A182,統合マスタ!$AC$5:$AC$1500,0),0))</f>
        <v>578</v>
      </c>
      <c r="D182" s="27" t="str">
        <f ca="1">IF($A182="","",OFFSET(統合マスタ!$C$4,MATCH($A182,統合マスタ!$AC$5:$AC$1500,0),0))</f>
        <v>プロピベリン塩酸塩錠１０ｍｇ「ＮＩＧ」　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1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</v>
      </c>
      <c r="K182" s="54">
        <f ca="1">IFERROR(
    OFFSET(錠剤_PTP!$M$5,
           MATCH(D182, 錠剤_PTP!$D$5:$D$999, 0) - 1,
           0),
"")</f>
        <v>0</v>
      </c>
      <c r="L182" s="54" t="str">
        <f ca="1">IFERROR(
    OFFSET(錠剤_バラ!$M$5,
           MATCH(D182, 錠剤_バラ!$D$5:$D$999, 0) - 1,
           0),
"")</f>
        <v/>
      </c>
      <c r="M182" s="54" t="str">
        <f ca="1">IFERROR(
    OFFSET(分包機カセット!$M$2,
           MATCH(D182, 分包機カセット!$E$2:$E$235, 0) - 1,
           0),
"")</f>
        <v/>
      </c>
      <c r="N182" s="54">
        <f t="shared" ca="1" si="4"/>
        <v>0</v>
      </c>
    </row>
    <row r="183" spans="1:14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579</v>
      </c>
      <c r="B183" s="27">
        <f t="shared" si="5"/>
        <v>179</v>
      </c>
      <c r="C183" s="27">
        <f ca="1">IF($A183="","",OFFSET(統合マスタ!$B$4,MATCH($A183,統合マスタ!$AC$5:$AC$1500,0),0))</f>
        <v>579</v>
      </c>
      <c r="D183" s="27" t="str">
        <f ca="1">IF($A183="","",OFFSET(統合マスタ!$C$4,MATCH($A183,統合マスタ!$AC$5:$AC$1500,0),0))</f>
        <v>プロマックＤ錠７５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5</v>
      </c>
      <c r="G183" s="27" t="str">
        <f ca="1">IF($A183="","",OFFSET(統合マスタ!$E$4,MATCH($A183,統合マスタ!$AC$5:$AC$1500,0),0))</f>
        <v>ＰＴＰ</v>
      </c>
      <c r="H183" s="27" t="str">
        <f ca="1">IF($A183="","",OFFSET(統合マスタ!$F$4,MATCH($A183,統合マスタ!$AC$5:$AC$1500,0),0))</f>
        <v>１４０Ｔ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普通薬バラ</v>
      </c>
      <c r="K183" s="54" t="str">
        <f ca="1">IFERROR(
    OFFSET(錠剤_PTP!$M$5,
           MATCH(D183, 錠剤_PTP!$D$5:$D$999, 0) - 1,
           0),
"")</f>
        <v/>
      </c>
      <c r="L183" s="54">
        <f ca="1">IFERROR(
    OFFSET(錠剤_バラ!$M$5,
           MATCH(D183, 錠剤_バラ!$D$5:$D$999, 0) - 1,
           0),
"")</f>
        <v>0</v>
      </c>
      <c r="M183" s="54">
        <f ca="1">IFERROR(
    OFFSET(分包機カセット!$M$2,
           MATCH(D183, 分包機カセット!$E$2:$E$235, 0) - 1,
           0),
"")</f>
        <v>-514</v>
      </c>
      <c r="N183" s="54">
        <f t="shared" ca="1" si="4"/>
        <v>-514</v>
      </c>
    </row>
    <row r="184" spans="1:14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581</v>
      </c>
      <c r="B184" s="27">
        <f t="shared" si="5"/>
        <v>180</v>
      </c>
      <c r="C184" s="27">
        <f ca="1">IF($A184="","",OFFSET(統合マスタ!$B$4,MATCH($A184,統合マスタ!$AC$5:$AC$1500,0),0))</f>
        <v>581</v>
      </c>
      <c r="D184" s="27" t="str">
        <f ca="1">IF($A184="","",OFFSET(統合マスタ!$C$4,MATCH($A184,統合マスタ!$AC$5:$AC$1500,0),0))</f>
        <v>ブロムヘキシン塩酸塩錠４ｍｇ「トーワ」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普通薬バラ</v>
      </c>
      <c r="K184" s="54" t="str">
        <f ca="1">IFERROR(
    OFFSET(錠剤_PTP!$M$5,
           MATCH(D184, 錠剤_PTP!$D$5:$D$999, 0) - 1,
           0),
"")</f>
        <v/>
      </c>
      <c r="L184" s="54">
        <f ca="1">IFERROR(
    OFFSET(錠剤_バラ!$M$5,
           MATCH(D184, 錠剤_バラ!$D$5:$D$999, 0) - 1,
           0),
"")</f>
        <v>0</v>
      </c>
      <c r="M184" s="54">
        <f ca="1">IFERROR(
    OFFSET(分包機カセット!$M$2,
           MATCH(D184, 分包機カセット!$E$2:$E$235, 0) - 1,
           0),
"")</f>
        <v>-414</v>
      </c>
      <c r="N184" s="54">
        <f t="shared" ca="1" si="4"/>
        <v>-414</v>
      </c>
    </row>
    <row r="185" spans="1:14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584</v>
      </c>
      <c r="B185" s="27">
        <f t="shared" si="5"/>
        <v>181</v>
      </c>
      <c r="C185" s="27">
        <f ca="1">IF($A185="","",OFFSET(統合マスタ!$B$4,MATCH($A185,統合マスタ!$AC$5:$AC$1500,0),0))</f>
        <v>584</v>
      </c>
      <c r="D185" s="27" t="str">
        <f ca="1">IF($A185="","",OFFSET(統合マスタ!$C$4,MATCH($A185,統合マスタ!$AC$5:$AC$1500,0),0))</f>
        <v>ベオーパ錠５０ｍｇ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ＰＴＰ</v>
      </c>
      <c r="H185" s="27" t="str">
        <f ca="1">IF($A185="","",OFFSET(統合マスタ!$F$4,MATCH($A185,統合マスタ!$AC$5:$AC$1500,0),0))</f>
        <v>１００Ｔ</v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 t="str">
        <f ca="1">IFERROR(
    OFFSET(分包機カセット!$M$2,
           MATCH(D185, 分包機カセット!$E$2:$E$235, 0) - 1,
           0),
"")</f>
        <v/>
      </c>
      <c r="N185" s="54">
        <f t="shared" ca="1" si="4"/>
        <v>0</v>
      </c>
    </row>
    <row r="186" spans="1:14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587</v>
      </c>
      <c r="B186" s="27">
        <f t="shared" si="5"/>
        <v>182</v>
      </c>
      <c r="C186" s="27">
        <f ca="1">IF($A186="","",OFFSET(統合マスタ!$B$4,MATCH($A186,統合マスタ!$AC$5:$AC$1500,0),0))</f>
        <v>587</v>
      </c>
      <c r="D186" s="27" t="str">
        <f ca="1">IF($A186="","",OFFSET(統合マスタ!$C$4,MATCH($A186,統合マスタ!$AC$5:$AC$1500,0),0))</f>
        <v>ベザフィブラートＳＲ錠２００ｍｇ「日医工」　　　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 t="str">
        <f ca="1">IFERROR(
    OFFSET(分包機カセット!$M$2,
           MATCH(D186, 分包機カセット!$E$2:$E$235, 0) - 1,
           0),
"")</f>
        <v/>
      </c>
      <c r="N186" s="54">
        <f t="shared" ca="1" si="4"/>
        <v>0</v>
      </c>
    </row>
    <row r="187" spans="1:14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600</v>
      </c>
      <c r="B187" s="27">
        <f t="shared" si="5"/>
        <v>183</v>
      </c>
      <c r="C187" s="27">
        <f ca="1">IF($A187="","",OFFSET(統合マスタ!$B$4,MATCH($A187,統合マスタ!$AC$5:$AC$1500,0),0))</f>
        <v>600</v>
      </c>
      <c r="D187" s="27" t="str">
        <f ca="1">IF($A187="","",OFFSET(統合マスタ!$C$4,MATCH($A187,統合マスタ!$AC$5:$AC$1500,0),0))</f>
        <v>ベルソムラ錠１５ｍｇ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1</v>
      </c>
      <c r="G187" s="27" t="str">
        <f ca="1">IF($A187="","",OFFSET(統合マスタ!$E$4,MATCH($A187,統合マスタ!$AC$5:$AC$1500,0),0))</f>
        <v>ＰＴＰ</v>
      </c>
      <c r="H187" s="27" t="str">
        <f ca="1">IF($A187="","",OFFSET(統合マスタ!$F$4,MATCH($A187,統合マスタ!$AC$5:$AC$1500,0),0))</f>
        <v>５００Ｔ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</v>
      </c>
      <c r="K187" s="54">
        <f ca="1">IFERROR(
    OFFSET(錠剤_PTP!$M$5,
           MATCH(D187, 錠剤_PTP!$D$5:$D$999, 0) - 1,
           0),
"")</f>
        <v>0</v>
      </c>
      <c r="L187" s="54" t="str">
        <f ca="1">IFERROR(
    OFFSET(錠剤_バラ!$M$5,
           MATCH(D187, 錠剤_バラ!$D$5:$D$999, 0) - 1,
           0),
"")</f>
        <v/>
      </c>
      <c r="M187" s="54" t="str">
        <f ca="1">IFERROR(
    OFFSET(分包機カセット!$M$2,
           MATCH(D187, 分包機カセット!$E$2:$E$235, 0) - 1,
           0),
"")</f>
        <v/>
      </c>
      <c r="N187" s="54">
        <f t="shared" ca="1" si="4"/>
        <v>0</v>
      </c>
    </row>
    <row r="188" spans="1:14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601</v>
      </c>
      <c r="B188" s="27">
        <f t="shared" si="5"/>
        <v>184</v>
      </c>
      <c r="C188" s="27">
        <f ca="1">IF($A188="","",OFFSET(統合マスタ!$B$4,MATCH($A188,統合マスタ!$AC$5:$AC$1500,0),0))</f>
        <v>601</v>
      </c>
      <c r="D188" s="27" t="str">
        <f ca="1">IF($A188="","",OFFSET(統合マスタ!$C$4,MATCH($A188,統合マスタ!$AC$5:$AC$1500,0),0))</f>
        <v>ベルソムラ錠２０ｍｇ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1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１００Ｔ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</v>
      </c>
      <c r="K188" s="54">
        <f ca="1">IFERROR(
    OFFSET(錠剤_PTP!$M$5,
           MATCH(D188, 錠剤_PTP!$D$5:$D$999, 0) - 1,
           0),
"")</f>
        <v>0</v>
      </c>
      <c r="L188" s="54" t="str">
        <f ca="1">IFERROR(
    OFFSET(錠剤_バラ!$M$5,
           MATCH(D188, 錠剤_バラ!$D$5:$D$999, 0) - 1,
           0),
"")</f>
        <v/>
      </c>
      <c r="M188" s="54" t="str">
        <f ca="1">IFERROR(
    OFFSET(分包機カセット!$M$2,
           MATCH(D188, 分包機カセット!$E$2:$E$235, 0) - 1,
           0),
"")</f>
        <v/>
      </c>
      <c r="N188" s="54">
        <f t="shared" ca="1" si="4"/>
        <v>0</v>
      </c>
    </row>
    <row r="189" spans="1:14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602</v>
      </c>
      <c r="B189" s="27">
        <f t="shared" si="5"/>
        <v>185</v>
      </c>
      <c r="C189" s="27">
        <f ca="1">IF($A189="","",OFFSET(統合マスタ!$B$4,MATCH($A189,統合マスタ!$AC$5:$AC$1500,0),0))</f>
        <v>602</v>
      </c>
      <c r="D189" s="27" t="str">
        <f ca="1">IF($A189="","",OFFSET(統合マスタ!$C$4,MATCH($A189,統合マスタ!$AC$5:$AC$1500,0),0))</f>
        <v>ヘルベッサー錠３０　　　　　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5</v>
      </c>
      <c r="G189" s="27" t="str">
        <f ca="1">IF($A189="","",OFFSET(統合マスタ!$E$4,MATCH($A189,統合マスタ!$AC$5:$AC$1500,0),0))</f>
        <v>ＰＴＰ</v>
      </c>
      <c r="H189" s="27" t="str">
        <f ca="1">IF($A189="","",OFFSET(統合マスタ!$F$4,MATCH($A189,統合マスタ!$AC$5:$AC$1500,0),0))</f>
        <v>１００Ｔ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普通薬バラ</v>
      </c>
      <c r="K189" s="54" t="str">
        <f ca="1">IFERROR(
    OFFSET(錠剤_PTP!$M$5,
           MATCH(D189, 錠剤_PTP!$D$5:$D$999, 0) - 1,
           0),
"")</f>
        <v/>
      </c>
      <c r="L189" s="54">
        <f ca="1">IFERROR(
    OFFSET(錠剤_バラ!$M$5,
           MATCH(D189, 錠剤_バラ!$D$5:$D$999, 0) - 1,
           0),
"")</f>
        <v>0</v>
      </c>
      <c r="M189" s="54" t="str">
        <f ca="1">IFERROR(
    OFFSET(分包機カセット!$M$2,
           MATCH(D189, 分包機カセット!$E$2:$E$235, 0) - 1,
           0),
"")</f>
        <v/>
      </c>
      <c r="N189" s="54">
        <f t="shared" ca="1" si="4"/>
        <v>0</v>
      </c>
    </row>
    <row r="190" spans="1:14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605</v>
      </c>
      <c r="B190" s="27">
        <f t="shared" si="5"/>
        <v>186</v>
      </c>
      <c r="C190" s="27">
        <f ca="1">IF($A190="","",OFFSET(統合マスタ!$B$4,MATCH($A190,統合マスタ!$AC$5:$AC$1500,0),0))</f>
        <v>605</v>
      </c>
      <c r="D190" s="27" t="str">
        <f ca="1">IF($A190="","",OFFSET(統合マスタ!$C$4,MATCH($A190,統合マスタ!$AC$5:$AC$1500,0),0))</f>
        <v>ベンザリン錠５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>
        <f ca="1">IFERROR(
    OFFSET(分包機カセット!$M$2,
           MATCH(D190, 分包機カセット!$E$2:$E$235, 0) - 1,
           0),
"")</f>
        <v>-1479</v>
      </c>
      <c r="N190" s="54">
        <f t="shared" ca="1" si="4"/>
        <v>-1479</v>
      </c>
    </row>
    <row r="191" spans="1:14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606</v>
      </c>
      <c r="B191" s="27">
        <f t="shared" si="5"/>
        <v>187</v>
      </c>
      <c r="C191" s="27">
        <f ca="1">IF($A191="","",OFFSET(統合マスタ!$B$4,MATCH($A191,統合マスタ!$AC$5:$AC$1500,0),0))</f>
        <v>606</v>
      </c>
      <c r="D191" s="27" t="str">
        <f ca="1">IF($A191="","",OFFSET(統合マスタ!$C$4,MATCH($A191,統合マスタ!$AC$5:$AC$1500,0),0))</f>
        <v>ベンザリン錠５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バラ</v>
      </c>
      <c r="H191" s="27" t="str">
        <f ca="1">IF($A191="","",OFFSET(統合マスタ!$F$4,MATCH($A191,統合マスタ!$AC$5:$AC$1500,0),0))</f>
        <v>１０００Ｔ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>
        <f ca="1">IFERROR(
    OFFSET(分包機カセット!$M$2,
           MATCH(D191, 分包機カセット!$E$2:$E$235, 0) - 1,
           0),
"")</f>
        <v>-1479</v>
      </c>
      <c r="N191" s="54">
        <f t="shared" ca="1" si="4"/>
        <v>-1479</v>
      </c>
    </row>
    <row r="192" spans="1:14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611</v>
      </c>
      <c r="B192" s="27">
        <f t="shared" si="5"/>
        <v>188</v>
      </c>
      <c r="C192" s="27">
        <f ca="1">IF($A192="","",OFFSET(統合マスタ!$B$4,MATCH($A192,統合マスタ!$AC$5:$AC$1500,0),0))</f>
        <v>611</v>
      </c>
      <c r="D192" s="27" t="str">
        <f ca="1">IF($A192="","",OFFSET(統合マスタ!$C$4,MATCH($A192,統合マスタ!$AC$5:$AC$1500,0),0))</f>
        <v>ボグリボーズＯＤ錠０．２ｍｇ　「トーワ」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25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調剤棚　＆　普通薬バラ</v>
      </c>
      <c r="K192" s="54">
        <f ca="1">IFERROR(
    OFFSET(錠剤_PTP!$M$5,
           MATCH(D192, 錠剤_PTP!$D$5:$D$999, 0) - 1,
           0),
"")</f>
        <v>0</v>
      </c>
      <c r="L192" s="54">
        <f ca="1">IFERROR(
    OFFSET(錠剤_バラ!$M$5,
           MATCH(D192, 錠剤_バラ!$D$5:$D$999, 0) - 1,
           0),
"")</f>
        <v>0</v>
      </c>
      <c r="M192" s="54" t="str">
        <f ca="1">IFERROR(
    OFFSET(分包機カセット!$M$2,
           MATCH(D192, 分包機カセット!$E$2:$E$235, 0) - 1,
           0),
"")</f>
        <v/>
      </c>
      <c r="N192" s="54">
        <f t="shared" ca="1" si="4"/>
        <v>0</v>
      </c>
    </row>
    <row r="193" spans="1:14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612</v>
      </c>
      <c r="B193" s="27">
        <f t="shared" si="5"/>
        <v>189</v>
      </c>
      <c r="C193" s="27">
        <f ca="1">IF($A193="","",OFFSET(統合マスタ!$B$4,MATCH($A193,統合マスタ!$AC$5:$AC$1500,0),0))</f>
        <v>612</v>
      </c>
      <c r="D193" s="27" t="str">
        <f ca="1">IF($A193="","",OFFSET(統合マスタ!$C$4,MATCH($A193,統合マスタ!$AC$5:$AC$1500,0),0))</f>
        <v>ボグリボーズＯＤ錠０．２ｍｇ「トーワ」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バラ</v>
      </c>
      <c r="H193" s="27" t="str">
        <f ca="1">IF($A193="","",OFFSET(統合マスタ!$F$4,MATCH($A193,統合マスタ!$AC$5:$AC$1500,0),0))</f>
        <v>５００Ｔ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 t="str">
        <f ca="1">IFERROR(
    OFFSET(分包機カセット!$M$2,
           MATCH(D193, 分包機カセット!$E$2:$E$235, 0) - 1,
           0),
"")</f>
        <v/>
      </c>
      <c r="N193" s="54">
        <f t="shared" ca="1" si="4"/>
        <v>0</v>
      </c>
    </row>
    <row r="194" spans="1:14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627</v>
      </c>
      <c r="B194" s="27">
        <f t="shared" si="5"/>
        <v>190</v>
      </c>
      <c r="C194" s="27">
        <f ca="1">IF($A194="","",OFFSET(統合マスタ!$B$4,MATCH($A194,統合マスタ!$AC$5:$AC$1500,0),0))</f>
        <v>627</v>
      </c>
      <c r="D194" s="27" t="str">
        <f ca="1">IF($A194="","",OFFSET(統合マスタ!$C$4,MATCH($A194,統合マスタ!$AC$5:$AC$1500,0),0))</f>
        <v>マイスタン錠５ｍｇ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バラ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ca="1">IFERROR(
    OFFSET(分包機カセット!$M$2,
           MATCH(D194, 分包機カセット!$E$2:$E$235, 0) - 1,
           0),
"")</f>
        <v>-282</v>
      </c>
      <c r="N194" s="54">
        <f t="shared" ca="1" si="4"/>
        <v>-282</v>
      </c>
    </row>
    <row r="195" spans="1:14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628</v>
      </c>
      <c r="B195" s="27">
        <f t="shared" si="5"/>
        <v>191</v>
      </c>
      <c r="C195" s="27">
        <f ca="1">IF($A195="","",OFFSET(統合マスタ!$B$4,MATCH($A195,統合マスタ!$AC$5:$AC$1500,0),0))</f>
        <v>628</v>
      </c>
      <c r="D195" s="27" t="str">
        <f ca="1">IF($A195="","",OFFSET(統合マスタ!$C$4,MATCH($A195,統合マスタ!$AC$5:$AC$1500,0),0))</f>
        <v>マイスリー錠５ｍｇ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ca="1">IFERROR(
    OFFSET(分包機カセット!$M$2,
           MATCH(D195, 分包機カセット!$E$2:$E$235, 0) - 1,
           0),
"")</f>
        <v>-123</v>
      </c>
      <c r="N195" s="54">
        <f t="shared" ca="1" si="4"/>
        <v>-123</v>
      </c>
    </row>
    <row r="196" spans="1:14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629</v>
      </c>
      <c r="B196" s="27">
        <f t="shared" si="5"/>
        <v>192</v>
      </c>
      <c r="C196" s="27">
        <f ca="1">IF($A196="","",OFFSET(統合マスタ!$B$4,MATCH($A196,統合マスタ!$AC$5:$AC$1500,0),0))</f>
        <v>629</v>
      </c>
      <c r="D196" s="27" t="str">
        <f ca="1">IF($A196="","",OFFSET(統合マスタ!$C$4,MATCH($A196,統合マスタ!$AC$5:$AC$1500,0),0))</f>
        <v>マイスリー錠５ｍｇ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ca="1">IFERROR(
    OFFSET(分包機カセット!$M$2,
           MATCH(D196, 分包機カセット!$E$2:$E$235, 0) - 1,
           0),
"")</f>
        <v>-123</v>
      </c>
      <c r="N196" s="54">
        <f t="shared" ca="1" si="4"/>
        <v>-123</v>
      </c>
    </row>
    <row r="197" spans="1:14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630</v>
      </c>
      <c r="B197" s="27">
        <f t="shared" si="5"/>
        <v>193</v>
      </c>
      <c r="C197" s="27">
        <f ca="1">IF($A197="","",OFFSET(統合マスタ!$B$4,MATCH($A197,統合マスタ!$AC$5:$AC$1500,0),0))</f>
        <v>630</v>
      </c>
      <c r="D197" s="27" t="str">
        <f ca="1">IF($A197="","",OFFSET(統合マスタ!$C$4,MATCH($A197,統合マスタ!$AC$5:$AC$1500,0),0))</f>
        <v>マグミット錠３３０ｍｇ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ca="1">IFERROR(
    OFFSET(分包機カセット!$M$2,
           MATCH(D197, 分包機カセット!$E$2:$E$235, 0) - 1,
           0),
"")</f>
        <v>-9396</v>
      </c>
      <c r="N197" s="54">
        <f t="shared" ca="1" si="4"/>
        <v>-9396</v>
      </c>
    </row>
    <row r="198" spans="1:14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631</v>
      </c>
      <c r="B198" s="27">
        <f t="shared" si="5"/>
        <v>194</v>
      </c>
      <c r="C198" s="27">
        <f ca="1">IF($A198="","",OFFSET(統合マスタ!$B$4,MATCH($A198,統合マスタ!$AC$5:$AC$1500,0),0))</f>
        <v>631</v>
      </c>
      <c r="D198" s="27" t="str">
        <f ca="1">IF($A198="","",OFFSET(統合マスタ!$C$4,MATCH($A198,統合マスタ!$AC$5:$AC$1500,0),0))</f>
        <v>マグミット錠３３０ｍｇ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ca="1">IFERROR(
    OFFSET(分包機カセット!$M$2,
           MATCH(D198, 分包機カセット!$E$2:$E$235, 0) - 1,
           0),
"")</f>
        <v>-9396</v>
      </c>
      <c r="N198" s="54">
        <f t="shared" ref="N198:N261" ca="1" si="6">SUM(K198:M198)</f>
        <v>-9396</v>
      </c>
    </row>
    <row r="199" spans="1:14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632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632</v>
      </c>
      <c r="D199" s="27" t="str">
        <f ca="1">IF($A199="","",OFFSET(統合マスタ!$C$4,MATCH($A199,統合マスタ!$AC$5:$AC$1500,0),0))</f>
        <v>マグミット錠５００ｍｇ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５００Ｔ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ca="1">IFERROR(
    OFFSET(分包機カセット!$M$2,
           MATCH(D199, 分包機カセット!$E$2:$E$235, 0) - 1,
           0),
"")</f>
        <v>-4367</v>
      </c>
      <c r="N199" s="54">
        <f t="shared" ca="1" si="6"/>
        <v>-4367</v>
      </c>
    </row>
    <row r="200" spans="1:14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633</v>
      </c>
      <c r="B200" s="27">
        <f t="shared" si="7"/>
        <v>196</v>
      </c>
      <c r="C200" s="27">
        <f ca="1">IF($A200="","",OFFSET(統合マスタ!$B$4,MATCH($A200,統合マスタ!$AC$5:$AC$1500,0),0))</f>
        <v>633</v>
      </c>
      <c r="D200" s="27" t="str">
        <f ca="1">IF($A200="","",OFFSET(統合マスタ!$C$4,MATCH($A200,統合マスタ!$AC$5:$AC$1500,0),0))</f>
        <v>マグミット錠５００ｍｇ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バラ</v>
      </c>
      <c r="H200" s="27" t="str">
        <f ca="1">IF($A200="","",OFFSET(統合マスタ!$F$4,MATCH($A200,統合マスタ!$AC$5:$AC$1500,0),0))</f>
        <v>５００Ｔ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ca="1">IFERROR(
    OFFSET(分包機カセット!$M$2,
           MATCH(D200, 分包機カセット!$E$2:$E$235, 0) - 1,
           0),
"")</f>
        <v>-4367</v>
      </c>
      <c r="N200" s="54">
        <f t="shared" ca="1" si="6"/>
        <v>-4367</v>
      </c>
    </row>
    <row r="201" spans="1:14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635</v>
      </c>
      <c r="B201" s="27">
        <f t="shared" si="7"/>
        <v>197</v>
      </c>
      <c r="C201" s="27">
        <f ca="1">IF($A201="","",OFFSET(統合マスタ!$B$4,MATCH($A201,統合マスタ!$AC$5:$AC$1500,0),0))</f>
        <v>635</v>
      </c>
      <c r="D201" s="27" t="str">
        <f ca="1">IF($A201="","",OFFSET(統合マスタ!$C$4,MATCH($A201,統合マスタ!$AC$5:$AC$1500,0),0))</f>
        <v>マプロチリン塩酸塩錠１０ｍｇ「アメル」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ＰＴＰ</v>
      </c>
      <c r="H201" s="27" t="str">
        <f ca="1">IF($A201="","",OFFSET(統合マスタ!$F$4,MATCH($A201,統合マスタ!$AC$5:$AC$1500,0),0))</f>
        <v>１００Ｔ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 t="str">
        <f ca="1">IFERROR(
    OFFSET(分包機カセット!$M$2,
           MATCH(D201, 分包機カセット!$E$2:$E$235, 0) - 1,
           0),
"")</f>
        <v/>
      </c>
      <c r="N201" s="54">
        <f t="shared" ca="1" si="6"/>
        <v>0</v>
      </c>
    </row>
    <row r="202" spans="1:14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636</v>
      </c>
      <c r="B202" s="27">
        <f t="shared" si="7"/>
        <v>198</v>
      </c>
      <c r="C202" s="27">
        <f ca="1">IF($A202="","",OFFSET(統合マスタ!$B$4,MATCH($A202,統合マスタ!$AC$5:$AC$1500,0),0))</f>
        <v>636</v>
      </c>
      <c r="D202" s="27" t="str">
        <f ca="1">IF($A202="","",OFFSET(統合マスタ!$C$4,MATCH($A202,統合マスタ!$AC$5:$AC$1500,0),0))</f>
        <v>マプロチリン塩酸塩錠２５ｍｇ「アメル」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１００Ｔ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 t="str">
        <f ca="1">IFERROR(
    OFFSET(分包機カセット!$M$2,
           MATCH(D202, 分包機カセット!$E$2:$E$235, 0) - 1,
           0),
"")</f>
        <v/>
      </c>
      <c r="N202" s="54">
        <f t="shared" ca="1" si="6"/>
        <v>0</v>
      </c>
    </row>
    <row r="203" spans="1:14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638</v>
      </c>
      <c r="B203" s="27">
        <f t="shared" si="7"/>
        <v>199</v>
      </c>
      <c r="C203" s="27">
        <f ca="1">IF($A203="","",OFFSET(統合マスタ!$B$4,MATCH($A203,統合マスタ!$AC$5:$AC$1500,0),0))</f>
        <v>638</v>
      </c>
      <c r="D203" s="27" t="str">
        <f ca="1">IF($A203="","",OFFSET(統合マスタ!$C$4,MATCH($A203,統合マスタ!$AC$5:$AC$1500,0),0))</f>
        <v>ミチグリニドＣａ・ＯＤ錠１０ｍｇ「三和」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5</v>
      </c>
      <c r="G203" s="27" t="str">
        <f ca="1">IF($A203="","",OFFSET(統合マスタ!$E$4,MATCH($A203,統合マスタ!$AC$5:$AC$1500,0),0))</f>
        <v>ＰＴＰ</v>
      </c>
      <c r="H203" s="27" t="str">
        <f ca="1">IF($A203="","",OFFSET(統合マスタ!$F$4,MATCH($A203,統合マスタ!$AC$5:$AC$1500,0),0))</f>
        <v>１００Ｔ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普通薬バラ</v>
      </c>
      <c r="K203" s="54" t="str">
        <f ca="1">IFERROR(
    OFFSET(錠剤_PTP!$M$5,
           MATCH(D203, 錠剤_PTP!$D$5:$D$999, 0) - 1,
           0),
"")</f>
        <v/>
      </c>
      <c r="L203" s="54">
        <f ca="1">IFERROR(
    OFFSET(錠剤_バラ!$M$5,
           MATCH(D203, 錠剤_バラ!$D$5:$D$999, 0) - 1,
           0),
"")</f>
        <v>0</v>
      </c>
      <c r="M203" s="54">
        <f ca="1">IFERROR(
    OFFSET(分包機カセット!$M$2,
           MATCH(D203, 分包機カセット!$E$2:$E$235, 0) - 1,
           0),
"")</f>
        <v>-126</v>
      </c>
      <c r="N203" s="54">
        <f t="shared" ca="1" si="6"/>
        <v>-126</v>
      </c>
    </row>
    <row r="204" spans="1:14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639</v>
      </c>
      <c r="B204" s="27">
        <f t="shared" si="7"/>
        <v>200</v>
      </c>
      <c r="C204" s="27">
        <f ca="1">IF($A204="","",OFFSET(統合マスタ!$B$4,MATCH($A204,統合マスタ!$AC$5:$AC$1500,0),0))</f>
        <v>639</v>
      </c>
      <c r="D204" s="27" t="str">
        <f ca="1">IF($A204="","",OFFSET(統合マスタ!$C$4,MATCH($A204,統合マスタ!$AC$5:$AC$1500,0),0))</f>
        <v>ミドドリン塩酸塩錠２ｍｇ「トーワ」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25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　＆　普通薬バラ</v>
      </c>
      <c r="K204" s="54">
        <f ca="1">IFERROR(
    OFFSET(錠剤_PTP!$M$5,
           MATCH(D204, 錠剤_PTP!$D$5:$D$999, 0) - 1,
           0),
"")</f>
        <v>0</v>
      </c>
      <c r="L204" s="54">
        <f ca="1">IFERROR(
    OFFSET(錠剤_バラ!$M$5,
           MATCH(D204, 錠剤_バラ!$D$5:$D$999, 0) - 1,
           0),
"")</f>
        <v>0</v>
      </c>
      <c r="M204" s="54">
        <f ca="1">IFERROR(
    OFFSET(分包機カセット!$M$2,
           MATCH(D204, 分包機カセット!$E$2:$E$235, 0) - 1,
           0),
"")</f>
        <v>-360</v>
      </c>
      <c r="N204" s="54">
        <f t="shared" ca="1" si="6"/>
        <v>-360</v>
      </c>
    </row>
    <row r="205" spans="1:14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645</v>
      </c>
      <c r="B205" s="27">
        <f t="shared" si="7"/>
        <v>201</v>
      </c>
      <c r="C205" s="27">
        <f ca="1">IF($A205="","",OFFSET(統合マスタ!$B$4,MATCH($A205,統合マスタ!$AC$5:$AC$1500,0),0))</f>
        <v>645</v>
      </c>
      <c r="D205" s="27" t="str">
        <f ca="1">IF($A205="","",OFFSET(統合マスタ!$C$4,MATCH($A205,統合マスタ!$AC$5:$AC$1500,0),0))</f>
        <v>メイラックス錠１ｍｇ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ＰＴＰ</v>
      </c>
      <c r="H205" s="27" t="str">
        <f ca="1">IF($A205="","",OFFSET(統合マスタ!$F$4,MATCH($A205,統合マスタ!$AC$5:$AC$1500,0),0))</f>
        <v>５００Ｔ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ca="1">IFERROR(
    OFFSET(分包機カセット!$M$2,
           MATCH(D205, 分包機カセット!$E$2:$E$235, 0) - 1,
           0),
"")</f>
        <v>-86</v>
      </c>
      <c r="N205" s="54">
        <f t="shared" ca="1" si="6"/>
        <v>-86</v>
      </c>
    </row>
    <row r="206" spans="1:14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648</v>
      </c>
      <c r="B206" s="27">
        <f t="shared" si="7"/>
        <v>202</v>
      </c>
      <c r="C206" s="27">
        <f ca="1">IF($A206="","",OFFSET(統合マスタ!$B$4,MATCH($A206,統合マスタ!$AC$5:$AC$1500,0),0))</f>
        <v>648</v>
      </c>
      <c r="D206" s="27" t="str">
        <f ca="1">IF($A206="","",OFFSET(統合マスタ!$C$4,MATCH($A206,統合マスタ!$AC$5:$AC$1500,0),0))</f>
        <v>メコバラミン錠５００「トーワ」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ca="1">IFERROR(
    OFFSET(分包機カセット!$M$2,
           MATCH(D206, 分包機カセット!$E$2:$E$235, 0) - 1,
           0),
"")</f>
        <v>-1520</v>
      </c>
      <c r="N206" s="54">
        <f t="shared" ca="1" si="6"/>
        <v>-1520</v>
      </c>
    </row>
    <row r="207" spans="1:14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649</v>
      </c>
      <c r="B207" s="27">
        <f t="shared" si="7"/>
        <v>203</v>
      </c>
      <c r="C207" s="27">
        <f ca="1">IF($A207="","",OFFSET(統合マスタ!$B$4,MATCH($A207,統合マスタ!$AC$5:$AC$1500,0),0))</f>
        <v>649</v>
      </c>
      <c r="D207" s="27" t="str">
        <f ca="1">IF($A207="","",OFFSET(統合マスタ!$C$4,MATCH($A207,統合マスタ!$AC$5:$AC$1500,0),0))</f>
        <v>メコバラミン錠５００「トーワ」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25</v>
      </c>
      <c r="G207" s="27" t="str">
        <f ca="1">IF($A207="","",OFFSET(統合マスタ!$E$4,MATCH($A207,統合マスタ!$AC$5:$AC$1500,0),0))</f>
        <v>バラ</v>
      </c>
      <c r="H207" s="27" t="str">
        <f ca="1">IF($A207="","",OFFSET(統合マスタ!$F$4,MATCH($A207,統合マスタ!$AC$5:$AC$1500,0),0))</f>
        <v>１０００Ｔ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調剤棚　＆　普通薬バラ</v>
      </c>
      <c r="K207" s="54">
        <f ca="1">IFERROR(
    OFFSET(錠剤_PTP!$M$5,
           MATCH(D207, 錠剤_PTP!$D$5:$D$999, 0) - 1,
           0),
"")</f>
        <v>0</v>
      </c>
      <c r="L207" s="54">
        <f ca="1">IFERROR(
    OFFSET(錠剤_バラ!$M$5,
           MATCH(D207, 錠剤_バラ!$D$5:$D$999, 0) - 1,
           0),
"")</f>
        <v>0</v>
      </c>
      <c r="M207" s="54">
        <f ca="1">IFERROR(
    OFFSET(分包機カセット!$M$2,
           MATCH(D207, 分包機カセット!$E$2:$E$235, 0) - 1,
           0),
"")</f>
        <v>-1520</v>
      </c>
      <c r="N207" s="54">
        <f t="shared" ca="1" si="6"/>
        <v>-1520</v>
      </c>
    </row>
    <row r="208" spans="1:14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661</v>
      </c>
      <c r="B208" s="27">
        <f t="shared" si="7"/>
        <v>204</v>
      </c>
      <c r="C208" s="27">
        <f ca="1">IF($A208="","",OFFSET(統合マスタ!$B$4,MATCH($A208,統合マスタ!$AC$5:$AC$1500,0),0))</f>
        <v>661</v>
      </c>
      <c r="D208" s="27" t="str">
        <f ca="1">IF($A208="","",OFFSET(統合マスタ!$C$4,MATCH($A208,統合マスタ!$AC$5:$AC$1500,0),0))</f>
        <v>モサプリドクエン酸塩錠５ｍｇ「日医工」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ca="1">IFERROR(
    OFFSET(分包機カセット!$M$2,
           MATCH(D208, 分包機カセット!$E$2:$E$235, 0) - 1,
           0),
"")</f>
        <v>-3248</v>
      </c>
      <c r="N208" s="54">
        <f t="shared" ca="1" si="6"/>
        <v>-3248</v>
      </c>
    </row>
    <row r="209" spans="1:14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662</v>
      </c>
      <c r="B209" s="27">
        <f t="shared" si="7"/>
        <v>205</v>
      </c>
      <c r="C209" s="27">
        <f ca="1">IF($A209="","",OFFSET(統合マスタ!$B$4,MATCH($A209,統合マスタ!$AC$5:$AC$1500,0),0))</f>
        <v>662</v>
      </c>
      <c r="D209" s="27" t="str">
        <f ca="1">IF($A209="","",OFFSET(統合マスタ!$C$4,MATCH($A209,統合マスタ!$AC$5:$AC$1500,0),0))</f>
        <v>モサプリドクエン酸塩錠５ｍｇ「日医工」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ca="1">IFERROR(
    OFFSET(分包機カセット!$M$2,
           MATCH(D209, 分包機カセット!$E$2:$E$235, 0) - 1,
           0),
"")</f>
        <v>-3248</v>
      </c>
      <c r="N209" s="54">
        <f t="shared" ca="1" si="6"/>
        <v>-3248</v>
      </c>
    </row>
    <row r="210" spans="1:14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665</v>
      </c>
      <c r="B210" s="27">
        <f t="shared" si="7"/>
        <v>206</v>
      </c>
      <c r="C210" s="27">
        <f ca="1">IF($A210="","",OFFSET(統合マスタ!$B$4,MATCH($A210,統合マスタ!$AC$5:$AC$1500,0),0))</f>
        <v>665</v>
      </c>
      <c r="D210" s="27" t="str">
        <f ca="1">IF($A210="","",OFFSET(統合マスタ!$C$4,MATCH($A210,統合マスタ!$AC$5:$AC$1500,0),0))</f>
        <v>ユーロジン２ｍｇ錠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ca="1">IFERROR(
    OFFSET(分包機カセット!$M$2,
           MATCH(D210, 分包機カセット!$E$2:$E$235, 0) - 1,
           0),
"")</f>
        <v>-122</v>
      </c>
      <c r="N210" s="54">
        <f t="shared" ca="1" si="6"/>
        <v>-122</v>
      </c>
    </row>
    <row r="211" spans="1:14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666</v>
      </c>
      <c r="B211" s="27">
        <f t="shared" si="7"/>
        <v>207</v>
      </c>
      <c r="C211" s="27">
        <f ca="1">IF($A211="","",OFFSET(統合マスタ!$B$4,MATCH($A211,統合マスタ!$AC$5:$AC$1500,0),0))</f>
        <v>666</v>
      </c>
      <c r="D211" s="27" t="str">
        <f ca="1">IF($A211="","",OFFSET(統合マスタ!$C$4,MATCH($A211,統合マスタ!$AC$5:$AC$1500,0),0))</f>
        <v>ユベラＮソフトカプセル２００ｍｇ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5</v>
      </c>
      <c r="G211" s="27" t="str">
        <f ca="1">IF($A211="","",OFFSET(統合マスタ!$E$4,MATCH($A211,統合マスタ!$AC$5:$AC$1500,0),0))</f>
        <v>ＰＴＰ</v>
      </c>
      <c r="H211" s="27" t="str">
        <f ca="1">IF($A211="","",OFFSET(統合マスタ!$F$4,MATCH($A211,統合マスタ!$AC$5:$AC$1500,0),0))</f>
        <v>２１０Ｐ</v>
      </c>
      <c r="I211" s="27" t="str">
        <f ca="1">IF($A211="","",OFFSET(統合マスタ!$K$4,MATCH($A211,統合マスタ!$AC$5:$AC$1500,0),0))</f>
        <v>cap</v>
      </c>
      <c r="J211" s="54" t="str">
        <f ca="1">IF(F211="","",OFFSET(分類!$B$29,MATCH(F211,分類!$A$30:$A$46,0),0))</f>
        <v>普通薬バラ</v>
      </c>
      <c r="K211" s="54" t="str">
        <f ca="1">IFERROR(
    OFFSET(錠剤_PTP!$M$5,
           MATCH(D211, 錠剤_PTP!$D$5:$D$999, 0) - 1,
           0),
"")</f>
        <v/>
      </c>
      <c r="L211" s="54">
        <f ca="1">IFERROR(
    OFFSET(錠剤_バラ!$M$5,
           MATCH(D211, 錠剤_バラ!$D$5:$D$999, 0) - 1,
           0),
"")</f>
        <v>0</v>
      </c>
      <c r="M211" s="54">
        <f ca="1">IFERROR(
    OFFSET(分包機カセット!$M$2,
           MATCH(D211, 分包機カセット!$E$2:$E$235, 0) - 1,
           0),
"")</f>
        <v>-65</v>
      </c>
      <c r="N211" s="54">
        <f t="shared" ca="1" si="6"/>
        <v>-65</v>
      </c>
    </row>
    <row r="212" spans="1:14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684</v>
      </c>
      <c r="B212" s="27">
        <f t="shared" si="7"/>
        <v>208</v>
      </c>
      <c r="C212" s="27">
        <f ca="1">IF($A212="","",OFFSET(統合マスタ!$B$4,MATCH($A212,統合マスタ!$AC$5:$AC$1500,0),0))</f>
        <v>684</v>
      </c>
      <c r="D212" s="27" t="str">
        <f ca="1">IF($A212="","",OFFSET(統合マスタ!$C$4,MATCH($A212,統合マスタ!$AC$5:$AC$1500,0),0))</f>
        <v>ラメルテオン錠８ｍｇ「トーワ」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ＰＴＰ</v>
      </c>
      <c r="H212" s="27" t="str">
        <f ca="1">IF($A212="","",OFFSET(統合マスタ!$F$4,MATCH($A212,統合マスタ!$AC$5:$AC$1500,0),0))</f>
        <v>１００Ｔ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>
        <f ca="1">IFERROR(
    OFFSET(分包機カセット!$M$2,
           MATCH(D212, 分包機カセット!$E$2:$E$235, 0) - 1,
           0),
"")</f>
        <v>-1737</v>
      </c>
      <c r="N212" s="54">
        <f t="shared" ca="1" si="6"/>
        <v>-1737</v>
      </c>
    </row>
    <row r="213" spans="1:14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685</v>
      </c>
      <c r="B213" s="27">
        <f t="shared" si="7"/>
        <v>209</v>
      </c>
      <c r="C213" s="27">
        <f ca="1">IF($A213="","",OFFSET(統合マスタ!$B$4,MATCH($A213,統合マスタ!$AC$5:$AC$1500,0),0))</f>
        <v>685</v>
      </c>
      <c r="D213" s="27" t="str">
        <f ca="1">IF($A213="","",OFFSET(統合マスタ!$C$4,MATCH($A213,統合マスタ!$AC$5:$AC$1500,0),0))</f>
        <v>ラメルテオン錠８ｍｇ「トーワ」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25</v>
      </c>
      <c r="G213" s="27" t="str">
        <f ca="1">IF($A213="","",OFFSET(統合マスタ!$E$4,MATCH($A213,統合マスタ!$AC$5:$AC$1500,0),0))</f>
        <v>バラ</v>
      </c>
      <c r="H213" s="27" t="str">
        <f ca="1">IF($A213="","",OFFSET(統合マスタ!$F$4,MATCH($A213,統合マスタ!$AC$5:$AC$1500,0),0))</f>
        <v>３００Ｔ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　＆　普通薬バラ</v>
      </c>
      <c r="K213" s="54">
        <f ca="1">IFERROR(
    OFFSET(錠剤_PTP!$M$5,
           MATCH(D213, 錠剤_PTP!$D$5:$D$999, 0) - 1,
           0),
"")</f>
        <v>0</v>
      </c>
      <c r="L213" s="54">
        <f ca="1">IFERROR(
    OFFSET(錠剤_バラ!$M$5,
           MATCH(D213, 錠剤_バラ!$D$5:$D$999, 0) - 1,
           0),
"")</f>
        <v>0</v>
      </c>
      <c r="M213" s="54">
        <f ca="1">IFERROR(
    OFFSET(分包機カセット!$M$2,
           MATCH(D213, 分包機カセット!$E$2:$E$235, 0) - 1,
           0),
"")</f>
        <v>-1737</v>
      </c>
      <c r="N213" s="54">
        <f t="shared" ca="1" si="6"/>
        <v>-1737</v>
      </c>
    </row>
    <row r="214" spans="1:14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690</v>
      </c>
      <c r="B214" s="27">
        <f t="shared" si="7"/>
        <v>210</v>
      </c>
      <c r="C214" s="27">
        <f ca="1">IF($A214="","",OFFSET(統合マスタ!$B$4,MATCH($A214,統合マスタ!$AC$5:$AC$1500,0),0))</f>
        <v>690</v>
      </c>
      <c r="D214" s="27" t="str">
        <f ca="1">IF($A214="","",OFFSET(統合マスタ!$C$4,MATCH($A214,統合マスタ!$AC$5:$AC$1500,0),0))</f>
        <v>ランソプラゾールＯＤ錠１５ｍｇ「トーワ」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５００Ｔ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ca="1">IFERROR(
    OFFSET(分包機カセット!$M$2,
           MATCH(D214, 分包機カセット!$E$2:$E$235, 0) - 1,
           0),
"")</f>
        <v>-2967</v>
      </c>
      <c r="N214" s="54">
        <f t="shared" ca="1" si="6"/>
        <v>-2967</v>
      </c>
    </row>
    <row r="215" spans="1:14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691</v>
      </c>
      <c r="B215" s="27">
        <f t="shared" si="7"/>
        <v>211</v>
      </c>
      <c r="C215" s="27">
        <f ca="1">IF($A215="","",OFFSET(統合マスタ!$B$4,MATCH($A215,統合マスタ!$AC$5:$AC$1500,0),0))</f>
        <v>691</v>
      </c>
      <c r="D215" s="27" t="str">
        <f ca="1">IF($A215="","",OFFSET(統合マスタ!$C$4,MATCH($A215,統合マスタ!$AC$5:$AC$1500,0),0))</f>
        <v>ランソプラゾールＯＤ錠１５ｍｇ「トーワ」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ca="1">IFERROR(
    OFFSET(分包機カセット!$M$2,
           MATCH(D215, 分包機カセット!$E$2:$E$235, 0) - 1,
           0),
"")</f>
        <v>-2967</v>
      </c>
      <c r="N215" s="54">
        <f t="shared" ca="1" si="6"/>
        <v>-2967</v>
      </c>
    </row>
    <row r="216" spans="1:14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694</v>
      </c>
      <c r="B216" s="27">
        <f t="shared" si="7"/>
        <v>212</v>
      </c>
      <c r="C216" s="27">
        <f ca="1">IF($A216="","",OFFSET(統合マスタ!$B$4,MATCH($A216,統合マスタ!$AC$5:$AC$1500,0),0))</f>
        <v>694</v>
      </c>
      <c r="D216" s="27" t="str">
        <f ca="1">IF($A216="","",OFFSET(統合マスタ!$C$4,MATCH($A216,統合マスタ!$AC$5:$AC$1500,0),0))</f>
        <v>リーゼ錠５ｍｇ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1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</v>
      </c>
      <c r="K216" s="54">
        <f ca="1">IFERROR(
    OFFSET(錠剤_PTP!$M$5,
           MATCH(D216, 錠剤_PTP!$D$5:$D$999, 0) - 1,
           0),
"")</f>
        <v>0</v>
      </c>
      <c r="L216" s="54" t="str">
        <f ca="1">IFERROR(
    OFFSET(錠剤_バラ!$M$5,
           MATCH(D216, 錠剤_バラ!$D$5:$D$999, 0) - 1,
           0),
"")</f>
        <v/>
      </c>
      <c r="M216" s="54">
        <f ca="1">IFERROR(
    OFFSET(分包機カセット!$M$2,
           MATCH(D216, 分包機カセット!$E$2:$E$235, 0) - 1,
           0),
"")</f>
        <v>0</v>
      </c>
      <c r="N216" s="54">
        <f t="shared" ca="1" si="6"/>
        <v>0</v>
      </c>
    </row>
    <row r="217" spans="1:14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696</v>
      </c>
      <c r="B217" s="27">
        <f t="shared" si="7"/>
        <v>213</v>
      </c>
      <c r="C217" s="27">
        <f ca="1">IF($A217="","",OFFSET(統合マスタ!$B$4,MATCH($A217,統合マスタ!$AC$5:$AC$1500,0),0))</f>
        <v>696</v>
      </c>
      <c r="D217" s="27" t="str">
        <f ca="1">IF($A217="","",OFFSET(統合マスタ!$C$4,MATCH($A217,統合マスタ!$AC$5:$AC$1500,0),0))</f>
        <v>リクシアナＯＤ錠３０ｍｇ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１００Ｔ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ca="1">IFERROR(
    OFFSET(分包機カセット!$M$2,
           MATCH(D217, 分包機カセット!$E$2:$E$235, 0) - 1,
           0),
"")</f>
        <v>-417</v>
      </c>
      <c r="N217" s="54">
        <f t="shared" ca="1" si="6"/>
        <v>-417</v>
      </c>
    </row>
    <row r="218" spans="1:14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723</v>
      </c>
      <c r="B218" s="27">
        <f t="shared" si="7"/>
        <v>214</v>
      </c>
      <c r="C218" s="27">
        <f ca="1">IF($A218="","",OFFSET(統合マスタ!$B$4,MATCH($A218,統合マスタ!$AC$5:$AC$1500,0),0))</f>
        <v>723</v>
      </c>
      <c r="D218" s="27" t="str">
        <f ca="1">IF($A218="","",OFFSET(統合マスタ!$C$4,MATCH($A218,統合マスタ!$AC$5:$AC$1500,0),0))</f>
        <v>リスミー錠２ｍｇ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ca="1">IFERROR(
    OFFSET(分包機カセット!$M$2,
           MATCH(D218, 分包機カセット!$E$2:$E$235, 0) - 1,
           0),
"")</f>
        <v>-98</v>
      </c>
      <c r="N218" s="54">
        <f t="shared" ca="1" si="6"/>
        <v>-98</v>
      </c>
    </row>
    <row r="219" spans="1:14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725</v>
      </c>
      <c r="B219" s="27">
        <f t="shared" si="7"/>
        <v>215</v>
      </c>
      <c r="C219" s="27">
        <f ca="1">IF($A219="","",OFFSET(統合マスタ!$B$4,MATCH($A219,統合マスタ!$AC$5:$AC$1500,0),0))</f>
        <v>725</v>
      </c>
      <c r="D219" s="27" t="str">
        <f ca="1">IF($A219="","",OFFSET(統合マスタ!$C$4,MATCH($A219,統合マスタ!$AC$5:$AC$1500,0),0))</f>
        <v>リバーロキサバンＯＤ錠１０ｍｇ「バイエル」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5</v>
      </c>
      <c r="G219" s="27" t="str">
        <f ca="1">IF($A219="","",OFFSET(統合マスタ!$E$4,MATCH($A219,統合マスタ!$AC$5:$AC$1500,0),0))</f>
        <v>ＰＴＰ</v>
      </c>
      <c r="H219" s="27" t="str">
        <f ca="1">IF($A219="","",OFFSET(統合マスタ!$F$4,MATCH($A219,統合マスタ!$AC$5:$AC$1500,0),0))</f>
        <v>１００Ｔ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普通薬バラ</v>
      </c>
      <c r="K219" s="54" t="str">
        <f ca="1">IFERROR(
    OFFSET(錠剤_PTP!$M$5,
           MATCH(D219, 錠剤_PTP!$D$5:$D$999, 0) - 1,
           0),
"")</f>
        <v/>
      </c>
      <c r="L219" s="54">
        <f ca="1">IFERROR(
    OFFSET(錠剤_バラ!$M$5,
           MATCH(D219, 錠剤_バラ!$D$5:$D$999, 0) - 1,
           0),
"")</f>
        <v>0</v>
      </c>
      <c r="M219" s="54">
        <f ca="1">IFERROR(
    OFFSET(分包機カセット!$M$2,
           MATCH(D219, 分包機カセット!$E$2:$E$235, 0) - 1,
           0),
"")</f>
        <v>-169</v>
      </c>
      <c r="N219" s="54">
        <f t="shared" ca="1" si="6"/>
        <v>-169</v>
      </c>
    </row>
    <row r="220" spans="1:14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731</v>
      </c>
      <c r="B220" s="27">
        <f t="shared" si="7"/>
        <v>216</v>
      </c>
      <c r="C220" s="27">
        <f ca="1">IF($A220="","",OFFSET(統合マスタ!$B$4,MATCH($A220,統合マスタ!$AC$5:$AC$1500,0),0))</f>
        <v>731</v>
      </c>
      <c r="D220" s="27" t="str">
        <f ca="1">IF($A220="","",OFFSET(統合マスタ!$C$4,MATCH($A220,統合マスタ!$AC$5:$AC$1500,0),0))</f>
        <v>リボトリール錠０．５ｍｇ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25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１００Ｔ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　＆　普通薬バラ</v>
      </c>
      <c r="K220" s="54">
        <f ca="1">IFERROR(
    OFFSET(錠剤_PTP!$M$5,
           MATCH(D220, 錠剤_PTP!$D$5:$D$999, 0) - 1,
           0),
"")</f>
        <v>0</v>
      </c>
      <c r="L220" s="54">
        <f ca="1">IFERROR(
    OFFSET(錠剤_バラ!$M$5,
           MATCH(D220, 錠剤_バラ!$D$5:$D$999, 0) - 1,
           0),
"")</f>
        <v>0</v>
      </c>
      <c r="M220" s="54">
        <f ca="1">IFERROR(
    OFFSET(分包機カセット!$M$2,
           MATCH(D220, 分包機カセット!$E$2:$E$235, 0) - 1,
           0),
"")</f>
        <v>296</v>
      </c>
      <c r="N220" s="54">
        <f t="shared" ca="1" si="6"/>
        <v>296</v>
      </c>
    </row>
    <row r="221" spans="1:14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732</v>
      </c>
      <c r="B221" s="27">
        <f t="shared" si="7"/>
        <v>217</v>
      </c>
      <c r="C221" s="27">
        <f ca="1">IF($A221="","",OFFSET(統合マスタ!$B$4,MATCH($A221,統合マスタ!$AC$5:$AC$1500,0),0))</f>
        <v>732</v>
      </c>
      <c r="D221" s="27" t="str">
        <f ca="1">IF($A221="","",OFFSET(統合マスタ!$C$4,MATCH($A221,統合マスタ!$AC$5:$AC$1500,0),0))</f>
        <v>リボトリール錠０．５ｍｇ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バラ</v>
      </c>
      <c r="H221" s="27" t="str">
        <f ca="1">IF($A221="","",OFFSET(統合マスタ!$F$4,MATCH($A221,統合マスタ!$AC$5:$AC$1500,0),0))</f>
        <v>１０００Ｔ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ca="1">IFERROR(
    OFFSET(分包機カセット!$M$2,
           MATCH(D221, 分包機カセット!$E$2:$E$235, 0) - 1,
           0),
"")</f>
        <v>296</v>
      </c>
      <c r="N221" s="54">
        <f t="shared" ca="1" si="6"/>
        <v>296</v>
      </c>
    </row>
    <row r="222" spans="1:14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733</v>
      </c>
      <c r="B222" s="27">
        <f t="shared" si="7"/>
        <v>218</v>
      </c>
      <c r="C222" s="27">
        <f ca="1">IF($A222="","",OFFSET(統合マスタ!$B$4,MATCH($A222,統合マスタ!$AC$5:$AC$1500,0),0))</f>
        <v>733</v>
      </c>
      <c r="D222" s="27" t="str">
        <f ca="1">IF($A222="","",OFFSET(統合マスタ!$C$4,MATCH($A222,統合マスタ!$AC$5:$AC$1500,0),0))</f>
        <v>リボトリール錠１ｍｇ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ＰＴＰ</v>
      </c>
      <c r="H222" s="27" t="str">
        <f ca="1">IF($A222="","",OFFSET(統合マスタ!$F$4,MATCH($A222,統合マスタ!$AC$5:$AC$1500,0),0))</f>
        <v>１００Ｔ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ca="1">IFERROR(
    OFFSET(分包機カセット!$M$2,
           MATCH(D222, 分包機カセット!$E$2:$E$235, 0) - 1,
           0),
"")</f>
        <v>-752</v>
      </c>
      <c r="N222" s="54">
        <f t="shared" ca="1" si="6"/>
        <v>-752</v>
      </c>
    </row>
    <row r="223" spans="1:14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734</v>
      </c>
      <c r="B223" s="27">
        <f t="shared" si="7"/>
        <v>219</v>
      </c>
      <c r="C223" s="27">
        <f ca="1">IF($A223="","",OFFSET(統合マスタ!$B$4,MATCH($A223,統合マスタ!$AC$5:$AC$1500,0),0))</f>
        <v>734</v>
      </c>
      <c r="D223" s="27" t="str">
        <f ca="1">IF($A223="","",OFFSET(統合マスタ!$C$4,MATCH($A223,統合マスタ!$AC$5:$AC$1500,0),0))</f>
        <v>リボトリール錠１ｍｇ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バラ</v>
      </c>
      <c r="H223" s="27" t="str">
        <f ca="1">IF($A223="","",OFFSET(統合マスタ!$F$4,MATCH($A223,統合マスタ!$AC$5:$AC$1500,0),0))</f>
        <v>１０００Ｔ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ca="1">IFERROR(
    OFFSET(分包機カセット!$M$2,
           MATCH(D223, 分包機カセット!$E$2:$E$235, 0) - 1,
           0),
"")</f>
        <v>-752</v>
      </c>
      <c r="N223" s="54">
        <f t="shared" ca="1" si="6"/>
        <v>-752</v>
      </c>
    </row>
    <row r="224" spans="1:14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736</v>
      </c>
      <c r="B224" s="27">
        <f t="shared" si="7"/>
        <v>220</v>
      </c>
      <c r="C224" s="27">
        <f ca="1">IF($A224="","",OFFSET(統合マスタ!$B$4,MATCH($A224,統合マスタ!$AC$5:$AC$1500,0),0))</f>
        <v>736</v>
      </c>
      <c r="D224" s="27" t="str">
        <f ca="1">IF($A224="","",OFFSET(統合マスタ!$C$4,MATCH($A224,統合マスタ!$AC$5:$AC$1500,0),0))</f>
        <v>リマプロスト　アルファデクス錠５μｇ「サワイ」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２００Ｔ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 t="str">
        <f ca="1">IFERROR(
    OFFSET(分包機カセット!$M$2,
           MATCH(D224, 分包機カセット!$E$2:$E$235, 0) - 1,
           0),
"")</f>
        <v/>
      </c>
      <c r="N224" s="54">
        <f t="shared" ca="1" si="6"/>
        <v>0</v>
      </c>
    </row>
    <row r="225" spans="1:14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739</v>
      </c>
      <c r="B225" s="27">
        <f t="shared" si="7"/>
        <v>221</v>
      </c>
      <c r="C225" s="27">
        <f ca="1">IF($A225="","",OFFSET(統合マスタ!$B$4,MATCH($A225,統合マスタ!$AC$5:$AC$1500,0),0))</f>
        <v>739</v>
      </c>
      <c r="D225" s="27" t="str">
        <f ca="1">IF($A225="","",OFFSET(統合マスタ!$C$4,MATCH($A225,統合マスタ!$AC$5:$AC$1500,0),0))</f>
        <v>リンゼス錠０．２５ｍｇ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 t="str">
        <f ca="1">IFERROR(
    OFFSET(分包機カセット!$M$2,
           MATCH(D225, 分包機カセット!$E$2:$E$235, 0) - 1,
           0),
"")</f>
        <v/>
      </c>
      <c r="N225" s="54">
        <f t="shared" ca="1" si="6"/>
        <v>0</v>
      </c>
    </row>
    <row r="226" spans="1:14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753</v>
      </c>
      <c r="B226" s="27">
        <f t="shared" si="7"/>
        <v>222</v>
      </c>
      <c r="C226" s="27">
        <f ca="1">IF($A226="","",OFFSET(統合マスタ!$B$4,MATCH($A226,統合マスタ!$AC$5:$AC$1500,0),0))</f>
        <v>753</v>
      </c>
      <c r="D226" s="27" t="str">
        <f ca="1">IF($A226="","",OFFSET(統合マスタ!$C$4,MATCH($A226,統合マスタ!$AC$5:$AC$1500,0),0))</f>
        <v>レキソタン錠２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ca="1">IFERROR(
    OFFSET(分包機カセット!$M$2,
           MATCH(D226, 分包機カセット!$E$2:$E$235, 0) - 1,
           0),
"")</f>
        <v>94</v>
      </c>
      <c r="N226" s="54">
        <f t="shared" ca="1" si="6"/>
        <v>94</v>
      </c>
    </row>
    <row r="227" spans="1:14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754</v>
      </c>
      <c r="B227" s="27">
        <f t="shared" si="7"/>
        <v>223</v>
      </c>
      <c r="C227" s="27">
        <f ca="1">IF($A227="","",OFFSET(統合マスタ!$B$4,MATCH($A227,統合マスタ!$AC$5:$AC$1500,0),0))</f>
        <v>754</v>
      </c>
      <c r="D227" s="27" t="str">
        <f ca="1">IF($A227="","",OFFSET(統合マスタ!$C$4,MATCH($A227,統合マスタ!$AC$5:$AC$1500,0),0))</f>
        <v>レキソタン錠２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５００Ｔ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ca="1">IFERROR(
    OFFSET(分包機カセット!$M$2,
           MATCH(D227, 分包機カセット!$E$2:$E$235, 0) - 1,
           0),
"")</f>
        <v>94</v>
      </c>
      <c r="N227" s="54">
        <f t="shared" ca="1" si="6"/>
        <v>94</v>
      </c>
    </row>
    <row r="228" spans="1:14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755</v>
      </c>
      <c r="B228" s="27">
        <f t="shared" si="7"/>
        <v>224</v>
      </c>
      <c r="C228" s="27">
        <f ca="1">IF($A228="","",OFFSET(統合マスタ!$B$4,MATCH($A228,統合マスタ!$AC$5:$AC$1500,0),0))</f>
        <v>755</v>
      </c>
      <c r="D228" s="27" t="str">
        <f ca="1">IF($A228="","",OFFSET(統合マスタ!$C$4,MATCH($A228,統合マスタ!$AC$5:$AC$1500,0),0))</f>
        <v>レキソタン錠５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ca="1">IFERROR(
    OFFSET(分包機カセット!$M$2,
           MATCH(D228, 分包機カセット!$E$2:$E$235, 0) - 1,
           0),
"")</f>
        <v>-196</v>
      </c>
      <c r="N228" s="54">
        <f t="shared" ca="1" si="6"/>
        <v>-196</v>
      </c>
    </row>
    <row r="229" spans="1:14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756</v>
      </c>
      <c r="B229" s="27">
        <f t="shared" si="7"/>
        <v>225</v>
      </c>
      <c r="C229" s="27">
        <f ca="1">IF($A229="","",OFFSET(統合マスタ!$B$4,MATCH($A229,統合マスタ!$AC$5:$AC$1500,0),0))</f>
        <v>756</v>
      </c>
      <c r="D229" s="27" t="str">
        <f ca="1">IF($A229="","",OFFSET(統合マスタ!$C$4,MATCH($A229,統合マスタ!$AC$5:$AC$1500,0),0))</f>
        <v>レキソタン錠５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５００Ｔ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ca="1">IFERROR(
    OFFSET(分包機カセット!$M$2,
           MATCH(D229, 分包機カセット!$E$2:$E$235, 0) - 1,
           0),
"")</f>
        <v>-196</v>
      </c>
      <c r="N229" s="54">
        <f t="shared" ca="1" si="6"/>
        <v>-196</v>
      </c>
    </row>
    <row r="230" spans="1:14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757</v>
      </c>
      <c r="B230" s="27">
        <f t="shared" si="7"/>
        <v>226</v>
      </c>
      <c r="C230" s="27">
        <f ca="1">IF($A230="","",OFFSET(統合マスタ!$B$4,MATCH($A230,統合マスタ!$AC$5:$AC$1500,0),0))</f>
        <v>757</v>
      </c>
      <c r="D230" s="27" t="str">
        <f ca="1">IF($A230="","",OFFSET(統合マスタ!$C$4,MATCH($A230,統合マスタ!$AC$5:$AC$1500,0),0))</f>
        <v>レグテクト錠３３３ｍｇ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１００Ｔ　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ca="1">IFERROR(
    OFFSET(分包機カセット!$M$2,
           MATCH(D230, 分包機カセット!$E$2:$E$235, 0) - 1,
           0),
"")</f>
        <v>-852</v>
      </c>
      <c r="N230" s="54">
        <f t="shared" ca="1" si="6"/>
        <v>-852</v>
      </c>
    </row>
    <row r="231" spans="1:14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758</v>
      </c>
      <c r="B231" s="27">
        <f t="shared" si="7"/>
        <v>227</v>
      </c>
      <c r="C231" s="27">
        <f ca="1">IF($A231="","",OFFSET(統合マスタ!$B$4,MATCH($A231,統合マスタ!$AC$5:$AC$1500,0),0))</f>
        <v>758</v>
      </c>
      <c r="D231" s="27" t="str">
        <f ca="1">IF($A231="","",OFFSET(統合マスタ!$C$4,MATCH($A231,統合マスタ!$AC$5:$AC$1500,0),0))</f>
        <v>レグテクト錠３３３ｍｇ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バラ</v>
      </c>
      <c r="H231" s="27" t="str">
        <f ca="1">IF($A231="","",OFFSET(統合マスタ!$F$4,MATCH($A231,統合マスタ!$AC$5:$AC$1500,0),0))</f>
        <v>５００Ｔ　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>
        <f ca="1">IFERROR(
    OFFSET(分包機カセット!$M$2,
           MATCH(D231, 分包機カセット!$E$2:$E$235, 0) - 1,
           0),
"")</f>
        <v>-852</v>
      </c>
      <c r="N231" s="54">
        <f t="shared" ca="1" si="6"/>
        <v>-852</v>
      </c>
    </row>
    <row r="232" spans="1:14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760</v>
      </c>
      <c r="B232" s="27">
        <f t="shared" si="7"/>
        <v>228</v>
      </c>
      <c r="C232" s="27">
        <f ca="1">IF($A232="","",OFFSET(統合マスタ!$B$4,MATCH($A232,統合マスタ!$AC$5:$AC$1500,0),0))</f>
        <v>760</v>
      </c>
      <c r="D232" s="27" t="str">
        <f ca="1">IF($A232="","",OFFSET(統合マスタ!$C$4,MATCH($A232,統合マスタ!$AC$5:$AC$1500,0),0))</f>
        <v>レスプレン錠２０ｍｇ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1</v>
      </c>
      <c r="G232" s="27" t="str">
        <f ca="1">IF($A232="","",OFFSET(統合マスタ!$E$4,MATCH($A232,統合マスタ!$AC$5:$AC$1500,0),0))</f>
        <v>ＰＴＰ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</v>
      </c>
      <c r="K232" s="54">
        <f ca="1">IFERROR(
    OFFSET(錠剤_PTP!$M$5,
           MATCH(D232, 錠剤_PTP!$D$5:$D$999, 0) - 1,
           0),
"")</f>
        <v>0</v>
      </c>
      <c r="L232" s="54" t="str">
        <f ca="1">IFERROR(
    OFFSET(錠剤_バラ!$M$5,
           MATCH(D232, 錠剤_バラ!$D$5:$D$999, 0) - 1,
           0),
"")</f>
        <v/>
      </c>
      <c r="M232" s="54" t="str">
        <f ca="1">IFERROR(
    OFFSET(分包機カセット!$M$2,
           MATCH(D232, 分包機カセット!$E$2:$E$235, 0) - 1,
           0),
"")</f>
        <v/>
      </c>
      <c r="N232" s="54">
        <f t="shared" ca="1" si="6"/>
        <v>0</v>
      </c>
    </row>
    <row r="233" spans="1:14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762</v>
      </c>
      <c r="B233" s="27">
        <f t="shared" si="7"/>
        <v>229</v>
      </c>
      <c r="C233" s="27">
        <f ca="1">IF($A233="","",OFFSET(統合マスタ!$B$4,MATCH($A233,統合マスタ!$AC$5:$AC$1500,0),0))</f>
        <v>762</v>
      </c>
      <c r="D233" s="27" t="str">
        <f ca="1">IF($A233="","",OFFSET(統合マスタ!$C$4,MATCH($A233,統合マスタ!$AC$5:$AC$1500,0),0))</f>
        <v>レバミピド錠１００ｍｇ「オーツカ」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ＰＴＰ</v>
      </c>
      <c r="H233" s="27" t="str">
        <f ca="1">IF($A233="","",OFFSET(統合マスタ!$F$4,MATCH($A233,統合マスタ!$AC$5:$AC$1500,0),0))</f>
        <v>５００Ｔ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ca="1">IFERROR(
    OFFSET(分包機カセット!$M$2,
           MATCH(D233, 分包機カセット!$E$2:$E$235, 0) - 1,
           0),
"")</f>
        <v>-2255</v>
      </c>
      <c r="N233" s="54">
        <f t="shared" ca="1" si="6"/>
        <v>-2255</v>
      </c>
    </row>
    <row r="234" spans="1:14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763</v>
      </c>
      <c r="B234" s="27">
        <f t="shared" si="7"/>
        <v>230</v>
      </c>
      <c r="C234" s="27">
        <f ca="1">IF($A234="","",OFFSET(統合マスタ!$B$4,MATCH($A234,統合マスタ!$AC$5:$AC$1500,0),0))</f>
        <v>763</v>
      </c>
      <c r="D234" s="27" t="str">
        <f ca="1">IF($A234="","",OFFSET(統合マスタ!$C$4,MATCH($A234,統合マスタ!$AC$5:$AC$1500,0),0))</f>
        <v>レバミピド錠１００ｍｇ「オーツカ」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25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５００Ｔ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調剤棚　＆　普通薬バラ</v>
      </c>
      <c r="K234" s="54">
        <f ca="1">IFERROR(
    OFFSET(錠剤_PTP!$M$5,
           MATCH(D234, 錠剤_PTP!$D$5:$D$999, 0) - 1,
           0),
"")</f>
        <v>0</v>
      </c>
      <c r="L234" s="54">
        <f ca="1">IFERROR(
    OFFSET(錠剤_バラ!$M$5,
           MATCH(D234, 錠剤_バラ!$D$5:$D$999, 0) - 1,
           0),
"")</f>
        <v>0</v>
      </c>
      <c r="M234" s="54">
        <f ca="1">IFERROR(
    OFFSET(分包機カセット!$M$2,
           MATCH(D234, 分包機カセット!$E$2:$E$235, 0) - 1,
           0),
"")</f>
        <v>-2255</v>
      </c>
      <c r="N234" s="54">
        <f t="shared" ca="1" si="6"/>
        <v>-2255</v>
      </c>
    </row>
    <row r="235" spans="1:14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765</v>
      </c>
      <c r="B235" s="27">
        <f t="shared" si="7"/>
        <v>231</v>
      </c>
      <c r="C235" s="27">
        <f ca="1">IF($A235="","",OFFSET(統合マスタ!$B$4,MATCH($A235,統合マスタ!$AC$5:$AC$1500,0),0))</f>
        <v>765</v>
      </c>
      <c r="D235" s="27" t="str">
        <f ca="1">IF($A235="","",OFFSET(統合マスタ!$C$4,MATCH($A235,統合マスタ!$AC$5:$AC$1500,0),0))</f>
        <v>レベチラセタム錠２５０ｍｇ「トーワ」</v>
      </c>
      <c r="E235" s="27">
        <f ca="1">IF($A235="","",OFFSET(統合マスタ!$X$4,MATCH($A235,統合マスタ!$AC$5:$AC$1500,0),0))</f>
        <v>0</v>
      </c>
      <c r="F235" s="27">
        <f ca="1">IF($A235="","",OFFSET(統合マスタ!$Z$4,MATCH($A235,統合マスタ!$AC$5:$AC$1500,0),0))</f>
        <v>25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調剤棚　＆　普通薬バラ</v>
      </c>
      <c r="K235" s="54">
        <f ca="1">IFERROR(
    OFFSET(錠剤_PTP!$M$5,
           MATCH(D235, 錠剤_PTP!$D$5:$D$999, 0) - 1,
           0),
"")</f>
        <v>0</v>
      </c>
      <c r="L235" s="54">
        <f ca="1">IFERROR(
    OFFSET(錠剤_バラ!$M$5,
           MATCH(D235, 錠剤_バラ!$D$5:$D$999, 0) - 1,
           0),
"")</f>
        <v>0</v>
      </c>
      <c r="M235" s="54">
        <f ca="1">IFERROR(
    OFFSET(分包機カセット!$M$2,
           MATCH(D235, 分包機カセット!$E$2:$E$235, 0) - 1,
           0),
"")</f>
        <v>-556</v>
      </c>
      <c r="N235" s="54">
        <f t="shared" ca="1" si="6"/>
        <v>-556</v>
      </c>
    </row>
    <row r="236" spans="1:14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766</v>
      </c>
      <c r="B236" s="27">
        <f t="shared" si="7"/>
        <v>232</v>
      </c>
      <c r="C236" s="27">
        <f ca="1">IF($A236="","",OFFSET(統合マスタ!$B$4,MATCH($A236,統合マスタ!$AC$5:$AC$1500,0),0))</f>
        <v>766</v>
      </c>
      <c r="D236" s="27" t="str">
        <f ca="1">IF($A236="","",OFFSET(統合マスタ!$C$4,MATCH($A236,統合マスタ!$AC$5:$AC$1500,0),0))</f>
        <v>レベチラセタム錠２５０ｍｇ「トーワ」</v>
      </c>
      <c r="E236" s="27">
        <f ca="1">IF($A236="","",OFFSET(統合マスタ!$X$4,MATCH($A236,統合マスタ!$AC$5:$AC$1500,0),0))</f>
        <v>0</v>
      </c>
      <c r="F236" s="27">
        <f ca="1">IF($A236="","",OFFSET(統合マスタ!$Z$4,MATCH($A236,統合マスタ!$AC$5:$AC$1500,0),0))</f>
        <v>25</v>
      </c>
      <c r="G236" s="27" t="str">
        <f ca="1">IF($A236="","",OFFSET(統合マスタ!$E$4,MATCH($A236,統合マスタ!$AC$5:$AC$1500,0),0))</f>
        <v>バラ</v>
      </c>
      <c r="H236" s="27" t="str">
        <f ca="1">IF($A236="","",OFFSET(統合マスタ!$F$4,MATCH($A236,統合マスタ!$AC$5:$AC$1500,0),0))</f>
        <v>３００Ｔ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調剤棚　＆　普通薬バラ</v>
      </c>
      <c r="K236" s="54">
        <f ca="1">IFERROR(
    OFFSET(錠剤_PTP!$M$5,
           MATCH(D236, 錠剤_PTP!$D$5:$D$999, 0) - 1,
           0),
"")</f>
        <v>0</v>
      </c>
      <c r="L236" s="54">
        <f ca="1">IFERROR(
    OFFSET(錠剤_バラ!$M$5,
           MATCH(D236, 錠剤_バラ!$D$5:$D$999, 0) - 1,
           0),
"")</f>
        <v>0</v>
      </c>
      <c r="M236" s="54">
        <f ca="1">IFERROR(
    OFFSET(分包機カセット!$M$2,
           MATCH(D236, 分包機カセット!$E$2:$E$235, 0) - 1,
           0),
"")</f>
        <v>-556</v>
      </c>
      <c r="N236" s="54">
        <f t="shared" ca="1" si="6"/>
        <v>-556</v>
      </c>
    </row>
    <row r="237" spans="1:14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770</v>
      </c>
      <c r="B237" s="27">
        <f t="shared" si="7"/>
        <v>233</v>
      </c>
      <c r="C237" s="27">
        <f ca="1">IF($A237="","",OFFSET(統合マスタ!$B$4,MATCH($A237,統合マスタ!$AC$5:$AC$1500,0),0))</f>
        <v>770</v>
      </c>
      <c r="D237" s="27" t="str">
        <f ca="1">IF($A237="","",OFFSET(統合マスタ!$C$4,MATCH($A237,統合マスタ!$AC$5:$AC$1500,0),0))</f>
        <v>レボフロキサシン錠２５０ｍｇ「ＤＳＥＰ」</v>
      </c>
      <c r="E237" s="27">
        <f ca="1">IF($A237="","",OFFSET(統合マスタ!$X$4,MATCH($A237,統合マスタ!$AC$5:$AC$1500,0),0))</f>
        <v>0</v>
      </c>
      <c r="F237" s="27">
        <f ca="1">IF($A237="","",OFFSET(統合マスタ!$Z$4,MATCH($A237,統合マスタ!$AC$5:$AC$1500,0),0))</f>
        <v>1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１００Ｔ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</v>
      </c>
      <c r="K237" s="54">
        <f ca="1">IFERROR(
    OFFSET(錠剤_PTP!$M$5,
           MATCH(D237, 錠剤_PTP!$D$5:$D$999, 0) - 1,
           0),
"")</f>
        <v>0</v>
      </c>
      <c r="L237" s="54" t="str">
        <f ca="1">IFERROR(
    OFFSET(錠剤_バラ!$M$5,
           MATCH(D237, 錠剤_バラ!$D$5:$D$999, 0) - 1,
           0),
"")</f>
        <v/>
      </c>
      <c r="M237" s="54" t="str">
        <f ca="1">IFERROR(
    OFFSET(分包機カセット!$M$2,
           MATCH(D237, 分包機カセット!$E$2:$E$235, 0) - 1,
           0),
"")</f>
        <v/>
      </c>
      <c r="N237" s="54">
        <f t="shared" ca="1" si="6"/>
        <v>0</v>
      </c>
    </row>
    <row r="238" spans="1:14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780</v>
      </c>
      <c r="B238" s="27">
        <f t="shared" si="7"/>
        <v>234</v>
      </c>
      <c r="C238" s="27">
        <f ca="1">IF($A238="","",OFFSET(統合マスタ!$B$4,MATCH($A238,統合マスタ!$AC$5:$AC$1500,0),0))</f>
        <v>780</v>
      </c>
      <c r="D238" s="27" t="str">
        <f ca="1">IF($A238="","",OFFSET(統合マスタ!$C$4,MATCH($A238,統合マスタ!$AC$5:$AC$1500,0),0))</f>
        <v>ロキソプロフェンナトリウム錠６０ｍｇ「日医工」</v>
      </c>
      <c r="E238" s="27">
        <f ca="1">IF($A238="","",OFFSET(統合マスタ!$X$4,MATCH($A238,統合マスタ!$AC$5:$AC$1500,0),0))</f>
        <v>0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ＰＴＰ</v>
      </c>
      <c r="H238" s="27" t="str">
        <f ca="1">IF($A238="","",OFFSET(統合マスタ!$F$4,MATCH($A238,統合マスタ!$AC$5:$AC$1500,0),0))</f>
        <v>１０００Ｔ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ca="1">IFERROR(
    OFFSET(分包機カセット!$M$2,
           MATCH(D238, 分包機カセット!$E$2:$E$235, 0) - 1,
           0),
"")</f>
        <v>67</v>
      </c>
      <c r="N238" s="54">
        <f t="shared" ca="1" si="6"/>
        <v>67</v>
      </c>
    </row>
    <row r="239" spans="1:14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781</v>
      </c>
      <c r="B239" s="27">
        <f t="shared" si="7"/>
        <v>235</v>
      </c>
      <c r="C239" s="27">
        <f ca="1">IF($A239="","",OFFSET(統合マスタ!$B$4,MATCH($A239,統合マスタ!$AC$5:$AC$1500,0),0))</f>
        <v>781</v>
      </c>
      <c r="D239" s="27" t="str">
        <f ca="1">IF($A239="","",OFFSET(統合マスタ!$C$4,MATCH($A239,統合マスタ!$AC$5:$AC$1500,0),0))</f>
        <v>ロキソプロフェンナトリウム錠６０ｍｇ「日医工」</v>
      </c>
      <c r="E239" s="27">
        <f ca="1">IF($A239="","",OFFSET(統合マスタ!$X$4,MATCH($A239,統合マスタ!$AC$5:$AC$1500,0),0))</f>
        <v>0</v>
      </c>
      <c r="F239" s="27">
        <f ca="1">IF($A239="","",OFFSET(統合マスタ!$Z$4,MATCH($A239,統合マスタ!$AC$5:$AC$1500,0),0))</f>
        <v>25</v>
      </c>
      <c r="G239" s="27" t="str">
        <f ca="1">IF($A239="","",OFFSET(統合マスタ!$E$4,MATCH($A239,統合マスタ!$AC$5:$AC$1500,0),0))</f>
        <v>バラ</v>
      </c>
      <c r="H239" s="27" t="str">
        <f ca="1">IF($A239="","",OFFSET(統合マスタ!$F$4,MATCH($A239,統合マスタ!$AC$5:$AC$1500,0),0))</f>
        <v>１０００Ｔ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普通薬バラ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ca="1">IFERROR(
    OFFSET(分包機カセット!$M$2,
           MATCH(D239, 分包機カセット!$E$2:$E$235, 0) - 1,
           0),
"")</f>
        <v>67</v>
      </c>
      <c r="N239" s="54">
        <f t="shared" ca="1" si="6"/>
        <v>67</v>
      </c>
    </row>
    <row r="240" spans="1:14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784</v>
      </c>
      <c r="B240" s="27">
        <f t="shared" si="7"/>
        <v>236</v>
      </c>
      <c r="C240" s="27">
        <f ca="1">IF($A240="","",OFFSET(統合マスタ!$B$4,MATCH($A240,統合マスタ!$AC$5:$AC$1500,0),0))</f>
        <v>784</v>
      </c>
      <c r="D240" s="27" t="str">
        <f ca="1">IF($A240="","",OFFSET(統合マスタ!$C$4,MATCH($A240,統合マスタ!$AC$5:$AC$1500,0),0))</f>
        <v>ロスバスタチン錠２．５ｍｇ「トーワ」</v>
      </c>
      <c r="E240" s="27">
        <f ca="1">IF($A240="","",OFFSET(統合マスタ!$X$4,MATCH($A240,統合マスタ!$AC$5:$AC$1500,0),0))</f>
        <v>0</v>
      </c>
      <c r="F240" s="27">
        <f ca="1">IF($A240="","",OFFSET(統合マスタ!$Z$4,MATCH($A240,統合マスタ!$AC$5:$AC$1500,0),0))</f>
        <v>25</v>
      </c>
      <c r="G240" s="27" t="str">
        <f ca="1">IF($A240="","",OFFSET(統合マスタ!$E$4,MATCH($A240,統合マスタ!$AC$5:$AC$1500,0),0))</f>
        <v>ＰＴＰ</v>
      </c>
      <c r="H240" s="27" t="str">
        <f ca="1">IF($A240="","",OFFSET(統合マスタ!$F$4,MATCH($A240,統合マスタ!$AC$5:$AC$1500,0),0))</f>
        <v>１００Ｔ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普通薬バラ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ca="1">IFERROR(
    OFFSET(分包機カセット!$M$2,
           MATCH(D240, 分包機カセット!$E$2:$E$235, 0) - 1,
           0),
"")</f>
        <v>-458</v>
      </c>
      <c r="N240" s="54">
        <f t="shared" ca="1" si="6"/>
        <v>-458</v>
      </c>
    </row>
    <row r="241" spans="1:14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785</v>
      </c>
      <c r="B241" s="27">
        <f t="shared" si="7"/>
        <v>237</v>
      </c>
      <c r="C241" s="27">
        <f ca="1">IF($A241="","",OFFSET(統合マスタ!$B$4,MATCH($A241,統合マスタ!$AC$5:$AC$1500,0),0))</f>
        <v>785</v>
      </c>
      <c r="D241" s="27" t="str">
        <f ca="1">IF($A241="","",OFFSET(統合マスタ!$C$4,MATCH($A241,統合マスタ!$AC$5:$AC$1500,0),0))</f>
        <v>ロスバスタチン錠２．５ｍｇ「トーワ」</v>
      </c>
      <c r="E241" s="27">
        <f ca="1">IF($A241="","",OFFSET(統合マスタ!$X$4,MATCH($A241,統合マスタ!$AC$5:$AC$1500,0),0))</f>
        <v>0</v>
      </c>
      <c r="F241" s="27">
        <f ca="1">IF($A241="","",OFFSET(統合マスタ!$Z$4,MATCH($A241,統合マスタ!$AC$5:$AC$1500,0),0))</f>
        <v>25</v>
      </c>
      <c r="G241" s="27" t="str">
        <f ca="1">IF($A241="","",OFFSET(統合マスタ!$E$4,MATCH($A241,統合マスタ!$AC$5:$AC$1500,0),0))</f>
        <v>バラ</v>
      </c>
      <c r="H241" s="27" t="str">
        <f ca="1">IF($A241="","",OFFSET(統合マスタ!$F$4,MATCH($A241,統合マスタ!$AC$5:$AC$1500,0),0))</f>
        <v>３００Ｔ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普通薬バラ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ca="1">IFERROR(
    OFFSET(分包機カセット!$M$2,
           MATCH(D241, 分包機カセット!$E$2:$E$235, 0) - 1,
           0),
"")</f>
        <v>-458</v>
      </c>
      <c r="N241" s="54">
        <f t="shared" ca="1" si="6"/>
        <v>-458</v>
      </c>
    </row>
    <row r="242" spans="1:14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794</v>
      </c>
      <c r="B242" s="27">
        <f t="shared" si="7"/>
        <v>238</v>
      </c>
      <c r="C242" s="27">
        <f ca="1">IF($A242="","",OFFSET(統合マスタ!$B$4,MATCH($A242,統合マスタ!$AC$5:$AC$1500,0),0))</f>
        <v>794</v>
      </c>
      <c r="D242" s="27" t="str">
        <f ca="1">IF($A242="","",OFFSET(統合マスタ!$C$4,MATCH($A242,統合マスタ!$AC$5:$AC$1500,0),0))</f>
        <v>ロペミンカプセル１ｍｇ</v>
      </c>
      <c r="E242" s="27">
        <f ca="1">IF($A242="","",OFFSET(統合マスタ!$X$4,MATCH($A242,統合マスタ!$AC$5:$AC$1500,0),0))</f>
        <v>0</v>
      </c>
      <c r="F242" s="27">
        <f ca="1">IF($A242="","",OFFSET(統合マスタ!$Z$4,MATCH($A242,統合マスタ!$AC$5:$AC$1500,0),0))</f>
        <v>1</v>
      </c>
      <c r="G242" s="27" t="str">
        <f ca="1">IF($A242="","",OFFSET(統合マスタ!$E$4,MATCH($A242,統合マスタ!$AC$5:$AC$1500,0),0))</f>
        <v>ＰＴＰ</v>
      </c>
      <c r="H242" s="27" t="str">
        <f ca="1">IF($A242="","",OFFSET(統合マスタ!$F$4,MATCH($A242,統合マスタ!$AC$5:$AC$1500,0),0))</f>
        <v>１００Ｐ</v>
      </c>
      <c r="I242" s="27" t="str">
        <f ca="1">IF($A242="","",OFFSET(統合マスタ!$K$4,MATCH($A242,統合マスタ!$AC$5:$AC$1500,0),0))</f>
        <v>cap</v>
      </c>
      <c r="J242" s="54" t="str">
        <f ca="1">IF(F242="","",OFFSET(分類!$B$29,MATCH(F242,分類!$A$30:$A$46,0),0))</f>
        <v>調剤棚</v>
      </c>
      <c r="K242" s="54">
        <f ca="1">IFERROR(
    OFFSET(錠剤_PTP!$M$5,
           MATCH(D242, 錠剤_PTP!$D$5:$D$999, 0) - 1,
           0),
"")</f>
        <v>0</v>
      </c>
      <c r="L242" s="54" t="str">
        <f ca="1">IFERROR(
    OFFSET(錠剤_バラ!$M$5,
           MATCH(D242, 錠剤_バラ!$D$5:$D$999, 0) - 1,
           0),
"")</f>
        <v/>
      </c>
      <c r="M242" s="54" t="str">
        <f ca="1">IFERROR(
    OFFSET(分包機カセット!$M$2,
           MATCH(D242, 分包機カセット!$E$2:$E$235, 0) - 1,
           0),
"")</f>
        <v/>
      </c>
      <c r="N242" s="54">
        <f t="shared" ca="1" si="6"/>
        <v>0</v>
      </c>
    </row>
    <row r="243" spans="1:14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795</v>
      </c>
      <c r="B243" s="27">
        <f t="shared" si="7"/>
        <v>239</v>
      </c>
      <c r="C243" s="27">
        <f ca="1">IF($A243="","",OFFSET(統合マスタ!$B$4,MATCH($A243,統合マスタ!$AC$5:$AC$1500,0),0))</f>
        <v>795</v>
      </c>
      <c r="D243" s="27" t="str">
        <f ca="1">IF($A243="","",OFFSET(統合マスタ!$C$4,MATCH($A243,統合マスタ!$AC$5:$AC$1500,0),0))</f>
        <v>ロラゼパム錠０．５ｍｇ「サワイ」</v>
      </c>
      <c r="E243" s="27">
        <f ca="1">IF($A243="","",OFFSET(統合マスタ!$X$4,MATCH($A243,統合マスタ!$AC$5:$AC$1500,0),0))</f>
        <v>0</v>
      </c>
      <c r="F243" s="27">
        <f ca="1">IF($A243="","",OFFSET(統合マスタ!$Z$4,MATCH($A243,統合マスタ!$AC$5:$AC$1500,0),0))</f>
        <v>25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普通薬バラ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ca="1">IFERROR(
    OFFSET(分包機カセット!$M$2,
           MATCH(D243, 分包機カセット!$E$2:$E$235, 0) - 1,
           0),
"")</f>
        <v>-322</v>
      </c>
      <c r="N243" s="54">
        <f t="shared" ca="1" si="6"/>
        <v>-322</v>
      </c>
    </row>
    <row r="244" spans="1:14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796</v>
      </c>
      <c r="B244" s="27">
        <f t="shared" si="7"/>
        <v>240</v>
      </c>
      <c r="C244" s="27">
        <f ca="1">IF($A244="","",OFFSET(統合マスタ!$B$4,MATCH($A244,統合マスタ!$AC$5:$AC$1500,0),0))</f>
        <v>796</v>
      </c>
      <c r="D244" s="27" t="str">
        <f ca="1">IF($A244="","",OFFSET(統合マスタ!$C$4,MATCH($A244,統合マスタ!$AC$5:$AC$1500,0),0))</f>
        <v>ロラメット錠１．０（アスカ）</v>
      </c>
      <c r="E244" s="27">
        <f ca="1">IF($A244="","",OFFSET(統合マスタ!$X$4,MATCH($A244,統合マスタ!$AC$5:$AC$1500,0),0))</f>
        <v>0</v>
      </c>
      <c r="F244" s="27">
        <f ca="1">IF($A244="","",OFFSET(統合マスタ!$Z$4,MATCH($A244,統合マスタ!$AC$5:$AC$1500,0),0))</f>
        <v>25</v>
      </c>
      <c r="G244" s="27" t="str">
        <f ca="1">IF($A244="","",OFFSET(統合マスタ!$E$4,MATCH($A244,統合マスタ!$AC$5:$AC$1500,0),0))</f>
        <v>ＰＴＰ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普通薬バラ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 t="str">
        <f ca="1">IFERROR(
    OFFSET(分包機カセット!$M$2,
           MATCH(D244, 分包機カセット!$E$2:$E$235, 0) - 1,
           0),
"")</f>
        <v/>
      </c>
      <c r="N244" s="54">
        <f t="shared" ca="1" si="6"/>
        <v>0</v>
      </c>
    </row>
    <row r="245" spans="1:14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797</v>
      </c>
      <c r="B245" s="27">
        <f t="shared" si="7"/>
        <v>241</v>
      </c>
      <c r="C245" s="27">
        <f ca="1">IF($A245="","",OFFSET(統合マスタ!$B$4,MATCH($A245,統合マスタ!$AC$5:$AC$1500,0),0))</f>
        <v>797</v>
      </c>
      <c r="D245" s="27" t="str">
        <f ca="1">IF($A245="","",OFFSET(統合マスタ!$C$4,MATCH($A245,統合マスタ!$AC$5:$AC$1500,0),0))</f>
        <v>ロラメット錠１．０（アスカ）</v>
      </c>
      <c r="E245" s="27">
        <f ca="1">IF($A245="","",OFFSET(統合マスタ!$X$4,MATCH($A245,統合マスタ!$AC$5:$AC$1500,0),0))</f>
        <v>0</v>
      </c>
      <c r="F245" s="27">
        <f ca="1">IF($A245="","",OFFSET(統合マスタ!$Z$4,MATCH($A245,統合マスタ!$AC$5:$AC$1500,0),0))</f>
        <v>25</v>
      </c>
      <c r="G245" s="27" t="str">
        <f ca="1">IF($A245="","",OFFSET(統合マスタ!$E$4,MATCH($A245,統合マスタ!$AC$5:$AC$1500,0),0))</f>
        <v>バラ</v>
      </c>
      <c r="H245" s="27" t="str">
        <f ca="1">IF($A245="","",OFFSET(統合マスタ!$F$4,MATCH($A245,統合マスタ!$AC$5:$AC$1500,0),0))</f>
        <v>５００Ｔ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普通薬バラ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 t="str">
        <f ca="1">IFERROR(
    OFFSET(分包機カセット!$M$2,
           MATCH(D245, 分包機カセット!$E$2:$E$235, 0) - 1,
           0),
"")</f>
        <v/>
      </c>
      <c r="N245" s="54">
        <f t="shared" ca="1" si="6"/>
        <v>0</v>
      </c>
    </row>
    <row r="246" spans="1:14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798</v>
      </c>
      <c r="B246" s="27">
        <f t="shared" si="7"/>
        <v>242</v>
      </c>
      <c r="C246" s="27">
        <f ca="1">IF($A246="","",OFFSET(統合マスタ!$B$4,MATCH($A246,統合マスタ!$AC$5:$AC$1500,0),0))</f>
        <v>798</v>
      </c>
      <c r="D246" s="27" t="str">
        <f ca="1">IF($A246="","",OFFSET(統合マスタ!$C$4,MATCH($A246,統合マスタ!$AC$5:$AC$1500,0),0))</f>
        <v>ワーファリン錠１ｍｇ</v>
      </c>
      <c r="E246" s="27">
        <f ca="1">IF($A246="","",OFFSET(統合マスタ!$X$4,MATCH($A246,統合マスタ!$AC$5:$AC$1500,0),0))</f>
        <v>0</v>
      </c>
      <c r="F246" s="27">
        <f ca="1">IF($A246="","",OFFSET(統合マスタ!$Z$4,MATCH($A246,統合マスタ!$AC$5:$AC$1500,0),0))</f>
        <v>25</v>
      </c>
      <c r="G246" s="27" t="str">
        <f ca="1">IF($A246="","",OFFSET(統合マスタ!$E$4,MATCH($A246,統合マスタ!$AC$5:$AC$1500,0),0))</f>
        <v>バラ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普通薬バラ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ca="1">IFERROR(
    OFFSET(分包機カセット!$M$2,
           MATCH(D246, 分包機カセット!$E$2:$E$235, 0) - 1,
           0),
"")</f>
        <v>-194</v>
      </c>
      <c r="N246" s="54">
        <f t="shared" ca="1" si="6"/>
        <v>-194</v>
      </c>
    </row>
    <row r="247" spans="1:14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800</v>
      </c>
      <c r="B247" s="27">
        <f t="shared" si="7"/>
        <v>243</v>
      </c>
      <c r="C247" s="27">
        <f ca="1">IF($A247="","",OFFSET(統合マスタ!$B$4,MATCH($A247,統合マスタ!$AC$5:$AC$1500,0),0))</f>
        <v>800</v>
      </c>
      <c r="D247" s="27" t="str">
        <f ca="1">IF($A247="","",OFFSET(統合マスタ!$C$4,MATCH($A247,統合マスタ!$AC$5:$AC$1500,0),0))</f>
        <v>ワソラン錠４０ｍｇ</v>
      </c>
      <c r="E247" s="27">
        <f ca="1">IF($A247="","",OFFSET(統合マスタ!$X$4,MATCH($A247,統合マスタ!$AC$5:$AC$1500,0),0))</f>
        <v>0</v>
      </c>
      <c r="F247" s="27">
        <f ca="1">IF($A247="","",OFFSET(統合マスタ!$Z$4,MATCH($A247,統合マスタ!$AC$5:$AC$1500,0),0))</f>
        <v>4</v>
      </c>
      <c r="G247" s="27" t="str">
        <f ca="1">IF($A247="","",OFFSET(統合マスタ!$E$4,MATCH($A247,統合マスタ!$AC$5:$AC$1500,0),0))</f>
        <v>バラ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漢方薬</v>
      </c>
      <c r="K247" s="54" t="str">
        <f ca="1">IFERROR(
    OFFSET(錠剤_PTP!$M$5,
           MATCH(D247, 錠剤_PTP!$D$5:$D$999, 0) - 1,
           0),
"")</f>
        <v/>
      </c>
      <c r="L247" s="54" t="str">
        <f ca="1">IFERROR(
    OFFSET(錠剤_バラ!$M$5,
           MATCH(D247, 錠剤_バラ!$D$5:$D$999, 0) - 1,
           0),
"")</f>
        <v/>
      </c>
      <c r="M247" s="54">
        <f ca="1">IFERROR(
    OFFSET(分包機カセット!$M$2,
           MATCH(D247, 分包機カセット!$E$2:$E$235, 0) - 1,
           0),
"")</f>
        <v>-152</v>
      </c>
      <c r="N247" s="54">
        <f t="shared" ca="1" si="6"/>
        <v>-152</v>
      </c>
    </row>
    <row r="248" spans="1:14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810</v>
      </c>
      <c r="B248" s="27">
        <f t="shared" si="7"/>
        <v>244</v>
      </c>
      <c r="C248" s="27">
        <f ca="1">IF($A248="","",OFFSET(統合マスタ!$B$4,MATCH($A248,統合マスタ!$AC$5:$AC$1500,0),0))</f>
        <v>810</v>
      </c>
      <c r="D248" s="27" t="str">
        <f ca="1">IF($A248="","",OFFSET(統合マスタ!$C$4,MATCH($A248,統合マスタ!$AC$5:$AC$1500,0),0))</f>
        <v>硝酸イソソルビド徐放カプセル２０ｍｇ「Ｓｔ」</v>
      </c>
      <c r="E248" s="27">
        <f ca="1">IF($A248="","",OFFSET(統合マスタ!$X$4,MATCH($A248,統合マスタ!$AC$5:$AC$1500,0),0))</f>
        <v>0</v>
      </c>
      <c r="F248" s="27">
        <f ca="1">IF($A248="","",OFFSET(統合マスタ!$Z$4,MATCH($A248,統合マスタ!$AC$5:$AC$1500,0),0))</f>
        <v>5</v>
      </c>
      <c r="G248" s="27" t="str">
        <f ca="1">IF($A248="","",OFFSET(統合マスタ!$E$4,MATCH($A248,統合マスタ!$AC$5:$AC$1500,0),0))</f>
        <v>バラ</v>
      </c>
      <c r="H248" s="27" t="str">
        <f ca="1">IF($A248="","",OFFSET(統合マスタ!$F$4,MATCH($A248,統合マスタ!$AC$5:$AC$1500,0),0))</f>
        <v>１０００Ｐ</v>
      </c>
      <c r="I248" s="27" t="str">
        <f ca="1">IF($A248="","",OFFSET(統合マスタ!$K$4,MATCH($A248,統合マスタ!$AC$5:$AC$1500,0),0))</f>
        <v>cap</v>
      </c>
      <c r="J248" s="54" t="str">
        <f ca="1">IF(F248="","",OFFSET(分類!$B$29,MATCH(F248,分類!$A$30:$A$46,0),0))</f>
        <v>普通薬バラ</v>
      </c>
      <c r="K248" s="54" t="str">
        <f ca="1">IFERROR(
    OFFSET(錠剤_PTP!$M$5,
           MATCH(D248, 錠剤_PTP!$D$5:$D$999, 0) - 1,
           0),
"")</f>
        <v/>
      </c>
      <c r="L248" s="54">
        <f ca="1">IFERROR(
    OFFSET(錠剤_バラ!$M$5,
           MATCH(D248, 錠剤_バラ!$D$5:$D$999, 0) - 1,
           0),
"")</f>
        <v>0</v>
      </c>
      <c r="M248" s="54">
        <f ca="1">IFERROR(
    OFFSET(分包機カセット!$M$2,
           MATCH(D248, 分包機カセット!$E$2:$E$235, 0) - 1,
           0),
"")</f>
        <v>0</v>
      </c>
      <c r="N248" s="54">
        <f t="shared" ca="1" si="6"/>
        <v>0</v>
      </c>
    </row>
    <row r="249" spans="1:14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100257</v>
      </c>
      <c r="B249" s="27">
        <f t="shared" si="7"/>
        <v>245</v>
      </c>
      <c r="C249" s="27">
        <f ca="1">IF($A249="","",OFFSET(統合マスタ!$B$4,MATCH($A249,統合マスタ!$AC$5:$AC$1500,0),0))</f>
        <v>257</v>
      </c>
      <c r="D249" s="27" t="str">
        <f ca="1">IF($A249="","",OFFSET(統合マスタ!$C$4,MATCH($A249,統合マスタ!$AC$5:$AC$1500,0),0))</f>
        <v>ジスチグミン臭化物錠５ｍｇ「ＮＩＧ」</v>
      </c>
      <c r="E249" s="27">
        <f ca="1">IF($A249="","",OFFSET(統合マスタ!$X$4,MATCH($A249,統合マスタ!$AC$5:$AC$1500,0),0))</f>
        <v>1</v>
      </c>
      <c r="F249" s="27">
        <f ca="1">IF($A249="","",OFFSET(統合マスタ!$Z$4,MATCH($A249,統合マスタ!$AC$5:$AC$1500,0),0))</f>
        <v>3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外用.臨時.散薬ヒート</v>
      </c>
      <c r="K249" s="54" t="str">
        <f ca="1">IFERROR(
    OFFSET(錠剤_PTP!$M$5,
           MATCH(D249, 錠剤_PTP!$D$5:$D$999, 0) - 1,
           0),
"")</f>
        <v/>
      </c>
      <c r="L249" s="54" t="str">
        <f ca="1">IFERROR(
    OFFSET(錠剤_バラ!$M$5,
           MATCH(D249, 錠剤_バラ!$D$5:$D$999, 0) - 1,
           0),
"")</f>
        <v/>
      </c>
      <c r="M249" s="54">
        <f ca="1">IFERROR(
    OFFSET(分包機カセット!$M$2,
           MATCH(D249, 分包機カセット!$E$2:$E$235, 0) - 1,
           0),
"")</f>
        <v>-36</v>
      </c>
      <c r="N249" s="54">
        <f t="shared" ca="1" si="6"/>
        <v>-36</v>
      </c>
    </row>
    <row r="250" spans="1:14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200055</v>
      </c>
      <c r="B250" s="27">
        <f t="shared" si="7"/>
        <v>246</v>
      </c>
      <c r="C250" s="27">
        <f ca="1">IF($A250="","",OFFSET(統合マスタ!$B$4,MATCH($A250,統合マスタ!$AC$5:$AC$1500,0),0))</f>
        <v>55</v>
      </c>
      <c r="D250" s="27" t="str">
        <f ca="1">IF($A250="","",OFFSET(統合マスタ!$C$4,MATCH($A250,統合マスタ!$AC$5:$AC$1500,0),0))</f>
        <v>アダラートＣＲ錠２０ｍｇ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6</v>
      </c>
      <c r="G250" s="27" t="str">
        <f ca="1">IF($A250="","",OFFSET(統合マスタ!$E$4,MATCH($A250,統合マスタ!$AC$5:$AC$1500,0),0))</f>
        <v>ＰＴＰ</v>
      </c>
      <c r="H250" s="27" t="str">
        <f ca="1">IF($A250="","",OFFSET(統合マスタ!$F$4,MATCH($A250,統合マスタ!$AC$5:$AC$1500,0),0))</f>
        <v>１００Ｔ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劇薬バラ</v>
      </c>
      <c r="K250" s="54" t="str">
        <f ca="1">IFERROR(
    OFFSET(錠剤_PTP!$M$5,
           MATCH(D250, 錠剤_PTP!$D$5:$D$999, 0) - 1,
           0),
"")</f>
        <v/>
      </c>
      <c r="L250" s="54">
        <f ca="1">IFERROR(
    OFFSET(錠剤_バラ!$M$5,
           MATCH(D250, 錠剤_バラ!$D$5:$D$999, 0) - 1,
           0),
"")</f>
        <v>0</v>
      </c>
      <c r="M250" s="54">
        <f ca="1">IFERROR(
    OFFSET(分包機カセット!$M$2,
           MATCH(D250, 分包機カセット!$E$2:$E$235, 0) - 1,
           0),
"")</f>
        <v>-333</v>
      </c>
      <c r="N250" s="54">
        <f t="shared" ca="1" si="6"/>
        <v>-333</v>
      </c>
    </row>
    <row r="251" spans="1:14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200064</v>
      </c>
      <c r="B251" s="27">
        <f t="shared" si="7"/>
        <v>247</v>
      </c>
      <c r="C251" s="27">
        <f ca="1">IF($A251="","",OFFSET(統合マスタ!$B$4,MATCH($A251,統合マスタ!$AC$5:$AC$1500,0),0))</f>
        <v>64</v>
      </c>
      <c r="D251" s="27" t="str">
        <f ca="1">IF($A251="","",OFFSET(統合マスタ!$C$4,MATCH($A251,統合マスタ!$AC$5:$AC$1500,0),0))</f>
        <v>アトモキセチンカプセル１０ｍｇ　「サワイ」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１４０Ｐ</v>
      </c>
      <c r="I251" s="27" t="str">
        <f ca="1">IF($A251="","",OFFSET(統合マスタ!$K$4,MATCH($A251,統合マスタ!$AC$5:$AC$1500,0),0))</f>
        <v>cap</v>
      </c>
      <c r="J251" s="54" t="str">
        <f ca="1">IF(F251="","",OFFSET(分類!$B$29,MATCH(F251,分類!$A$30:$A$46,0),0))</f>
        <v>劇薬バラ</v>
      </c>
      <c r="K251" s="54" t="str">
        <f ca="1">IFERROR(
    OFFSET(錠剤_PTP!$M$5,
           MATCH(D251, 錠剤_PTP!$D$5:$D$999, 0) - 1,
           0),
"")</f>
        <v/>
      </c>
      <c r="L251" s="54">
        <f ca="1">IFERROR(
    OFFSET(錠剤_バラ!$M$5,
           MATCH(D251, 錠剤_バラ!$D$5:$D$999, 0) - 1,
           0),
"")</f>
        <v>0</v>
      </c>
      <c r="M251" s="54" t="str">
        <f ca="1">IFERROR(
    OFFSET(分包機カセット!$M$2,
           MATCH(D251, 分包機カセット!$E$2:$E$235, 0) - 1,
           0),
"")</f>
        <v/>
      </c>
      <c r="N251" s="54">
        <f t="shared" ca="1" si="6"/>
        <v>0</v>
      </c>
    </row>
    <row r="252" spans="1:14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200065</v>
      </c>
      <c r="B252" s="27">
        <f t="shared" si="7"/>
        <v>248</v>
      </c>
      <c r="C252" s="27">
        <f ca="1">IF($A252="","",OFFSET(統合マスタ!$B$4,MATCH($A252,統合マスタ!$AC$5:$AC$1500,0),0))</f>
        <v>65</v>
      </c>
      <c r="D252" s="27" t="str">
        <f ca="1">IF($A252="","",OFFSET(統合マスタ!$C$4,MATCH($A252,統合マスタ!$AC$5:$AC$1500,0),0))</f>
        <v>アトモキセチンカプセル４０ｍｇ　「ＶＴＲＳ」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6</v>
      </c>
      <c r="G252" s="27" t="str">
        <f ca="1">IF($A252="","",OFFSET(統合マスタ!$E$4,MATCH($A252,統合マスタ!$AC$5:$AC$1500,0),0))</f>
        <v>ＰＴＰ</v>
      </c>
      <c r="H252" s="27" t="str">
        <f ca="1">IF($A252="","",OFFSET(統合マスタ!$F$4,MATCH($A252,統合マスタ!$AC$5:$AC$1500,0),0))</f>
        <v>１４０Ｐ</v>
      </c>
      <c r="I252" s="27" t="str">
        <f ca="1">IF($A252="","",OFFSET(統合マスタ!$K$4,MATCH($A252,統合マスタ!$AC$5:$AC$1500,0),0))</f>
        <v>cap</v>
      </c>
      <c r="J252" s="54" t="str">
        <f ca="1">IF(F252="","",OFFSET(分類!$B$29,MATCH(F252,分類!$A$30:$A$46,0),0))</f>
        <v>劇薬バラ</v>
      </c>
      <c r="K252" s="54" t="str">
        <f ca="1">IFERROR(
    OFFSET(錠剤_PTP!$M$5,
           MATCH(D252, 錠剤_PTP!$D$5:$D$999, 0) - 1,
           0),
"")</f>
        <v/>
      </c>
      <c r="L252" s="54">
        <f ca="1">IFERROR(
    OFFSET(錠剤_バラ!$M$5,
           MATCH(D252, 錠剤_バラ!$D$5:$D$999, 0) - 1,
           0),
"")</f>
        <v>0</v>
      </c>
      <c r="M252" s="54" t="str">
        <f ca="1">IFERROR(
    OFFSET(分包機カセット!$M$2,
           MATCH(D252, 分包機カセット!$E$2:$E$235, 0) - 1,
           0),
"")</f>
        <v/>
      </c>
      <c r="N252" s="54">
        <f t="shared" ca="1" si="6"/>
        <v>0</v>
      </c>
    </row>
    <row r="253" spans="1:14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200078</v>
      </c>
      <c r="B253" s="27">
        <f t="shared" si="7"/>
        <v>249</v>
      </c>
      <c r="C253" s="27">
        <f ca="1">IF($A253="","",OFFSET(統合マスタ!$B$4,MATCH($A253,統合マスタ!$AC$5:$AC$1500,0),0))</f>
        <v>78</v>
      </c>
      <c r="D253" s="27" t="str">
        <f ca="1">IF($A253="","",OFFSET(統合マスタ!$C$4,MATCH($A253,統合マスタ!$AC$5:$AC$1500,0),0))</f>
        <v>アムロジピンＯＤ錠２．５ｍｇ「明治」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25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５００Ｔ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普通薬バラ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ca="1">IFERROR(
    OFFSET(分包機カセット!$M$2,
           MATCH(D253, 分包機カセット!$E$2:$E$235, 0) - 1,
           0),
"")</f>
        <v>-5381</v>
      </c>
      <c r="N253" s="54">
        <f t="shared" ca="1" si="6"/>
        <v>-5381</v>
      </c>
    </row>
    <row r="254" spans="1:14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200079</v>
      </c>
      <c r="B254" s="27">
        <f t="shared" si="7"/>
        <v>250</v>
      </c>
      <c r="C254" s="27">
        <f ca="1">IF($A254="","",OFFSET(統合マスタ!$B$4,MATCH($A254,統合マスタ!$AC$5:$AC$1500,0),0))</f>
        <v>79</v>
      </c>
      <c r="D254" s="27" t="str">
        <f ca="1">IF($A254="","",OFFSET(統合マスタ!$C$4,MATCH($A254,統合マスタ!$AC$5:$AC$1500,0),0))</f>
        <v>アムロジピンＯＤ錠２．５ｍｇ「明治」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25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５００Ｔ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普通薬バラ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ca="1">IFERROR(
    OFFSET(分包機カセット!$M$2,
           MATCH(D254, 分包機カセット!$E$2:$E$235, 0) - 1,
           0),
"")</f>
        <v>-5381</v>
      </c>
      <c r="N254" s="54">
        <f t="shared" ca="1" si="6"/>
        <v>-5381</v>
      </c>
    </row>
    <row r="255" spans="1:14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200082</v>
      </c>
      <c r="B255" s="27">
        <f t="shared" si="7"/>
        <v>251</v>
      </c>
      <c r="C255" s="27">
        <f ca="1">IF($A255="","",OFFSET(統合マスタ!$B$4,MATCH($A255,統合マスタ!$AC$5:$AC$1500,0),0))</f>
        <v>82</v>
      </c>
      <c r="D255" s="27" t="str">
        <f ca="1">IF($A255="","",OFFSET(統合マスタ!$C$4,MATCH($A255,統合マスタ!$AC$5:$AC$1500,0),0))</f>
        <v>アリピプラゾールＯＤ錠１２ｍｇ「ニプロ」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26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　＆　劇薬バラ</v>
      </c>
      <c r="K255" s="54">
        <f ca="1">IFERROR(
    OFFSET(錠剤_PTP!$M$5,
           MATCH(D255, 錠剤_PTP!$D$5:$D$999, 0) - 1,
           0),
"")</f>
        <v>0</v>
      </c>
      <c r="L255" s="54">
        <f ca="1">IFERROR(
    OFFSET(錠剤_バラ!$M$5,
           MATCH(D255, 錠剤_バラ!$D$5:$D$999, 0) - 1,
           0),
"")</f>
        <v>0</v>
      </c>
      <c r="M255" s="54">
        <f ca="1">IFERROR(
    OFFSET(分包機カセット!$M$2,
           MATCH(D255, 分包機カセット!$E$2:$E$235, 0) - 1,
           0),
"")</f>
        <v>-872</v>
      </c>
      <c r="N255" s="54">
        <f t="shared" ca="1" si="6"/>
        <v>-872</v>
      </c>
    </row>
    <row r="256" spans="1:14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200083</v>
      </c>
      <c r="B256" s="27">
        <f t="shared" si="7"/>
        <v>252</v>
      </c>
      <c r="C256" s="27">
        <f ca="1">IF($A256="","",OFFSET(統合マスタ!$B$4,MATCH($A256,統合マスタ!$AC$5:$AC$1500,0),0))</f>
        <v>83</v>
      </c>
      <c r="D256" s="27" t="str">
        <f ca="1">IF($A256="","",OFFSET(統合マスタ!$C$4,MATCH($A256,統合マスタ!$AC$5:$AC$1500,0),0))</f>
        <v>アリピプラゾールＯＤ錠１２ｍｇ「ニプロ」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26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５００Ｔ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　＆　劇薬バラ</v>
      </c>
      <c r="K256" s="54">
        <f ca="1">IFERROR(
    OFFSET(錠剤_PTP!$M$5,
           MATCH(D256, 錠剤_PTP!$D$5:$D$999, 0) - 1,
           0),
"")</f>
        <v>0</v>
      </c>
      <c r="L256" s="54">
        <f ca="1">IFERROR(
    OFFSET(錠剤_バラ!$M$5,
           MATCH(D256, 錠剤_バラ!$D$5:$D$999, 0) - 1,
           0),
"")</f>
        <v>0</v>
      </c>
      <c r="M256" s="54">
        <f ca="1">IFERROR(
    OFFSET(分包機カセット!$M$2,
           MATCH(D256, 分包機カセット!$E$2:$E$235, 0) - 1,
           0),
"")</f>
        <v>-872</v>
      </c>
      <c r="N256" s="54">
        <f t="shared" ca="1" si="6"/>
        <v>-872</v>
      </c>
    </row>
    <row r="257" spans="1:14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200084</v>
      </c>
      <c r="B257" s="27">
        <f t="shared" si="7"/>
        <v>253</v>
      </c>
      <c r="C257" s="27">
        <f ca="1">IF($A257="","",OFFSET(統合マスタ!$B$4,MATCH($A257,統合マスタ!$AC$5:$AC$1500,0),0))</f>
        <v>84</v>
      </c>
      <c r="D257" s="27" t="str">
        <f ca="1">IF($A257="","",OFFSET(統合マスタ!$C$4,MATCH($A257,統合マスタ!$AC$5:$AC$1500,0),0))</f>
        <v>アリピプラゾールＯＤ錠３ｍｇ「ニプロ」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１００Ｔ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ca="1">IFERROR(
    OFFSET(分包機カセット!$M$2,
           MATCH(D257, 分包機カセット!$E$2:$E$235, 0) - 1,
           0),
"")</f>
        <v>-562</v>
      </c>
      <c r="N257" s="54">
        <f t="shared" ca="1" si="6"/>
        <v>-562</v>
      </c>
    </row>
    <row r="258" spans="1:14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200085</v>
      </c>
      <c r="B258" s="27">
        <f t="shared" si="7"/>
        <v>254</v>
      </c>
      <c r="C258" s="27">
        <f ca="1">IF($A258="","",OFFSET(統合マスタ!$B$4,MATCH($A258,統合マスタ!$AC$5:$AC$1500,0),0))</f>
        <v>85</v>
      </c>
      <c r="D258" s="27" t="str">
        <f ca="1">IF($A258="","",OFFSET(統合マスタ!$C$4,MATCH($A258,統合マスタ!$AC$5:$AC$1500,0),0))</f>
        <v>アリピプラゾールＯＤ錠３ｍｇ「ニプロ」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バラ</v>
      </c>
      <c r="H258" s="27" t="str">
        <f ca="1">IF($A258="","",OFFSET(統合マスタ!$F$4,MATCH($A258,統合マスタ!$AC$5:$AC$1500,0),0))</f>
        <v>１００Ｔ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ca="1">IFERROR(
    OFFSET(分包機カセット!$M$2,
           MATCH(D258, 分包機カセット!$E$2:$E$235, 0) - 1,
           0),
"")</f>
        <v>-562</v>
      </c>
      <c r="N258" s="54">
        <f t="shared" ca="1" si="6"/>
        <v>-562</v>
      </c>
    </row>
    <row r="259" spans="1:14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200086</v>
      </c>
      <c r="B259" s="27">
        <f t="shared" si="7"/>
        <v>255</v>
      </c>
      <c r="C259" s="27">
        <f ca="1">IF($A259="","",OFFSET(統合マスタ!$B$4,MATCH($A259,統合マスタ!$AC$5:$AC$1500,0),0))</f>
        <v>86</v>
      </c>
      <c r="D259" s="27" t="str">
        <f ca="1">IF($A259="","",OFFSET(統合マスタ!$C$4,MATCH($A259,統合マスタ!$AC$5:$AC$1500,0),0))</f>
        <v>アリピプラゾールＯＤ錠６ｍｇ「ニプロ」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ca="1">IFERROR(
    OFFSET(分包機カセット!$M$2,
           MATCH(D259, 分包機カセット!$E$2:$E$235, 0) - 1,
           0),
"")</f>
        <v>-920</v>
      </c>
      <c r="N259" s="54">
        <f t="shared" ca="1" si="6"/>
        <v>-920</v>
      </c>
    </row>
    <row r="260" spans="1:14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200087</v>
      </c>
      <c r="B260" s="27">
        <f t="shared" si="7"/>
        <v>256</v>
      </c>
      <c r="C260" s="27">
        <f ca="1">IF($A260="","",OFFSET(統合マスタ!$B$4,MATCH($A260,統合マスタ!$AC$5:$AC$1500,0),0))</f>
        <v>87</v>
      </c>
      <c r="D260" s="27" t="str">
        <f ca="1">IF($A260="","",OFFSET(統合マスタ!$C$4,MATCH($A260,統合マスタ!$AC$5:$AC$1500,0),0))</f>
        <v>アリピプラゾールＯＤ錠６ｍｇ「ニプロ」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ca="1">IFERROR(
    OFFSET(分包機カセット!$M$2,
           MATCH(D260, 分包機カセット!$E$2:$E$235, 0) - 1,
           0),
"")</f>
        <v>-920</v>
      </c>
      <c r="N260" s="54">
        <f t="shared" ca="1" si="6"/>
        <v>-920</v>
      </c>
    </row>
    <row r="261" spans="1:14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200089</v>
      </c>
      <c r="B261" s="27">
        <f t="shared" si="7"/>
        <v>257</v>
      </c>
      <c r="C261" s="27">
        <f ca="1">IF($A261="","",OFFSET(統合マスタ!$B$4,MATCH($A261,統合マスタ!$AC$5:$AC$1500,0),0))</f>
        <v>89</v>
      </c>
      <c r="D261" s="27" t="str">
        <f ca="1">IF($A261="","",OFFSET(統合マスタ!$C$4,MATCH($A261,統合マスタ!$AC$5:$AC$1500,0),0))</f>
        <v>アリピプラゾール錠１ｍｇ「サワイ」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ca="1">IFERROR(
    OFFSET(分包機カセット!$M$2,
           MATCH(D261, 分包機カセット!$E$2:$E$235, 0) - 1,
           0),
"")</f>
        <v>-491</v>
      </c>
      <c r="N261" s="54">
        <f t="shared" ca="1" si="6"/>
        <v>-491</v>
      </c>
    </row>
    <row r="262" spans="1:14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200091</v>
      </c>
      <c r="B262" s="27">
        <f t="shared" si="7"/>
        <v>258</v>
      </c>
      <c r="C262" s="27">
        <f ca="1">IF($A262="","",OFFSET(統合マスタ!$B$4,MATCH($A262,統合マスタ!$AC$5:$AC$1500,0),0))</f>
        <v>91</v>
      </c>
      <c r="D262" s="27" t="str">
        <f ca="1">IF($A262="","",OFFSET(統合マスタ!$C$4,MATCH($A262,統合マスタ!$AC$5:$AC$1500,0),0))</f>
        <v>アルファカルシドールカプセル０．５μｇ「フソー」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</v>
      </c>
      <c r="G262" s="27" t="str">
        <f ca="1">IF($A262="","",OFFSET(統合マスタ!$E$4,MATCH($A262,統合マスタ!$AC$5:$AC$1500,0),0))</f>
        <v>ＰＴＰ</v>
      </c>
      <c r="H262" s="27" t="str">
        <f ca="1">IF($A262="","",OFFSET(統合マスタ!$F$4,MATCH($A262,統合マスタ!$AC$5:$AC$1500,0),0))</f>
        <v>５００Ｐ</v>
      </c>
      <c r="I262" s="27" t="str">
        <f ca="1">IF($A262="","",OFFSET(統合マスタ!$K$4,MATCH($A262,統合マスタ!$AC$5:$AC$1500,0),0))</f>
        <v>cap</v>
      </c>
      <c r="J262" s="54" t="str">
        <f ca="1">IF(F262="","",OFFSET(分類!$B$29,MATCH(F262,分類!$A$30:$A$46,0),0))</f>
        <v>散薬調剤台</v>
      </c>
      <c r="K262" s="54" t="str">
        <f ca="1">IFERROR(
    OFFSET(錠剤_PTP!$M$5,
           MATCH(D262, 錠剤_PTP!$D$5:$D$999, 0) - 1,
           0),
"")</f>
        <v/>
      </c>
      <c r="L262" s="54" t="str">
        <f ca="1">IFERROR(
    OFFSET(錠剤_バラ!$M$5,
           MATCH(D262, 錠剤_バラ!$D$5:$D$999, 0) - 1,
           0),
"")</f>
        <v/>
      </c>
      <c r="M262" s="54">
        <f ca="1">IFERROR(
    OFFSET(分包機カセット!$M$2,
           MATCH(D262, 分包機カセット!$E$2:$E$235, 0) - 1,
           0),
"")</f>
        <v>-2445</v>
      </c>
      <c r="N262" s="54">
        <f t="shared" ref="N262:N325" ca="1" si="8">SUM(K262:M262)</f>
        <v>-2445</v>
      </c>
    </row>
    <row r="263" spans="1:14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200107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107</v>
      </c>
      <c r="D263" s="27" t="str">
        <f ca="1">IF($A263="","",OFFSET(統合マスタ!$C$4,MATCH($A263,統合マスタ!$AC$5:$AC$1500,0),0))</f>
        <v>イフェクサーＳＲカプセル３７．５ｍｇ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劇薬バラ</v>
      </c>
      <c r="K263" s="54" t="str">
        <f ca="1">IFERROR(
    OFFSET(錠剤_PTP!$M$5,
           MATCH(D263, 錠剤_PTP!$D$5:$D$999, 0) - 1,
           0),
"")</f>
        <v/>
      </c>
      <c r="L263" s="54">
        <f ca="1">IFERROR(
    OFFSET(錠剤_バラ!$M$5,
           MATCH(D263, 錠剤_バラ!$D$5:$D$999, 0) - 1,
           0),
"")</f>
        <v>0</v>
      </c>
      <c r="M263" s="54">
        <f ca="1">IFERROR(
    OFFSET(分包機カセット!$M$2,
           MATCH(D263, 分包機カセット!$E$2:$E$235, 0) - 1,
           0),
"")</f>
        <v>0</v>
      </c>
      <c r="N263" s="54">
        <f t="shared" ca="1" si="8"/>
        <v>0</v>
      </c>
    </row>
    <row r="264" spans="1:14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200108</v>
      </c>
      <c r="B264" s="27">
        <f t="shared" si="9"/>
        <v>260</v>
      </c>
      <c r="C264" s="27">
        <f ca="1">IF($A264="","",OFFSET(統合マスタ!$B$4,MATCH($A264,統合マスタ!$AC$5:$AC$1500,0),0))</f>
        <v>108</v>
      </c>
      <c r="D264" s="27" t="str">
        <f ca="1">IF($A264="","",OFFSET(統合マスタ!$C$4,MATCH($A264,統合マスタ!$AC$5:$AC$1500,0),0))</f>
        <v>イフェクサーＳＲカプセル７５ｍｇ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6</v>
      </c>
      <c r="G264" s="27" t="str">
        <f ca="1">IF($A264="","",OFFSET(統合マスタ!$E$4,MATCH($A264,統合マスタ!$AC$5:$AC$1500,0),0))</f>
        <v>ＰＴＰ</v>
      </c>
      <c r="H264" s="27" t="str">
        <f ca="1">IF($A264="","",OFFSET(統合マスタ!$F$4,MATCH($A264,統合マスタ!$AC$5:$AC$1500,0),0))</f>
        <v>１００Ｔ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劇薬バラ</v>
      </c>
      <c r="K264" s="54" t="str">
        <f ca="1">IFERROR(
    OFFSET(錠剤_PTP!$M$5,
           MATCH(D264, 錠剤_PTP!$D$5:$D$999, 0) - 1,
           0),
"")</f>
        <v/>
      </c>
      <c r="L264" s="54">
        <f ca="1">IFERROR(
    OFFSET(錠剤_バラ!$M$5,
           MATCH(D264, 錠剤_バラ!$D$5:$D$999, 0) - 1,
           0),
"")</f>
        <v>0</v>
      </c>
      <c r="M264" s="54">
        <f ca="1">IFERROR(
    OFFSET(分包機カセット!$M$2,
           MATCH(D264, 分包機カセット!$E$2:$E$235, 0) - 1,
           0),
"")</f>
        <v>-160</v>
      </c>
      <c r="N264" s="54">
        <f t="shared" ca="1" si="8"/>
        <v>-160</v>
      </c>
    </row>
    <row r="265" spans="1:14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200113</v>
      </c>
      <c r="B265" s="27">
        <f t="shared" si="9"/>
        <v>261</v>
      </c>
      <c r="C265" s="27">
        <f ca="1">IF($A265="","",OFFSET(統合マスタ!$B$4,MATCH($A265,統合マスタ!$AC$5:$AC$1500,0),0))</f>
        <v>113</v>
      </c>
      <c r="D265" s="27" t="str">
        <f ca="1">IF($A265="","",OFFSET(統合マスタ!$C$4,MATCH($A265,統合マスタ!$AC$5:$AC$1500,0),0))</f>
        <v>インヴェガ錠３ｍｇ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ca="1">IFERROR(
    OFFSET(分包機カセット!$M$2,
           MATCH(D265, 分包機カセット!$E$2:$E$235, 0) - 1,
           0),
"")</f>
        <v>-186</v>
      </c>
      <c r="N265" s="54">
        <f t="shared" ca="1" si="8"/>
        <v>-186</v>
      </c>
    </row>
    <row r="266" spans="1:14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200114</v>
      </c>
      <c r="B266" s="27">
        <f t="shared" si="9"/>
        <v>262</v>
      </c>
      <c r="C266" s="27">
        <f ca="1">IF($A266="","",OFFSET(統合マスタ!$B$4,MATCH($A266,統合マスタ!$AC$5:$AC$1500,0),0))</f>
        <v>114</v>
      </c>
      <c r="D266" s="27" t="str">
        <f ca="1">IF($A266="","",OFFSET(統合マスタ!$C$4,MATCH($A266,統合マスタ!$AC$5:$AC$1500,0),0))</f>
        <v>インヴェガ錠６ｍｇ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ＰＴＰ</v>
      </c>
      <c r="H266" s="27" t="str">
        <f ca="1">IF($A266="","",OFFSET(統合マスタ!$F$4,MATCH($A266,統合マスタ!$AC$5:$AC$1500,0),0))</f>
        <v>１００Ｔ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ca="1">IFERROR(
    OFFSET(分包機カセット!$M$2,
           MATCH(D266, 分包機カセット!$E$2:$E$235, 0) - 1,
           0),
"")</f>
        <v>-489</v>
      </c>
      <c r="N266" s="54">
        <f t="shared" ca="1" si="8"/>
        <v>-489</v>
      </c>
    </row>
    <row r="267" spans="1:14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200118</v>
      </c>
      <c r="B267" s="27">
        <f t="shared" si="9"/>
        <v>263</v>
      </c>
      <c r="C267" s="27">
        <f ca="1">IF($A267="","",OFFSET(統合マスタ!$B$4,MATCH($A267,統合マスタ!$AC$5:$AC$1500,0),0))</f>
        <v>118</v>
      </c>
      <c r="D267" s="27" t="str">
        <f ca="1">IF($A267="","",OFFSET(統合マスタ!$C$4,MATCH($A267,統合マスタ!$AC$5:$AC$1500,0),0))</f>
        <v>インデラル錠１０ｍｇ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3</v>
      </c>
      <c r="G267" s="27" t="str">
        <f ca="1">IF($A267="","",OFFSET(統合マスタ!$E$4,MATCH($A267,統合マスタ!$AC$5:$AC$1500,0),0))</f>
        <v>ＰＴＰ</v>
      </c>
      <c r="H267" s="27" t="str">
        <f ca="1">IF($A267="","",OFFSET(統合マスタ!$F$4,MATCH($A267,統合マスタ!$AC$5:$AC$1500,0),0))</f>
        <v>５００Ｔ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外用.臨時.散薬ヒート</v>
      </c>
      <c r="K267" s="54" t="str">
        <f ca="1">IFERROR(
    OFFSET(錠剤_PTP!$M$5,
           MATCH(D267, 錠剤_PTP!$D$5:$D$999, 0) - 1,
           0),
"")</f>
        <v/>
      </c>
      <c r="L267" s="54" t="str">
        <f ca="1">IFERROR(
    OFFSET(錠剤_バラ!$M$5,
           MATCH(D267, 錠剤_バラ!$D$5:$D$999, 0) - 1,
           0),
"")</f>
        <v/>
      </c>
      <c r="M267" s="54" t="str">
        <f ca="1">IFERROR(
    OFFSET(分包機カセット!$M$2,
           MATCH(D267, 分包機カセット!$E$2:$E$235, 0) - 1,
           0),
"")</f>
        <v/>
      </c>
      <c r="N267" s="54">
        <f t="shared" ca="1" si="8"/>
        <v>0</v>
      </c>
    </row>
    <row r="268" spans="1:14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200123</v>
      </c>
      <c r="B268" s="27">
        <f t="shared" si="9"/>
        <v>264</v>
      </c>
      <c r="C268" s="27">
        <f ca="1">IF($A268="","",OFFSET(統合マスタ!$B$4,MATCH($A268,統合マスタ!$AC$5:$AC$1500,0),0))</f>
        <v>123</v>
      </c>
      <c r="D268" s="27" t="str">
        <f ca="1">IF($A268="","",OFFSET(統合マスタ!$C$4,MATCH($A268,統合マスタ!$AC$5:$AC$1500,0),0))</f>
        <v>エスシタロプラムＯＤ錠１０ｍｇ「トーワ」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26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調剤棚　＆　劇薬バラ</v>
      </c>
      <c r="K268" s="54">
        <f ca="1">IFERROR(
    OFFSET(錠剤_PTP!$M$5,
           MATCH(D268, 錠剤_PTP!$D$5:$D$999, 0) - 1,
           0),
"")</f>
        <v>0</v>
      </c>
      <c r="L268" s="54">
        <f ca="1">IFERROR(
    OFFSET(錠剤_バラ!$M$5,
           MATCH(D268, 錠剤_バラ!$D$5:$D$999, 0) - 1,
           0),
"")</f>
        <v>0</v>
      </c>
      <c r="M268" s="54">
        <f ca="1">IFERROR(
    OFFSET(分包機カセット!$M$2,
           MATCH(D268, 分包機カセット!$E$2:$E$235, 0) - 1,
           0),
"")</f>
        <v>-385</v>
      </c>
      <c r="N268" s="54">
        <f t="shared" ca="1" si="8"/>
        <v>-385</v>
      </c>
    </row>
    <row r="269" spans="1:14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200124</v>
      </c>
      <c r="B269" s="27">
        <f t="shared" si="9"/>
        <v>265</v>
      </c>
      <c r="C269" s="27">
        <f ca="1">IF($A269="","",OFFSET(統合マスタ!$B$4,MATCH($A269,統合マスタ!$AC$5:$AC$1500,0),0))</f>
        <v>124</v>
      </c>
      <c r="D269" s="27" t="str">
        <f ca="1">IF($A269="","",OFFSET(統合マスタ!$C$4,MATCH($A269,統合マスタ!$AC$5:$AC$1500,0),0))</f>
        <v>エスシタロプラムＯＤ錠１０ｍｇ「トーワ」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バラ</v>
      </c>
      <c r="H269" s="27" t="str">
        <f ca="1">IF($A269="","",OFFSET(統合マスタ!$F$4,MATCH($A269,統合マスタ!$AC$5:$AC$1500,0),0))</f>
        <v>３００Ｔ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ca="1">IFERROR(
    OFFSET(分包機カセット!$M$2,
           MATCH(D269, 分包機カセット!$E$2:$E$235, 0) - 1,
           0),
"")</f>
        <v>-385</v>
      </c>
      <c r="N269" s="54">
        <f t="shared" ca="1" si="8"/>
        <v>-385</v>
      </c>
    </row>
    <row r="270" spans="1:14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200157</v>
      </c>
      <c r="B270" s="27">
        <f t="shared" si="9"/>
        <v>266</v>
      </c>
      <c r="C270" s="27">
        <f ca="1">IF($A270="","",OFFSET(統合マスタ!$B$4,MATCH($A270,統合マスタ!$AC$5:$AC$1500,0),0))</f>
        <v>157</v>
      </c>
      <c r="D270" s="27" t="str">
        <f ca="1">IF($A270="","",OFFSET(統合マスタ!$C$4,MATCH($A270,統合マスタ!$AC$5:$AC$1500,0),0))</f>
        <v>オランザピンＯＤ錠１０ｍｇ「ニプロ」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ＰＴＰ</v>
      </c>
      <c r="H270" s="27" t="str">
        <f ca="1">IF($A270="","",OFFSET(統合マスタ!$F$4,MATCH($A270,統合マスタ!$AC$5:$AC$1500,0),0))</f>
        <v>１００Ｔ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ca="1">IFERROR(
    OFFSET(分包機カセット!$M$2,
           MATCH(D270, 分包機カセット!$E$2:$E$235, 0) - 1,
           0),
"")</f>
        <v>-9</v>
      </c>
      <c r="N270" s="54">
        <f t="shared" ca="1" si="8"/>
        <v>-9</v>
      </c>
    </row>
    <row r="271" spans="1:14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200158</v>
      </c>
      <c r="B271" s="27">
        <f t="shared" si="9"/>
        <v>267</v>
      </c>
      <c r="C271" s="27">
        <f ca="1">IF($A271="","",OFFSET(統合マスタ!$B$4,MATCH($A271,統合マスタ!$AC$5:$AC$1500,0),0))</f>
        <v>158</v>
      </c>
      <c r="D271" s="27" t="str">
        <f ca="1">IF($A271="","",OFFSET(統合マスタ!$C$4,MATCH($A271,統合マスタ!$AC$5:$AC$1500,0),0))</f>
        <v>オランザピンＯＤ錠１０ｍｇ「ニプロ」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26</v>
      </c>
      <c r="G271" s="27" t="str">
        <f ca="1">IF($A271="","",OFFSET(統合マスタ!$E$4,MATCH($A271,統合マスタ!$AC$5:$AC$1500,0),0))</f>
        <v>バラ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　＆　劇薬バラ</v>
      </c>
      <c r="K271" s="54">
        <f ca="1">IFERROR(
    OFFSET(錠剤_PTP!$M$5,
           MATCH(D271, 錠剤_PTP!$D$5:$D$999, 0) - 1,
           0),
"")</f>
        <v>0</v>
      </c>
      <c r="L271" s="54">
        <f ca="1">IFERROR(
    OFFSET(錠剤_バラ!$M$5,
           MATCH(D271, 錠剤_バラ!$D$5:$D$999, 0) - 1,
           0),
"")</f>
        <v>0</v>
      </c>
      <c r="M271" s="54">
        <f ca="1">IFERROR(
    OFFSET(分包機カセット!$M$2,
           MATCH(D271, 分包機カセット!$E$2:$E$235, 0) - 1,
           0),
"")</f>
        <v>-9</v>
      </c>
      <c r="N271" s="54">
        <f t="shared" ca="1" si="8"/>
        <v>-9</v>
      </c>
    </row>
    <row r="272" spans="1:14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200159</v>
      </c>
      <c r="B272" s="27">
        <f t="shared" si="9"/>
        <v>268</v>
      </c>
      <c r="C272" s="27">
        <f ca="1">IF($A272="","",OFFSET(統合マスタ!$B$4,MATCH($A272,統合マスタ!$AC$5:$AC$1500,0),0))</f>
        <v>159</v>
      </c>
      <c r="D272" s="27" t="str">
        <f ca="1">IF($A272="","",OFFSET(統合マスタ!$C$4,MATCH($A272,統合マスタ!$AC$5:$AC$1500,0),0))</f>
        <v>オランザピンＯＤ錠５ｍｇ「ニプロ」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26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　＆　劇薬バラ</v>
      </c>
      <c r="K272" s="54">
        <f ca="1">IFERROR(
    OFFSET(錠剤_PTP!$M$5,
           MATCH(D272, 錠剤_PTP!$D$5:$D$999, 0) - 1,
           0),
"")</f>
        <v>0</v>
      </c>
      <c r="L272" s="54">
        <f ca="1">IFERROR(
    OFFSET(錠剤_バラ!$M$5,
           MATCH(D272, 錠剤_バラ!$D$5:$D$999, 0) - 1,
           0),
"")</f>
        <v>0</v>
      </c>
      <c r="M272" s="54">
        <f ca="1">IFERROR(
    OFFSET(分包機カセット!$M$2,
           MATCH(D272, 分包機カセット!$E$2:$E$235, 0) - 1,
           0),
"")</f>
        <v>-193</v>
      </c>
      <c r="N272" s="54">
        <f t="shared" ca="1" si="8"/>
        <v>-193</v>
      </c>
    </row>
    <row r="273" spans="1:14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200160</v>
      </c>
      <c r="B273" s="27">
        <f t="shared" si="9"/>
        <v>269</v>
      </c>
      <c r="C273" s="27">
        <f ca="1">IF($A273="","",OFFSET(統合マスタ!$B$4,MATCH($A273,統合マスタ!$AC$5:$AC$1500,0),0))</f>
        <v>160</v>
      </c>
      <c r="D273" s="27" t="str">
        <f ca="1">IF($A273="","",OFFSET(統合マスタ!$C$4,MATCH($A273,統合マスタ!$AC$5:$AC$1500,0),0))</f>
        <v>オランザピンＯＤ錠５ｍｇ「ニプロ」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26</v>
      </c>
      <c r="G273" s="27" t="str">
        <f ca="1">IF($A273="","",OFFSET(統合マスタ!$E$4,MATCH($A273,統合マスタ!$AC$5:$AC$1500,0),0))</f>
        <v>バラ</v>
      </c>
      <c r="H273" s="27" t="str">
        <f ca="1">IF($A273="","",OFFSET(統合マスタ!$F$4,MATCH($A273,統合マスタ!$AC$5:$AC$1500,0),0))</f>
        <v>１００Ｔ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　＆　劇薬バラ</v>
      </c>
      <c r="K273" s="54">
        <f ca="1">IFERROR(
    OFFSET(錠剤_PTP!$M$5,
           MATCH(D273, 錠剤_PTP!$D$5:$D$999, 0) - 1,
           0),
"")</f>
        <v>0</v>
      </c>
      <c r="L273" s="54">
        <f ca="1">IFERROR(
    OFFSET(錠剤_バラ!$M$5,
           MATCH(D273, 錠剤_バラ!$D$5:$D$999, 0) - 1,
           0),
"")</f>
        <v>0</v>
      </c>
      <c r="M273" s="54">
        <f ca="1">IFERROR(
    OFFSET(分包機カセット!$M$2,
           MATCH(D273, 分包機カセット!$E$2:$E$235, 0) - 1,
           0),
"")</f>
        <v>-193</v>
      </c>
      <c r="N273" s="54">
        <f t="shared" ca="1" si="8"/>
        <v>-193</v>
      </c>
    </row>
    <row r="274" spans="1:14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200162</v>
      </c>
      <c r="B274" s="27">
        <f t="shared" si="9"/>
        <v>270</v>
      </c>
      <c r="C274" s="27">
        <f ca="1">IF($A274="","",OFFSET(統合マスタ!$B$4,MATCH($A274,統合マスタ!$AC$5:$AC$1500,0),0))</f>
        <v>162</v>
      </c>
      <c r="D274" s="27" t="str">
        <f ca="1">IF($A274="","",OFFSET(統合マスタ!$C$4,MATCH($A274,統合マスタ!$AC$5:$AC$1500,0),0))</f>
        <v>オランザピン錠２．５ｍｇ「ニプロ」　　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１００Ｔ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 t="str">
        <f ca="1">IFERROR(
    OFFSET(分包機カセット!$M$2,
           MATCH(D274, 分包機カセット!$E$2:$E$235, 0) - 1,
           0),
"")</f>
        <v/>
      </c>
      <c r="N274" s="54">
        <f t="shared" ca="1" si="8"/>
        <v>0</v>
      </c>
    </row>
    <row r="275" spans="1:14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200163</v>
      </c>
      <c r="B275" s="27">
        <f t="shared" si="9"/>
        <v>271</v>
      </c>
      <c r="C275" s="27">
        <f ca="1">IF($A275="","",OFFSET(統合マスタ!$B$4,MATCH($A275,統合マスタ!$AC$5:$AC$1500,0),0))</f>
        <v>163</v>
      </c>
      <c r="D275" s="27" t="str">
        <f ca="1">IF($A275="","",OFFSET(統合マスタ!$C$4,MATCH($A275,統合マスタ!$AC$5:$AC$1500,0),0))</f>
        <v>オランザピン錠２．５ｍｇ「ニプロ」　　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バラ</v>
      </c>
      <c r="H275" s="27" t="str">
        <f ca="1">IF($A275="","",OFFSET(統合マスタ!$F$4,MATCH($A275,統合マスタ!$AC$5:$AC$1500,0),0))</f>
        <v>１００Ｔ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 t="str">
        <f ca="1">IFERROR(
    OFFSET(分包機カセット!$M$2,
           MATCH(D275, 分包機カセット!$E$2:$E$235, 0) - 1,
           0),
"")</f>
        <v/>
      </c>
      <c r="N275" s="54">
        <f t="shared" ca="1" si="8"/>
        <v>0</v>
      </c>
    </row>
    <row r="276" spans="1:14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200169</v>
      </c>
      <c r="B276" s="27">
        <f t="shared" si="9"/>
        <v>272</v>
      </c>
      <c r="C276" s="27">
        <f ca="1">IF($A276="","",OFFSET(統合マスタ!$B$4,MATCH($A276,統合マスタ!$AC$5:$AC$1500,0),0))</f>
        <v>169</v>
      </c>
      <c r="D276" s="27" t="str">
        <f ca="1">IF($A276="","",OFFSET(統合マスタ!$C$4,MATCH($A276,統合マスタ!$AC$5:$AC$1500,0),0))</f>
        <v>ガランタミンＯＤ錠１２ｍｇ「日医工」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５６Ｔ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ca="1">IFERROR(
    OFFSET(分包機カセット!$M$2,
           MATCH(D276, 分包機カセット!$E$2:$E$235, 0) - 1,
           0),
"")</f>
        <v>-56</v>
      </c>
      <c r="N276" s="54">
        <f t="shared" ca="1" si="8"/>
        <v>-56</v>
      </c>
    </row>
    <row r="277" spans="1:14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200170</v>
      </c>
      <c r="B277" s="27">
        <f t="shared" si="9"/>
        <v>273</v>
      </c>
      <c r="C277" s="27">
        <f ca="1">IF($A277="","",OFFSET(統合マスタ!$B$4,MATCH($A277,統合マスタ!$AC$5:$AC$1500,0),0))</f>
        <v>170</v>
      </c>
      <c r="D277" s="27" t="str">
        <f ca="1">IF($A277="","",OFFSET(統合マスタ!$C$4,MATCH($A277,統合マスタ!$AC$5:$AC$1500,0),0))</f>
        <v>ガランタミンＯＤ錠４ｍｇ「日医工」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１４０Ｔ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ca="1">IFERROR(
    OFFSET(分包機カセット!$M$2,
           MATCH(D277, 分包機カセット!$E$2:$E$235, 0) - 1,
           0),
"")</f>
        <v>-980</v>
      </c>
      <c r="N277" s="54">
        <f t="shared" ca="1" si="8"/>
        <v>-980</v>
      </c>
    </row>
    <row r="278" spans="1:14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200190</v>
      </c>
      <c r="B278" s="27">
        <f t="shared" si="9"/>
        <v>274</v>
      </c>
      <c r="C278" s="27">
        <f ca="1">IF($A278="","",OFFSET(統合マスタ!$B$4,MATCH($A278,統合マスタ!$AC$5:$AC$1500,0),0))</f>
        <v>190</v>
      </c>
      <c r="D278" s="27" t="str">
        <f ca="1">IF($A278="","",OFFSET(統合マスタ!$C$4,MATCH($A278,統合マスタ!$AC$5:$AC$1500,0),0))</f>
        <v>クエチアピン錠１００ｍｇ「アメル」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ca="1">IFERROR(
    OFFSET(分包機カセット!$M$2,
           MATCH(D278, 分包機カセット!$E$2:$E$235, 0) - 1,
           0),
"")</f>
        <v>-2622</v>
      </c>
      <c r="N278" s="54">
        <f t="shared" ca="1" si="8"/>
        <v>-2622</v>
      </c>
    </row>
    <row r="279" spans="1:14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200191</v>
      </c>
      <c r="B279" s="27">
        <f t="shared" si="9"/>
        <v>275</v>
      </c>
      <c r="C279" s="27">
        <f ca="1">IF($A279="","",OFFSET(統合マスタ!$B$4,MATCH($A279,統合マスタ!$AC$5:$AC$1500,0),0))</f>
        <v>191</v>
      </c>
      <c r="D279" s="27" t="str">
        <f ca="1">IF($A279="","",OFFSET(統合マスタ!$C$4,MATCH($A279,統合マスタ!$AC$5:$AC$1500,0),0))</f>
        <v>クエチアピン錠１００ｍｇ「アメル」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バラ</v>
      </c>
      <c r="H279" s="27" t="str">
        <f ca="1">IF($A279="","",OFFSET(統合マスタ!$F$4,MATCH($A279,統合マスタ!$AC$5:$AC$1500,0),0))</f>
        <v>１０００Ｔ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>
        <f ca="1">IFERROR(
    OFFSET(分包機カセット!$M$2,
           MATCH(D279, 分包機カセット!$E$2:$E$235, 0) - 1,
           0),
"")</f>
        <v>-2622</v>
      </c>
      <c r="N279" s="54">
        <f t="shared" ca="1" si="8"/>
        <v>-2622</v>
      </c>
    </row>
    <row r="280" spans="1:14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200192</v>
      </c>
      <c r="B280" s="27">
        <f t="shared" si="9"/>
        <v>276</v>
      </c>
      <c r="C280" s="27">
        <f ca="1">IF($A280="","",OFFSET(統合マスタ!$B$4,MATCH($A280,統合マスタ!$AC$5:$AC$1500,0),0))</f>
        <v>192</v>
      </c>
      <c r="D280" s="27" t="str">
        <f ca="1">IF($A280="","",OFFSET(統合マスタ!$C$4,MATCH($A280,統合マスタ!$AC$5:$AC$1500,0),0))</f>
        <v>クエチアピン錠１２．５ｍｇ「アメル」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ＰＴＰ</v>
      </c>
      <c r="H280" s="27" t="str">
        <f ca="1">IF($A280="","",OFFSET(統合マスタ!$F$4,MATCH($A280,統合マスタ!$AC$5:$AC$1500,0),0))</f>
        <v>１００Ｔ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>
        <f ca="1">IFERROR(
    OFFSET(分包機カセット!$M$2,
           MATCH(D280, 分包機カセット!$E$2:$E$235, 0) - 1,
           0),
"")</f>
        <v>-1959</v>
      </c>
      <c r="N280" s="54">
        <f t="shared" ca="1" si="8"/>
        <v>-1959</v>
      </c>
    </row>
    <row r="281" spans="1:14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200193</v>
      </c>
      <c r="B281" s="27">
        <f t="shared" si="9"/>
        <v>277</v>
      </c>
      <c r="C281" s="27">
        <f ca="1">IF($A281="","",OFFSET(統合マスタ!$B$4,MATCH($A281,統合マスタ!$AC$5:$AC$1500,0),0))</f>
        <v>193</v>
      </c>
      <c r="D281" s="27" t="str">
        <f ca="1">IF($A281="","",OFFSET(統合マスタ!$C$4,MATCH($A281,統合マスタ!$AC$5:$AC$1500,0),0))</f>
        <v>クエチアピン錠１２．５ｍｇ「アメル」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バラ</v>
      </c>
      <c r="H281" s="27" t="str">
        <f ca="1">IF($A281="","",OFFSET(統合マスタ!$F$4,MATCH($A281,統合マスタ!$AC$5:$AC$1500,0),0))</f>
        <v>２００Ｔ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>
        <f ca="1">IFERROR(
    OFFSET(分包機カセット!$M$2,
           MATCH(D281, 分包機カセット!$E$2:$E$235, 0) - 1,
           0),
"")</f>
        <v>-1959</v>
      </c>
      <c r="N281" s="54">
        <f t="shared" ca="1" si="8"/>
        <v>-1959</v>
      </c>
    </row>
    <row r="282" spans="1:14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200194</v>
      </c>
      <c r="B282" s="27">
        <f t="shared" si="9"/>
        <v>278</v>
      </c>
      <c r="C282" s="27">
        <f ca="1">IF($A282="","",OFFSET(統合マスタ!$B$4,MATCH($A282,統合マスタ!$AC$5:$AC$1500,0),0))</f>
        <v>194</v>
      </c>
      <c r="D282" s="27" t="str">
        <f ca="1">IF($A282="","",OFFSET(統合マスタ!$C$4,MATCH($A282,統合マスタ!$AC$5:$AC$1500,0),0))</f>
        <v>クエチアピン錠２００ｍｇ「アメル」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ＰＴＰ</v>
      </c>
      <c r="H282" s="27" t="str">
        <f ca="1">IF($A282="","",OFFSET(統合マスタ!$F$4,MATCH($A282,統合マスタ!$AC$5:$AC$1500,0),0))</f>
        <v>１００Ｔ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>
        <f ca="1">IFERROR(
    OFFSET(分包機カセット!$M$2,
           MATCH(D282, 分包機カセット!$E$2:$E$235, 0) - 1,
           0),
"")</f>
        <v>-921</v>
      </c>
      <c r="N282" s="54">
        <f t="shared" ca="1" si="8"/>
        <v>-921</v>
      </c>
    </row>
    <row r="283" spans="1:14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200195</v>
      </c>
      <c r="B283" s="27">
        <f t="shared" si="9"/>
        <v>279</v>
      </c>
      <c r="C283" s="27">
        <f ca="1">IF($A283="","",OFFSET(統合マスタ!$B$4,MATCH($A283,統合マスタ!$AC$5:$AC$1500,0),0))</f>
        <v>195</v>
      </c>
      <c r="D283" s="27" t="str">
        <f ca="1">IF($A283="","",OFFSET(統合マスタ!$C$4,MATCH($A283,統合マスタ!$AC$5:$AC$1500,0),0))</f>
        <v>クエチアピン錠２００ｍｇ「アメル」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バラ</v>
      </c>
      <c r="H283" s="27" t="str">
        <f ca="1">IF($A283="","",OFFSET(統合マスタ!$F$4,MATCH($A283,統合マスタ!$AC$5:$AC$1500,0),0))</f>
        <v>５００Ｔ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ca="1">IFERROR(
    OFFSET(分包機カセット!$M$2,
           MATCH(D283, 分包機カセット!$E$2:$E$235, 0) - 1,
           0),
"")</f>
        <v>-921</v>
      </c>
      <c r="N283" s="54">
        <f t="shared" ca="1" si="8"/>
        <v>-921</v>
      </c>
    </row>
    <row r="284" spans="1:14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200196</v>
      </c>
      <c r="B284" s="27">
        <f t="shared" si="9"/>
        <v>280</v>
      </c>
      <c r="C284" s="27">
        <f ca="1">IF($A284="","",OFFSET(統合マスタ!$B$4,MATCH($A284,統合マスタ!$AC$5:$AC$1500,0),0))</f>
        <v>196</v>
      </c>
      <c r="D284" s="27" t="str">
        <f ca="1">IF($A284="","",OFFSET(統合マスタ!$C$4,MATCH($A284,統合マスタ!$AC$5:$AC$1500,0),0))</f>
        <v>クエチアピン錠２５ｍｇ「アメル」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ＰＴＰ</v>
      </c>
      <c r="H284" s="27" t="str">
        <f ca="1">IF($A284="","",OFFSET(統合マスタ!$F$4,MATCH($A284,統合マスタ!$AC$5:$AC$1500,0),0))</f>
        <v>１００Ｔ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ca="1">IFERROR(
    OFFSET(分包機カセット!$M$2,
           MATCH(D284, 分包機カセット!$E$2:$E$235, 0) - 1,
           0),
"")</f>
        <v>-1894</v>
      </c>
      <c r="N284" s="54">
        <f t="shared" ca="1" si="8"/>
        <v>-1894</v>
      </c>
    </row>
    <row r="285" spans="1:14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200197</v>
      </c>
      <c r="B285" s="27">
        <f t="shared" si="9"/>
        <v>281</v>
      </c>
      <c r="C285" s="27">
        <f ca="1">IF($A285="","",OFFSET(統合マスタ!$B$4,MATCH($A285,統合マスタ!$AC$5:$AC$1500,0),0))</f>
        <v>197</v>
      </c>
      <c r="D285" s="27" t="str">
        <f ca="1">IF($A285="","",OFFSET(統合マスタ!$C$4,MATCH($A285,統合マスタ!$AC$5:$AC$1500,0),0))</f>
        <v>クエチアピン錠２５ｍｇ「アメル」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ca="1">IFERROR(
    OFFSET(分包機カセット!$M$2,
           MATCH(D285, 分包機カセット!$E$2:$E$235, 0) - 1,
           0),
"")</f>
        <v>-1894</v>
      </c>
      <c r="N285" s="54">
        <f t="shared" ca="1" si="8"/>
        <v>-1894</v>
      </c>
    </row>
    <row r="286" spans="1:14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200210</v>
      </c>
      <c r="B286" s="27">
        <f t="shared" si="9"/>
        <v>282</v>
      </c>
      <c r="C286" s="27">
        <f ca="1">IF($A286="","",OFFSET(統合マスタ!$B$4,MATCH($A286,統合マスタ!$AC$5:$AC$1500,0),0))</f>
        <v>210</v>
      </c>
      <c r="D286" s="27" t="str">
        <f ca="1">IF($A286="","",OFFSET(統合マスタ!$C$4,MATCH($A286,統合マスタ!$AC$5:$AC$1500,0),0))</f>
        <v>グリメピリドＯＤ錠１ｍｇ「トーワ」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３００Ｔ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ca="1">IFERROR(
    OFFSET(分包機カセット!$M$2,
           MATCH(D286, 分包機カセット!$E$2:$E$235, 0) - 1,
           0),
"")</f>
        <v>9</v>
      </c>
      <c r="N286" s="54">
        <f t="shared" ca="1" si="8"/>
        <v>9</v>
      </c>
    </row>
    <row r="287" spans="1:14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200235</v>
      </c>
      <c r="B287" s="27">
        <f t="shared" si="9"/>
        <v>283</v>
      </c>
      <c r="C287" s="27">
        <f ca="1">IF($A287="","",OFFSET(統合マスタ!$B$4,MATCH($A287,統合マスタ!$AC$5:$AC$1500,0),0))</f>
        <v>235</v>
      </c>
      <c r="D287" s="27" t="str">
        <f ca="1">IF($A287="","",OFFSET(統合マスタ!$C$4,MATCH($A287,統合マスタ!$AC$5:$AC$1500,0),0))</f>
        <v>コントミン糖衣錠１００ｍｇ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6</v>
      </c>
      <c r="G287" s="27" t="str">
        <f ca="1">IF($A287="","",OFFSET(統合マスタ!$E$4,MATCH($A287,統合マスタ!$AC$5:$AC$1500,0),0))</f>
        <v>ＰＴＰ</v>
      </c>
      <c r="H287" s="27" t="str">
        <f ca="1">IF($A287="","",OFFSET(統合マスタ!$F$4,MATCH($A287,統合マスタ!$AC$5:$AC$1500,0),0))</f>
        <v>１００Ｔ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劇薬バラ</v>
      </c>
      <c r="K287" s="54" t="str">
        <f ca="1">IFERROR(
    OFFSET(錠剤_PTP!$M$5,
           MATCH(D287, 錠剤_PTP!$D$5:$D$999, 0) - 1,
           0),
"")</f>
        <v/>
      </c>
      <c r="L287" s="54">
        <f ca="1">IFERROR(
    OFFSET(錠剤_バラ!$M$5,
           MATCH(D287, 錠剤_バラ!$D$5:$D$999, 0) - 1,
           0),
"")</f>
        <v>0</v>
      </c>
      <c r="M287" s="54">
        <f ca="1">IFERROR(
    OFFSET(分包機カセット!$M$2,
           MATCH(D287, 分包機カセット!$E$2:$E$235, 0) - 1,
           0),
"")</f>
        <v>-346</v>
      </c>
      <c r="N287" s="54">
        <f t="shared" ca="1" si="8"/>
        <v>-346</v>
      </c>
    </row>
    <row r="288" spans="1:14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200239</v>
      </c>
      <c r="B288" s="27">
        <f t="shared" si="9"/>
        <v>284</v>
      </c>
      <c r="C288" s="27">
        <f ca="1">IF($A288="","",OFFSET(統合マスタ!$B$4,MATCH($A288,統合マスタ!$AC$5:$AC$1500,0),0))</f>
        <v>239</v>
      </c>
      <c r="D288" s="27" t="str">
        <f ca="1">IF($A288="","",OFFSET(統合マスタ!$C$4,MATCH($A288,統合マスタ!$AC$5:$AC$1500,0),0))</f>
        <v>コントミン糖衣錠５０ｍｇ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ＰＴＰ</v>
      </c>
      <c r="H288" s="27" t="str">
        <f ca="1">IF($A288="","",OFFSET(統合マスタ!$F$4,MATCH($A288,統合マスタ!$AC$5:$AC$1500,0),0))</f>
        <v>１００Ｔ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ca="1">IFERROR(
    OFFSET(分包機カセット!$M$2,
           MATCH(D288, 分包機カセット!$E$2:$E$235, 0) - 1,
           0),
"")</f>
        <v>-381</v>
      </c>
      <c r="N288" s="54">
        <f t="shared" ca="1" si="8"/>
        <v>-381</v>
      </c>
    </row>
    <row r="289" spans="1:14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200240</v>
      </c>
      <c r="B289" s="27">
        <f t="shared" si="9"/>
        <v>285</v>
      </c>
      <c r="C289" s="27">
        <f ca="1">IF($A289="","",OFFSET(統合マスタ!$B$4,MATCH($A289,統合マスタ!$AC$5:$AC$1500,0),0))</f>
        <v>240</v>
      </c>
      <c r="D289" s="27" t="str">
        <f ca="1">IF($A289="","",OFFSET(統合マスタ!$C$4,MATCH($A289,統合マスタ!$AC$5:$AC$1500,0),0))</f>
        <v>コントミン糖衣錠５０ｍｇ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26</v>
      </c>
      <c r="G289" s="27" t="str">
        <f ca="1">IF($A289="","",OFFSET(統合マスタ!$E$4,MATCH($A289,統合マスタ!$AC$5:$AC$1500,0),0))</f>
        <v>バラ</v>
      </c>
      <c r="H289" s="27" t="str">
        <f ca="1">IF($A289="","",OFFSET(統合マスタ!$F$4,MATCH($A289,統合マスタ!$AC$5:$AC$1500,0),0))</f>
        <v>１０００Ｔ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調剤棚　＆　劇薬バラ</v>
      </c>
      <c r="K289" s="54">
        <f ca="1">IFERROR(
    OFFSET(錠剤_PTP!$M$5,
           MATCH(D289, 錠剤_PTP!$D$5:$D$999, 0) - 1,
           0),
"")</f>
        <v>0</v>
      </c>
      <c r="L289" s="54">
        <f ca="1">IFERROR(
    OFFSET(錠剤_バラ!$M$5,
           MATCH(D289, 錠剤_バラ!$D$5:$D$999, 0) - 1,
           0),
"")</f>
        <v>0</v>
      </c>
      <c r="M289" s="54">
        <f ca="1">IFERROR(
    OFFSET(分包機カセット!$M$2,
           MATCH(D289, 分包機カセット!$E$2:$E$235, 0) - 1,
           0),
"")</f>
        <v>-381</v>
      </c>
      <c r="N289" s="54">
        <f t="shared" ca="1" si="8"/>
        <v>-381</v>
      </c>
    </row>
    <row r="290" spans="1:14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200253</v>
      </c>
      <c r="B290" s="27">
        <f t="shared" si="9"/>
        <v>286</v>
      </c>
      <c r="C290" s="27">
        <f ca="1">IF($A290="","",OFFSET(統合マスタ!$B$4,MATCH($A290,統合マスタ!$AC$5:$AC$1500,0),0))</f>
        <v>253</v>
      </c>
      <c r="D290" s="27" t="str">
        <f ca="1">IF($A290="","",OFFSET(統合マスタ!$C$4,MATCH($A290,統合マスタ!$AC$5:$AC$1500,0),0))</f>
        <v>シクレスト舌下錠１０ｍｇ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1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１００Ｔ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</v>
      </c>
      <c r="K290" s="54">
        <f ca="1">IFERROR(
    OFFSET(錠剤_PTP!$M$5,
           MATCH(D290, 錠剤_PTP!$D$5:$D$999, 0) - 1,
           0),
"")</f>
        <v>0</v>
      </c>
      <c r="L290" s="54" t="str">
        <f ca="1">IFERROR(
    OFFSET(錠剤_バラ!$M$5,
           MATCH(D290, 錠剤_バラ!$D$5:$D$999, 0) - 1,
           0),
"")</f>
        <v/>
      </c>
      <c r="M290" s="54" t="str">
        <f ca="1">IFERROR(
    OFFSET(分包機カセット!$M$2,
           MATCH(D290, 分包機カセット!$E$2:$E$235, 0) - 1,
           0),
"")</f>
        <v/>
      </c>
      <c r="N290" s="54">
        <f t="shared" ca="1" si="8"/>
        <v>0</v>
      </c>
    </row>
    <row r="291" spans="1:14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200254</v>
      </c>
      <c r="B291" s="27">
        <f t="shared" si="9"/>
        <v>287</v>
      </c>
      <c r="C291" s="27">
        <f ca="1">IF($A291="","",OFFSET(統合マスタ!$B$4,MATCH($A291,統合マスタ!$AC$5:$AC$1500,0),0))</f>
        <v>254</v>
      </c>
      <c r="D291" s="27" t="str">
        <f ca="1">IF($A291="","",OFFSET(統合マスタ!$C$4,MATCH($A291,統合マスタ!$AC$5:$AC$1500,0),0))</f>
        <v>シクレスト舌下錠５ｍｇ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1</v>
      </c>
      <c r="G291" s="27" t="str">
        <f ca="1">IF($A291="","",OFFSET(統合マスタ!$E$4,MATCH($A291,統合マスタ!$AC$5:$AC$1500,0),0))</f>
        <v>ＰＴＰ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</v>
      </c>
      <c r="K291" s="54">
        <f ca="1">IFERROR(
    OFFSET(錠剤_PTP!$M$5,
           MATCH(D291, 錠剤_PTP!$D$5:$D$999, 0) - 1,
           0),
"")</f>
        <v>0</v>
      </c>
      <c r="L291" s="54" t="str">
        <f ca="1">IFERROR(
    OFFSET(錠剤_バラ!$M$5,
           MATCH(D291, 錠剤_バラ!$D$5:$D$999, 0) - 1,
           0),
"")</f>
        <v/>
      </c>
      <c r="M291" s="54" t="str">
        <f ca="1">IFERROR(
    OFFSET(分包機カセット!$M$2,
           MATCH(D291, 分包機カセット!$E$2:$E$235, 0) - 1,
           0),
"")</f>
        <v/>
      </c>
      <c r="N291" s="54">
        <f t="shared" ca="1" si="8"/>
        <v>0</v>
      </c>
    </row>
    <row r="292" spans="1:14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200260</v>
      </c>
      <c r="B292" s="27">
        <f t="shared" si="9"/>
        <v>288</v>
      </c>
      <c r="C292" s="27">
        <f ca="1">IF($A292="","",OFFSET(統合マスタ!$B$4,MATCH($A292,統合マスタ!$AC$5:$AC$1500,0),0))</f>
        <v>260</v>
      </c>
      <c r="D292" s="27" t="str">
        <f ca="1">IF($A292="","",OFFSET(統合マスタ!$C$4,MATCH($A292,統合マスタ!$AC$5:$AC$1500,0),0))</f>
        <v>ジプレキサ　ザイディス錠１０ｍｇ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1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３５０Ｔ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</v>
      </c>
      <c r="K292" s="54">
        <f ca="1">IFERROR(
    OFFSET(錠剤_PTP!$M$5,
           MATCH(D292, 錠剤_PTP!$D$5:$D$999, 0) - 1,
           0),
"")</f>
        <v>0</v>
      </c>
      <c r="L292" s="54" t="str">
        <f ca="1">IFERROR(
    OFFSET(錠剤_バラ!$M$5,
           MATCH(D292, 錠剤_バラ!$D$5:$D$999, 0) - 1,
           0),
"")</f>
        <v/>
      </c>
      <c r="M292" s="54" t="str">
        <f ca="1">IFERROR(
    OFFSET(分包機カセット!$M$2,
           MATCH(D292, 分包機カセット!$E$2:$E$235, 0) - 1,
           0),
"")</f>
        <v/>
      </c>
      <c r="N292" s="54">
        <f t="shared" ca="1" si="8"/>
        <v>0</v>
      </c>
    </row>
    <row r="293" spans="1:14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200261</v>
      </c>
      <c r="B293" s="27">
        <f t="shared" si="9"/>
        <v>289</v>
      </c>
      <c r="C293" s="27">
        <f ca="1">IF($A293="","",OFFSET(統合マスタ!$B$4,MATCH($A293,統合マスタ!$AC$5:$AC$1500,0),0))</f>
        <v>261</v>
      </c>
      <c r="D293" s="27" t="str">
        <f ca="1">IF($A293="","",OFFSET(統合マスタ!$C$4,MATCH($A293,統合マスタ!$AC$5:$AC$1500,0),0))</f>
        <v>ジプレキサ　ザイディス錠２．５ｍｇ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1</v>
      </c>
      <c r="G293" s="27" t="str">
        <f ca="1">IF($A293="","",OFFSET(統合マスタ!$E$4,MATCH($A293,統合マスタ!$AC$5:$AC$1500,0),0))</f>
        <v>ＰＴＰ</v>
      </c>
      <c r="H293" s="27" t="str">
        <f ca="1">IF($A293="","",OFFSET(統合マスタ!$F$4,MATCH($A293,統合マスタ!$AC$5:$AC$1500,0),0))</f>
        <v>７０Ｔ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</v>
      </c>
      <c r="K293" s="54">
        <f ca="1">IFERROR(
    OFFSET(錠剤_PTP!$M$5,
           MATCH(D293, 錠剤_PTP!$D$5:$D$999, 0) - 1,
           0),
"")</f>
        <v>0</v>
      </c>
      <c r="L293" s="54" t="str">
        <f ca="1">IFERROR(
    OFFSET(錠剤_バラ!$M$5,
           MATCH(D293, 錠剤_バラ!$D$5:$D$999, 0) - 1,
           0),
"")</f>
        <v/>
      </c>
      <c r="M293" s="54" t="str">
        <f ca="1">IFERROR(
    OFFSET(分包機カセット!$M$2,
           MATCH(D293, 分包機カセット!$E$2:$E$235, 0) - 1,
           0),
"")</f>
        <v/>
      </c>
      <c r="N293" s="54">
        <f t="shared" ca="1" si="8"/>
        <v>0</v>
      </c>
    </row>
    <row r="294" spans="1:14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200262</v>
      </c>
      <c r="B294" s="27">
        <f t="shared" si="9"/>
        <v>290</v>
      </c>
      <c r="C294" s="27">
        <f ca="1">IF($A294="","",OFFSET(統合マスタ!$B$4,MATCH($A294,統合マスタ!$AC$5:$AC$1500,0),0))</f>
        <v>262</v>
      </c>
      <c r="D294" s="27" t="str">
        <f ca="1">IF($A294="","",OFFSET(統合マスタ!$C$4,MATCH($A294,統合マスタ!$AC$5:$AC$1500,0),0))</f>
        <v>ジプレキサ　ザイディス錠５ｍｇ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1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３５０Ｔ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</v>
      </c>
      <c r="K294" s="54">
        <f ca="1">IFERROR(
    OFFSET(錠剤_PTP!$M$5,
           MATCH(D294, 錠剤_PTP!$D$5:$D$999, 0) - 1,
           0),
"")</f>
        <v>0</v>
      </c>
      <c r="L294" s="54" t="str">
        <f ca="1">IFERROR(
    OFFSET(錠剤_バラ!$M$5,
           MATCH(D294, 錠剤_バラ!$D$5:$D$999, 0) - 1,
           0),
"")</f>
        <v/>
      </c>
      <c r="M294" s="54" t="str">
        <f ca="1">IFERROR(
    OFFSET(分包機カセット!$M$2,
           MATCH(D294, 分包機カセット!$E$2:$E$235, 0) - 1,
           0),
"")</f>
        <v/>
      </c>
      <c r="N294" s="54">
        <f t="shared" ca="1" si="8"/>
        <v>0</v>
      </c>
    </row>
    <row r="295" spans="1:14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200268</v>
      </c>
      <c r="B295" s="27">
        <f t="shared" si="9"/>
        <v>291</v>
      </c>
      <c r="C295" s="27">
        <f ca="1">IF($A295="","",OFFSET(統合マスタ!$B$4,MATCH($A295,統合マスタ!$AC$5:$AC$1500,0),0))</f>
        <v>268</v>
      </c>
      <c r="D295" s="27" t="str">
        <f ca="1">IF($A295="","",OFFSET(統合マスタ!$C$4,MATCH($A295,統合マスタ!$AC$5:$AC$1500,0),0))</f>
        <v>シロドシンＯＤ錠４ｍｇ「ＫＭＰ」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ＰＴＰ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ca="1">IFERROR(
    OFFSET(分包機カセット!$M$2,
           MATCH(D295, 分包機カセット!$E$2:$E$235, 0) - 1,
           0),
"")</f>
        <v>-232</v>
      </c>
      <c r="N295" s="54">
        <f t="shared" ca="1" si="8"/>
        <v>-232</v>
      </c>
    </row>
    <row r="296" spans="1:14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200278</v>
      </c>
      <c r="B296" s="27">
        <f t="shared" si="9"/>
        <v>292</v>
      </c>
      <c r="C296" s="27">
        <f ca="1">IF($A296="","",OFFSET(統合マスタ!$B$4,MATCH($A296,統合マスタ!$AC$5:$AC$1500,0),0))</f>
        <v>278</v>
      </c>
      <c r="D296" s="27" t="str">
        <f ca="1">IF($A296="","",OFFSET(統合マスタ!$C$4,MATCH($A296,統合マスタ!$AC$5:$AC$1500,0),0))</f>
        <v>スルピリド錠１００ｍｇ「アメル」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ca="1">IFERROR(
    OFFSET(分包機カセット!$M$2,
           MATCH(D296, 分包機カセット!$E$2:$E$235, 0) - 1,
           0),
"")</f>
        <v>-68</v>
      </c>
      <c r="N296" s="54">
        <f t="shared" ca="1" si="8"/>
        <v>-68</v>
      </c>
    </row>
    <row r="297" spans="1:14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200279</v>
      </c>
      <c r="B297" s="27">
        <f t="shared" si="9"/>
        <v>293</v>
      </c>
      <c r="C297" s="27">
        <f ca="1">IF($A297="","",OFFSET(統合マスタ!$B$4,MATCH($A297,統合マスタ!$AC$5:$AC$1500,0),0))</f>
        <v>279</v>
      </c>
      <c r="D297" s="27" t="str">
        <f ca="1">IF($A297="","",OFFSET(統合マスタ!$C$4,MATCH($A297,統合マスタ!$AC$5:$AC$1500,0),0))</f>
        <v>スルピリド錠２００ｍｇ「アメル」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ＰＴＰ</v>
      </c>
      <c r="H297" s="27" t="str">
        <f ca="1">IF($A297="","",OFFSET(統合マスタ!$F$4,MATCH($A297,統合マスタ!$AC$5:$AC$1500,0),0))</f>
        <v>１００Ｔ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ca="1">IFERROR(
    OFFSET(分包機カセット!$M$2,
           MATCH(D297, 分包機カセット!$E$2:$E$235, 0) - 1,
           0),
"")</f>
        <v>-116</v>
      </c>
      <c r="N297" s="54">
        <f t="shared" ca="1" si="8"/>
        <v>-116</v>
      </c>
    </row>
    <row r="298" spans="1:14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200284</v>
      </c>
      <c r="B298" s="27">
        <f t="shared" si="9"/>
        <v>294</v>
      </c>
      <c r="C298" s="27">
        <f ca="1">IF($A298="","",OFFSET(統合マスタ!$B$4,MATCH($A298,統合マスタ!$AC$5:$AC$1500,0),0))</f>
        <v>284</v>
      </c>
      <c r="D298" s="27" t="str">
        <f ca="1">IF($A298="","",OFFSET(統合マスタ!$C$4,MATCH($A298,統合マスタ!$AC$5:$AC$1500,0),0))</f>
        <v>セディール錠１０ｍｇ　　　　　　　　　　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 t="str">
        <f ca="1">IFERROR(
    OFFSET(分包機カセット!$M$2,
           MATCH(D298, 分包機カセット!$E$2:$E$235, 0) - 1,
           0),
"")</f>
        <v/>
      </c>
      <c r="N298" s="54">
        <f t="shared" ca="1" si="8"/>
        <v>0</v>
      </c>
    </row>
    <row r="299" spans="1:14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200285</v>
      </c>
      <c r="B299" s="27">
        <f t="shared" si="9"/>
        <v>295</v>
      </c>
      <c r="C299" s="27">
        <f ca="1">IF($A299="","",OFFSET(統合マスタ!$B$4,MATCH($A299,統合マスタ!$AC$5:$AC$1500,0),0))</f>
        <v>285</v>
      </c>
      <c r="D299" s="27" t="str">
        <f ca="1">IF($A299="","",OFFSET(統合マスタ!$C$4,MATCH($A299,統合マスタ!$AC$5:$AC$1500,0),0))</f>
        <v>セディール錠１０ｍｇ　　　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バラ</v>
      </c>
      <c r="H299" s="27" t="str">
        <f ca="1">IF($A299="","",OFFSET(統合マスタ!$F$4,MATCH($A299,統合マスタ!$AC$5:$AC$1500,0),0))</f>
        <v>５００Ｔ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 t="str">
        <f ca="1">IFERROR(
    OFFSET(分包機カセット!$M$2,
           MATCH(D299, 分包機カセット!$E$2:$E$235, 0) - 1,
           0),
"")</f>
        <v/>
      </c>
      <c r="N299" s="54">
        <f t="shared" ca="1" si="8"/>
        <v>0</v>
      </c>
    </row>
    <row r="300" spans="1:14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200298</v>
      </c>
      <c r="B300" s="27">
        <f t="shared" si="9"/>
        <v>296</v>
      </c>
      <c r="C300" s="27">
        <f ca="1">IF($A300="","",OFFSET(統合マスタ!$B$4,MATCH($A300,統合マスタ!$AC$5:$AC$1500,0),0))</f>
        <v>298</v>
      </c>
      <c r="D300" s="27" t="str">
        <f ca="1">IF($A300="","",OFFSET(統合マスタ!$C$4,MATCH($A300,統合マスタ!$AC$5:$AC$1500,0),0))</f>
        <v>セルトラリン錠２５ｍｇ「明治」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 t="str">
        <f ca="1">IFERROR(
    OFFSET(分包機カセット!$M$2,
           MATCH(D300, 分包機カセット!$E$2:$E$235, 0) - 1,
           0),
"")</f>
        <v/>
      </c>
      <c r="N300" s="54">
        <f t="shared" ca="1" si="8"/>
        <v>0</v>
      </c>
    </row>
    <row r="301" spans="1:14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200299</v>
      </c>
      <c r="B301" s="27">
        <f t="shared" si="9"/>
        <v>297</v>
      </c>
      <c r="C301" s="27">
        <f ca="1">IF($A301="","",OFFSET(統合マスタ!$B$4,MATCH($A301,統合マスタ!$AC$5:$AC$1500,0),0))</f>
        <v>299</v>
      </c>
      <c r="D301" s="27" t="str">
        <f ca="1">IF($A301="","",OFFSET(統合マスタ!$C$4,MATCH($A301,統合マスタ!$AC$5:$AC$1500,0),0))</f>
        <v>セルトラリン錠２５ｍｇ「明治」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26</v>
      </c>
      <c r="G301" s="27" t="str">
        <f ca="1">IF($A301="","",OFFSET(統合マスタ!$E$4,MATCH($A301,統合マスタ!$AC$5:$AC$1500,0),0))</f>
        <v>バラ</v>
      </c>
      <c r="H301" s="27" t="str">
        <f ca="1">IF($A301="","",OFFSET(統合マスタ!$F$4,MATCH($A301,統合マスタ!$AC$5:$AC$1500,0),0))</f>
        <v>５００Ｔ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　＆　劇薬バラ</v>
      </c>
      <c r="K301" s="54">
        <f ca="1">IFERROR(
    OFFSET(錠剤_PTP!$M$5,
           MATCH(D301, 錠剤_PTP!$D$5:$D$999, 0) - 1,
           0),
"")</f>
        <v>0</v>
      </c>
      <c r="L301" s="54">
        <f ca="1">IFERROR(
    OFFSET(錠剤_バラ!$M$5,
           MATCH(D301, 錠剤_バラ!$D$5:$D$999, 0) - 1,
           0),
"")</f>
        <v>0</v>
      </c>
      <c r="M301" s="54" t="str">
        <f ca="1">IFERROR(
    OFFSET(分包機カセット!$M$2,
           MATCH(D301, 分包機カセット!$E$2:$E$235, 0) - 1,
           0),
"")</f>
        <v/>
      </c>
      <c r="N301" s="54">
        <f t="shared" ca="1" si="8"/>
        <v>0</v>
      </c>
    </row>
    <row r="302" spans="1:14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200300</v>
      </c>
      <c r="B302" s="27">
        <f t="shared" si="9"/>
        <v>298</v>
      </c>
      <c r="C302" s="27">
        <f ca="1">IF($A302="","",OFFSET(統合マスタ!$B$4,MATCH($A302,統合マスタ!$AC$5:$AC$1500,0),0))</f>
        <v>300</v>
      </c>
      <c r="D302" s="27" t="str">
        <f ca="1">IF($A302="","",OFFSET(統合マスタ!$C$4,MATCH($A302,統合マスタ!$AC$5:$AC$1500,0),0))</f>
        <v>セレコキシブ錠１００ｍｇ「ＤＳＥＰ」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26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調剤棚　＆　劇薬バラ</v>
      </c>
      <c r="K302" s="54">
        <f ca="1">IFERROR(
    OFFSET(錠剤_PTP!$M$5,
           MATCH(D302, 錠剤_PTP!$D$5:$D$999, 0) - 1,
           0),
"")</f>
        <v>0</v>
      </c>
      <c r="L302" s="54">
        <f ca="1">IFERROR(
    OFFSET(錠剤_バラ!$M$5,
           MATCH(D302, 錠剤_バラ!$D$5:$D$999, 0) - 1,
           0),
"")</f>
        <v>0</v>
      </c>
      <c r="M302" s="54">
        <f ca="1">IFERROR(
    OFFSET(分包機カセット!$M$2,
           MATCH(D302, 分包機カセット!$E$2:$E$235, 0) - 1,
           0),
"")</f>
        <v>80</v>
      </c>
      <c r="N302" s="54">
        <f t="shared" ca="1" si="8"/>
        <v>80</v>
      </c>
    </row>
    <row r="303" spans="1:14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200301</v>
      </c>
      <c r="B303" s="27">
        <f t="shared" si="9"/>
        <v>299</v>
      </c>
      <c r="C303" s="27">
        <f ca="1">IF($A303="","",OFFSET(統合マスタ!$B$4,MATCH($A303,統合マスタ!$AC$5:$AC$1500,0),0))</f>
        <v>301</v>
      </c>
      <c r="D303" s="27" t="str">
        <f ca="1">IF($A303="","",OFFSET(統合マスタ!$C$4,MATCH($A303,統合マスタ!$AC$5:$AC$1500,0),0))</f>
        <v>セレコキシブ錠１００ｍｇ「ＤＳＥＰ」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バラ</v>
      </c>
      <c r="H303" s="27" t="str">
        <f ca="1">IF($A303="","",OFFSET(統合マスタ!$F$4,MATCH($A303,統合マスタ!$AC$5:$AC$1500,0),0))</f>
        <v>５００Ｔ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>
        <f ca="1">IFERROR(
    OFFSET(分包機カセット!$M$2,
           MATCH(D303, 分包機カセット!$E$2:$E$235, 0) - 1,
           0),
"")</f>
        <v>80</v>
      </c>
      <c r="N303" s="54">
        <f t="shared" ca="1" si="8"/>
        <v>80</v>
      </c>
    </row>
    <row r="304" spans="1:14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200311</v>
      </c>
      <c r="B304" s="27">
        <f t="shared" si="9"/>
        <v>300</v>
      </c>
      <c r="C304" s="27">
        <f ca="1">IF($A304="","",OFFSET(統合マスタ!$B$4,MATCH($A304,統合マスタ!$AC$5:$AC$1500,0),0))</f>
        <v>311</v>
      </c>
      <c r="D304" s="27" t="str">
        <f ca="1">IF($A304="","",OFFSET(統合マスタ!$C$4,MATCH($A304,統合マスタ!$AC$5:$AC$1500,0),0))</f>
        <v>ゾニサミドＯＤ錠２５ｍｇＴＲＥ「ＤＳＥＰ」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バラ</v>
      </c>
      <c r="H304" s="27" t="str">
        <f ca="1">IF($A304="","",OFFSET(統合マスタ!$F$4,MATCH($A304,統合マスタ!$AC$5:$AC$1500,0),0))</f>
        <v>１００Ｔ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ca="1">IFERROR(
    OFFSET(分包機カセット!$M$2,
           MATCH(D304, 分包機カセット!$E$2:$E$235, 0) - 1,
           0),
"")</f>
        <v>-275</v>
      </c>
      <c r="N304" s="54">
        <f t="shared" ca="1" si="8"/>
        <v>-275</v>
      </c>
    </row>
    <row r="305" spans="1:14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200312</v>
      </c>
      <c r="B305" s="27">
        <f t="shared" si="9"/>
        <v>301</v>
      </c>
      <c r="C305" s="27">
        <f ca="1">IF($A305="","",OFFSET(統合マスタ!$B$4,MATCH($A305,統合マスタ!$AC$5:$AC$1500,0),0))</f>
        <v>312</v>
      </c>
      <c r="D305" s="27" t="str">
        <f ca="1">IF($A305="","",OFFSET(統合マスタ!$C$4,MATCH($A305,統合マスタ!$AC$5:$AC$1500,0),0))</f>
        <v>ゾニサミド錠１００ＭＧ「アメル」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１０００Ｔ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ca="1">IFERROR(
    OFFSET(分包機カセット!$M$2,
           MATCH(D305, 分包機カセット!$E$2:$E$235, 0) - 1,
           0),
"")</f>
        <v>-126</v>
      </c>
      <c r="N305" s="54">
        <f t="shared" ca="1" si="8"/>
        <v>-126</v>
      </c>
    </row>
    <row r="306" spans="1:14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200352</v>
      </c>
      <c r="B306" s="27">
        <f t="shared" si="9"/>
        <v>302</v>
      </c>
      <c r="C306" s="27">
        <f ca="1">IF($A306="","",OFFSET(統合マスタ!$B$4,MATCH($A306,統合マスタ!$AC$5:$AC$1500,0),0))</f>
        <v>352</v>
      </c>
      <c r="D306" s="27" t="str">
        <f ca="1">IF($A306="","",OFFSET(統合マスタ!$C$4,MATCH($A306,統合マスタ!$AC$5:$AC$1500,0),0))</f>
        <v>チラーヂンＳ錠２５μｇ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バラ</v>
      </c>
      <c r="H306" s="27" t="str">
        <f ca="1">IF($A306="","",OFFSET(統合マスタ!$F$4,MATCH($A306,統合マスタ!$AC$5:$AC$1500,0),0))</f>
        <v>５００Ｔ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ca="1">IFERROR(
    OFFSET(分包機カセット!$M$2,
           MATCH(D306, 分包機カセット!$E$2:$E$235, 0) - 1,
           0),
"")</f>
        <v>39</v>
      </c>
      <c r="N306" s="54">
        <f t="shared" ca="1" si="8"/>
        <v>39</v>
      </c>
    </row>
    <row r="307" spans="1:14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200353</v>
      </c>
      <c r="B307" s="27">
        <f t="shared" si="9"/>
        <v>303</v>
      </c>
      <c r="C307" s="27">
        <f ca="1">IF($A307="","",OFFSET(統合マスタ!$B$4,MATCH($A307,統合マスタ!$AC$5:$AC$1500,0),0))</f>
        <v>353</v>
      </c>
      <c r="D307" s="27" t="str">
        <f ca="1">IF($A307="","",OFFSET(統合マスタ!$C$4,MATCH($A307,統合マスタ!$AC$5:$AC$1500,0),0))</f>
        <v>チラーヂンＳ錠５０μｇ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５００Ｔ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ca="1">IFERROR(
    OFFSET(分包機カセット!$M$2,
           MATCH(D307, 分包機カセット!$E$2:$E$235, 0) - 1,
           0),
"")</f>
        <v>-719</v>
      </c>
      <c r="N307" s="54">
        <f t="shared" ca="1" si="8"/>
        <v>-719</v>
      </c>
    </row>
    <row r="308" spans="1:14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200361</v>
      </c>
      <c r="B308" s="27">
        <f t="shared" si="9"/>
        <v>304</v>
      </c>
      <c r="C308" s="27">
        <f ca="1">IF($A308="","",OFFSET(統合マスタ!$B$4,MATCH($A308,統合マスタ!$AC$5:$AC$1500,0),0))</f>
        <v>361</v>
      </c>
      <c r="D308" s="27" t="str">
        <f ca="1">IF($A308="","",OFFSET(統合マスタ!$C$4,MATCH($A308,統合マスタ!$AC$5:$AC$1500,0),0))</f>
        <v>テオフィリン徐放Ｕ錠２００ｍｇ「トーワ」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6</v>
      </c>
      <c r="G308" s="27" t="str">
        <f ca="1">IF($A308="","",OFFSET(統合マスタ!$E$4,MATCH($A308,統合マスタ!$AC$5:$AC$1500,0),0))</f>
        <v>ＰＴＰ</v>
      </c>
      <c r="H308" s="27" t="str">
        <f ca="1">IF($A308="","",OFFSET(統合マスタ!$F$4,MATCH($A308,統合マスタ!$AC$5:$AC$1500,0),0))</f>
        <v>１００Ｔ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劇薬バラ</v>
      </c>
      <c r="K308" s="54" t="str">
        <f ca="1">IFERROR(
    OFFSET(錠剤_PTP!$M$5,
           MATCH(D308, 錠剤_PTP!$D$5:$D$999, 0) - 1,
           0),
"")</f>
        <v/>
      </c>
      <c r="L308" s="54">
        <f ca="1">IFERROR(
    OFFSET(錠剤_バラ!$M$5,
           MATCH(D308, 錠剤_バラ!$D$5:$D$999, 0) - 1,
           0),
"")</f>
        <v>0</v>
      </c>
      <c r="M308" s="54">
        <f ca="1">IFERROR(
    OFFSET(分包機カセット!$M$2,
           MATCH(D308, 分包機カセット!$E$2:$E$235, 0) - 1,
           0),
"")</f>
        <v>-126</v>
      </c>
      <c r="N308" s="54">
        <f t="shared" ca="1" si="8"/>
        <v>-126</v>
      </c>
    </row>
    <row r="309" spans="1:14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200379</v>
      </c>
      <c r="B309" s="27">
        <f t="shared" si="9"/>
        <v>305</v>
      </c>
      <c r="C309" s="27">
        <f ca="1">IF($A309="","",OFFSET(統合マスタ!$B$4,MATCH($A309,統合マスタ!$AC$5:$AC$1500,0),0))</f>
        <v>379</v>
      </c>
      <c r="D309" s="27" t="str">
        <f ca="1">IF($A309="","",OFFSET(統合マスタ!$C$4,MATCH($A309,統合マスタ!$AC$5:$AC$1500,0),0))</f>
        <v>デュロキセチンカプセル２０ｍｇ「ＤＳＥＰ」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6</v>
      </c>
      <c r="G309" s="27" t="str">
        <f ca="1">IF($A309="","",OFFSET(統合マスタ!$E$4,MATCH($A309,統合マスタ!$AC$5:$AC$1500,0),0))</f>
        <v>ＰＴＰ</v>
      </c>
      <c r="H309" s="27" t="str">
        <f ca="1">IF($A309="","",OFFSET(統合マスタ!$F$4,MATCH($A309,統合マスタ!$AC$5:$AC$1500,0),0))</f>
        <v>１００Ｐ</v>
      </c>
      <c r="I309" s="27" t="str">
        <f ca="1">IF($A309="","",OFFSET(統合マスタ!$K$4,MATCH($A309,統合マスタ!$AC$5:$AC$1500,0),0))</f>
        <v>cap</v>
      </c>
      <c r="J309" s="54" t="str">
        <f ca="1">IF(F309="","",OFFSET(分類!$B$29,MATCH(F309,分類!$A$30:$A$46,0),0))</f>
        <v>劇薬バラ</v>
      </c>
      <c r="K309" s="54" t="str">
        <f ca="1">IFERROR(
    OFFSET(錠剤_PTP!$M$5,
           MATCH(D309, 錠剤_PTP!$D$5:$D$999, 0) - 1,
           0),
"")</f>
        <v/>
      </c>
      <c r="L309" s="54">
        <f ca="1">IFERROR(
    OFFSET(錠剤_バラ!$M$5,
           MATCH(D309, 錠剤_バラ!$D$5:$D$999, 0) - 1,
           0),
"")</f>
        <v>0</v>
      </c>
      <c r="M309" s="54">
        <f ca="1">IFERROR(
    OFFSET(分包機カセット!$M$2,
           MATCH(D309, 分包機カセット!$E$2:$E$235, 0) - 1,
           0),
"")</f>
        <v>-767</v>
      </c>
      <c r="N309" s="54">
        <f t="shared" ca="1" si="8"/>
        <v>-767</v>
      </c>
    </row>
    <row r="310" spans="1:14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200380</v>
      </c>
      <c r="B310" s="27">
        <f t="shared" si="9"/>
        <v>306</v>
      </c>
      <c r="C310" s="27">
        <f ca="1">IF($A310="","",OFFSET(統合マスタ!$B$4,MATCH($A310,統合マスタ!$AC$5:$AC$1500,0),0))</f>
        <v>380</v>
      </c>
      <c r="D310" s="27" t="str">
        <f ca="1">IF($A310="","",OFFSET(統合マスタ!$C$4,MATCH($A310,統合マスタ!$AC$5:$AC$1500,0),0))</f>
        <v>デュロキセチンカプセル２０ｍｇ「ＤＳＥＰ」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6</v>
      </c>
      <c r="G310" s="27" t="str">
        <f ca="1">IF($A310="","",OFFSET(統合マスタ!$E$4,MATCH($A310,統合マスタ!$AC$5:$AC$1500,0),0))</f>
        <v>バラ</v>
      </c>
      <c r="H310" s="27" t="str">
        <f ca="1">IF($A310="","",OFFSET(統合マスタ!$F$4,MATCH($A310,統合マスタ!$AC$5:$AC$1500,0),0))</f>
        <v>５００Ｐ</v>
      </c>
      <c r="I310" s="27" t="str">
        <f ca="1">IF($A310="","",OFFSET(統合マスタ!$K$4,MATCH($A310,統合マスタ!$AC$5:$AC$1500,0),0))</f>
        <v>cap</v>
      </c>
      <c r="J310" s="54" t="str">
        <f ca="1">IF(F310="","",OFFSET(分類!$B$29,MATCH(F310,分類!$A$30:$A$46,0),0))</f>
        <v>劇薬バラ</v>
      </c>
      <c r="K310" s="54" t="str">
        <f ca="1">IFERROR(
    OFFSET(錠剤_PTP!$M$5,
           MATCH(D310, 錠剤_PTP!$D$5:$D$999, 0) - 1,
           0),
"")</f>
        <v/>
      </c>
      <c r="L310" s="54">
        <f ca="1">IFERROR(
    OFFSET(錠剤_バラ!$M$5,
           MATCH(D310, 錠剤_バラ!$D$5:$D$999, 0) - 1,
           0),
"")</f>
        <v>0</v>
      </c>
      <c r="M310" s="54">
        <f ca="1">IFERROR(
    OFFSET(分包機カセット!$M$2,
           MATCH(D310, 分包機カセット!$E$2:$E$235, 0) - 1,
           0),
"")</f>
        <v>-767</v>
      </c>
      <c r="N310" s="54">
        <f t="shared" ca="1" si="8"/>
        <v>-767</v>
      </c>
    </row>
    <row r="311" spans="1:14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200391</v>
      </c>
      <c r="B311" s="27">
        <f t="shared" si="9"/>
        <v>307</v>
      </c>
      <c r="C311" s="27">
        <f ca="1">IF($A311="","",OFFSET(統合マスタ!$B$4,MATCH($A311,統合マスタ!$AC$5:$AC$1500,0),0))</f>
        <v>391</v>
      </c>
      <c r="D311" s="27" t="str">
        <f ca="1">IF($A311="","",OFFSET(統合マスタ!$C$4,MATCH($A311,統合マスタ!$AC$5:$AC$1500,0),0))</f>
        <v>ドネペジル塩酸塩ＯＤ錠１０ｍｇ「トーワ」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ＰＴＰ</v>
      </c>
      <c r="H311" s="27" t="str">
        <f ca="1">IF($A311="","",OFFSET(統合マスタ!$F$4,MATCH($A311,統合マスタ!$AC$5:$AC$1500,0),0))</f>
        <v>１４０Ｔ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ca="1">IFERROR(
    OFFSET(分包機カセット!$M$2,
           MATCH(D311, 分包機カセット!$E$2:$E$235, 0) - 1,
           0),
"")</f>
        <v>-180</v>
      </c>
      <c r="N311" s="54">
        <f t="shared" ca="1" si="8"/>
        <v>-180</v>
      </c>
    </row>
    <row r="312" spans="1:14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200392</v>
      </c>
      <c r="B312" s="27">
        <f t="shared" si="9"/>
        <v>308</v>
      </c>
      <c r="C312" s="27">
        <f ca="1">IF($A312="","",OFFSET(統合マスタ!$B$4,MATCH($A312,統合マスタ!$AC$5:$AC$1500,0),0))</f>
        <v>392</v>
      </c>
      <c r="D312" s="27" t="str">
        <f ca="1">IF($A312="","",OFFSET(統合マスタ!$C$4,MATCH($A312,統合マスタ!$AC$5:$AC$1500,0),0))</f>
        <v>ドネペジル塩酸塩ＯＤ錠１０ｍｇ「トーワ」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ca="1">IFERROR(
    OFFSET(分包機カセット!$M$2,
           MATCH(D312, 分包機カセット!$E$2:$E$235, 0) - 1,
           0),
"")</f>
        <v>-180</v>
      </c>
      <c r="N312" s="54">
        <f t="shared" ca="1" si="8"/>
        <v>-180</v>
      </c>
    </row>
    <row r="313" spans="1:14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200393</v>
      </c>
      <c r="B313" s="27">
        <f t="shared" si="9"/>
        <v>309</v>
      </c>
      <c r="C313" s="27">
        <f ca="1">IF($A313="","",OFFSET(統合マスタ!$B$4,MATCH($A313,統合マスタ!$AC$5:$AC$1500,0),0))</f>
        <v>393</v>
      </c>
      <c r="D313" s="27" t="str">
        <f ca="1">IF($A313="","",OFFSET(統合マスタ!$C$4,MATCH($A313,統合マスタ!$AC$5:$AC$1500,0),0))</f>
        <v>ドネペジル塩酸塩ＯＤ錠３ｍｇ「トーワ」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ＰＴＰ</v>
      </c>
      <c r="H313" s="27" t="str">
        <f ca="1">IF($A313="","",OFFSET(統合マスタ!$F$4,MATCH($A313,統合マスタ!$AC$5:$AC$1500,0),0))</f>
        <v>２８Ｔ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ca="1">IFERROR(
    OFFSET(分包機カセット!$M$2,
           MATCH(D313, 分包機カセット!$E$2:$E$235, 0) - 1,
           0),
"")</f>
        <v>-290</v>
      </c>
      <c r="N313" s="54">
        <f t="shared" ca="1" si="8"/>
        <v>-290</v>
      </c>
    </row>
    <row r="314" spans="1:14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200394</v>
      </c>
      <c r="B314" s="27">
        <f t="shared" si="9"/>
        <v>310</v>
      </c>
      <c r="C314" s="27">
        <f ca="1">IF($A314="","",OFFSET(統合マスタ!$B$4,MATCH($A314,統合マスタ!$AC$5:$AC$1500,0),0))</f>
        <v>394</v>
      </c>
      <c r="D314" s="27" t="str">
        <f ca="1">IF($A314="","",OFFSET(統合マスタ!$C$4,MATCH($A314,統合マスタ!$AC$5:$AC$1500,0),0))</f>
        <v>ドネペジル塩酸塩ＯＤ錠３ｍｇ「トーワ」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26</v>
      </c>
      <c r="G314" s="27" t="str">
        <f ca="1">IF($A314="","",OFFSET(統合マスタ!$E$4,MATCH($A314,統合マスタ!$AC$5:$AC$1500,0),0))</f>
        <v>バラ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調剤棚　＆　劇薬バラ</v>
      </c>
      <c r="K314" s="54">
        <f ca="1">IFERROR(
    OFFSET(錠剤_PTP!$M$5,
           MATCH(D314, 錠剤_PTP!$D$5:$D$999, 0) - 1,
           0),
"")</f>
        <v>0</v>
      </c>
      <c r="L314" s="54">
        <f ca="1">IFERROR(
    OFFSET(錠剤_バラ!$M$5,
           MATCH(D314, 錠剤_バラ!$D$5:$D$999, 0) - 1,
           0),
"")</f>
        <v>0</v>
      </c>
      <c r="M314" s="54">
        <f ca="1">IFERROR(
    OFFSET(分包機カセット!$M$2,
           MATCH(D314, 分包機カセット!$E$2:$E$235, 0) - 1,
           0),
"")</f>
        <v>-290</v>
      </c>
      <c r="N314" s="54">
        <f t="shared" ca="1" si="8"/>
        <v>-290</v>
      </c>
    </row>
    <row r="315" spans="1:14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200395</v>
      </c>
      <c r="B315" s="27">
        <f t="shared" si="9"/>
        <v>311</v>
      </c>
      <c r="C315" s="27">
        <f ca="1">IF($A315="","",OFFSET(統合マスタ!$B$4,MATCH($A315,統合マスタ!$AC$5:$AC$1500,0),0))</f>
        <v>395</v>
      </c>
      <c r="D315" s="27" t="str">
        <f ca="1">IF($A315="","",OFFSET(統合マスタ!$C$4,MATCH($A315,統合マスタ!$AC$5:$AC$1500,0),0))</f>
        <v>ドネペジル塩酸塩ＯＤ錠５ｍｇ「トーワ」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１４０Ｔ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ca="1">IFERROR(
    OFFSET(分包機カセット!$M$2,
           MATCH(D315, 分包機カセット!$E$2:$E$235, 0) - 1,
           0),
"")</f>
        <v>-1257</v>
      </c>
      <c r="N315" s="54">
        <f t="shared" ca="1" si="8"/>
        <v>-1257</v>
      </c>
    </row>
    <row r="316" spans="1:14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200396</v>
      </c>
      <c r="B316" s="27">
        <f t="shared" si="9"/>
        <v>312</v>
      </c>
      <c r="C316" s="27">
        <f ca="1">IF($A316="","",OFFSET(統合マスタ!$B$4,MATCH($A316,統合マスタ!$AC$5:$AC$1500,0),0))</f>
        <v>396</v>
      </c>
      <c r="D316" s="27" t="str">
        <f ca="1">IF($A316="","",OFFSET(統合マスタ!$C$4,MATCH($A316,統合マスタ!$AC$5:$AC$1500,0),0))</f>
        <v>ドネペジル塩酸塩ＯＤ錠５ｍｇ「トーワ」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バラ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ca="1">IFERROR(
    OFFSET(分包機カセット!$M$2,
           MATCH(D316, 分包機カセット!$E$2:$E$235, 0) - 1,
           0),
"")</f>
        <v>-1257</v>
      </c>
      <c r="N316" s="54">
        <f t="shared" ca="1" si="8"/>
        <v>-1257</v>
      </c>
    </row>
    <row r="317" spans="1:14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200404</v>
      </c>
      <c r="B317" s="27">
        <f t="shared" si="9"/>
        <v>313</v>
      </c>
      <c r="C317" s="27">
        <f ca="1">IF($A317="","",OFFSET(統合マスタ!$B$4,MATCH($A317,統合マスタ!$AC$5:$AC$1500,0),0))</f>
        <v>404</v>
      </c>
      <c r="D317" s="27" t="str">
        <f ca="1">IF($A317="","",OFFSET(統合マスタ!$C$4,MATCH($A317,統合マスタ!$AC$5:$AC$1500,0),0))</f>
        <v>トラゾドン塩酸塩錠２５ｍｇ「アメル」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ＰＴＰ</v>
      </c>
      <c r="H317" s="27" t="str">
        <f ca="1">IF($A317="","",OFFSET(統合マスタ!$F$4,MATCH($A317,統合マスタ!$AC$5:$AC$1500,0),0))</f>
        <v>１００Ｔ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ca="1">IFERROR(
    OFFSET(分包機カセット!$M$2,
           MATCH(D317, 分包機カセット!$E$2:$E$235, 0) - 1,
           0),
"")</f>
        <v>-3850</v>
      </c>
      <c r="N317" s="54">
        <f t="shared" ca="1" si="8"/>
        <v>-3850</v>
      </c>
    </row>
    <row r="318" spans="1:14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200405</v>
      </c>
      <c r="B318" s="27">
        <f t="shared" si="9"/>
        <v>314</v>
      </c>
      <c r="C318" s="27">
        <f ca="1">IF($A318="","",OFFSET(統合マスタ!$B$4,MATCH($A318,統合マスタ!$AC$5:$AC$1500,0),0))</f>
        <v>405</v>
      </c>
      <c r="D318" s="27" t="str">
        <f ca="1">IF($A318="","",OFFSET(統合マスタ!$C$4,MATCH($A318,統合マスタ!$AC$5:$AC$1500,0),0))</f>
        <v>トラゾドン塩酸塩錠２５ｍｇ「アメル」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バラ</v>
      </c>
      <c r="H318" s="27" t="str">
        <f ca="1">IF($A318="","",OFFSET(統合マスタ!$F$4,MATCH($A318,統合マスタ!$AC$5:$AC$1500,0),0))</f>
        <v>１０００Ｔ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ca="1">IFERROR(
    OFFSET(分包機カセット!$M$2,
           MATCH(D318, 分包機カセット!$E$2:$E$235, 0) - 1,
           0),
"")</f>
        <v>-3850</v>
      </c>
      <c r="N318" s="54">
        <f t="shared" ca="1" si="8"/>
        <v>-3850</v>
      </c>
    </row>
    <row r="319" spans="1:14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200417</v>
      </c>
      <c r="B319" s="27">
        <f t="shared" si="9"/>
        <v>315</v>
      </c>
      <c r="C319" s="27">
        <f ca="1">IF($A319="","",OFFSET(統合マスタ!$B$4,MATCH($A319,統合マスタ!$AC$5:$AC$1500,0),0))</f>
        <v>417</v>
      </c>
      <c r="D319" s="27" t="str">
        <f ca="1">IF($A319="","",OFFSET(統合マスタ!$C$4,MATCH($A319,統合マスタ!$AC$5:$AC$1500,0),0))</f>
        <v>トリンテリックス錠１０ｍｇ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ＰＴＰ</v>
      </c>
      <c r="H319" s="27" t="str">
        <f ca="1">IF($A319="","",OFFSET(統合マスタ!$F$4,MATCH($A319,統合マスタ!$AC$5:$AC$1500,0),0))</f>
        <v>１００Ｔ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ca="1">IFERROR(
    OFFSET(分包機カセット!$M$2,
           MATCH(D319, 分包機カセット!$E$2:$E$235, 0) - 1,
           0),
"")</f>
        <v>-587</v>
      </c>
      <c r="N319" s="54">
        <f t="shared" ca="1" si="8"/>
        <v>-587</v>
      </c>
    </row>
    <row r="320" spans="1:14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200422</v>
      </c>
      <c r="B320" s="27">
        <f t="shared" si="9"/>
        <v>316</v>
      </c>
      <c r="C320" s="27">
        <f ca="1">IF($A320="","",OFFSET(統合マスタ!$B$4,MATCH($A320,統合マスタ!$AC$5:$AC$1500,0),0))</f>
        <v>422</v>
      </c>
      <c r="D320" s="27" t="str">
        <f ca="1">IF($A320="","",OFFSET(統合マスタ!$C$4,MATCH($A320,統合マスタ!$AC$5:$AC$1500,0),0))</f>
        <v>トレドミン錠１５ｍｇ　　　　　　　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26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調剤棚　＆　劇薬バラ</v>
      </c>
      <c r="K320" s="54">
        <f ca="1">IFERROR(
    OFFSET(錠剤_PTP!$M$5,
           MATCH(D320, 錠剤_PTP!$D$5:$D$999, 0) - 1,
           0),
"")</f>
        <v>0</v>
      </c>
      <c r="L320" s="54">
        <f ca="1">IFERROR(
    OFFSET(錠剤_バラ!$M$5,
           MATCH(D320, 錠剤_バラ!$D$5:$D$999, 0) - 1,
           0),
"")</f>
        <v>0</v>
      </c>
      <c r="M320" s="54" t="str">
        <f ca="1">IFERROR(
    OFFSET(分包機カセット!$M$2,
           MATCH(D320, 分包機カセット!$E$2:$E$235, 0) - 1,
           0),
"")</f>
        <v/>
      </c>
      <c r="N320" s="54">
        <f t="shared" ca="1" si="8"/>
        <v>0</v>
      </c>
    </row>
    <row r="321" spans="1:14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200423</v>
      </c>
      <c r="B321" s="27">
        <f t="shared" si="9"/>
        <v>317</v>
      </c>
      <c r="C321" s="27">
        <f ca="1">IF($A321="","",OFFSET(統合マスタ!$B$4,MATCH($A321,統合マスタ!$AC$5:$AC$1500,0),0))</f>
        <v>423</v>
      </c>
      <c r="D321" s="27" t="str">
        <f ca="1">IF($A321="","",OFFSET(統合マスタ!$C$4,MATCH($A321,統合マスタ!$AC$5:$AC$1500,0),0))</f>
        <v>トレドミン錠２５ｍｇ　　　　　　　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26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１００Ｔ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　＆　劇薬バラ</v>
      </c>
      <c r="K321" s="54">
        <f ca="1">IFERROR(
    OFFSET(錠剤_PTP!$M$5,
           MATCH(D321, 錠剤_PTP!$D$5:$D$999, 0) - 1,
           0),
"")</f>
        <v>0</v>
      </c>
      <c r="L321" s="54">
        <f ca="1">IFERROR(
    OFFSET(錠剤_バラ!$M$5,
           MATCH(D321, 錠剤_バラ!$D$5:$D$999, 0) - 1,
           0),
"")</f>
        <v>0</v>
      </c>
      <c r="M321" s="54" t="str">
        <f ca="1">IFERROR(
    OFFSET(分包機カセット!$M$2,
           MATCH(D321, 分包機カセット!$E$2:$E$235, 0) - 1,
           0),
"")</f>
        <v/>
      </c>
      <c r="N321" s="54">
        <f t="shared" ca="1" si="8"/>
        <v>0</v>
      </c>
    </row>
    <row r="322" spans="1:14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200432</v>
      </c>
      <c r="B322" s="27">
        <f t="shared" si="9"/>
        <v>318</v>
      </c>
      <c r="C322" s="27">
        <f ca="1">IF($A322="","",OFFSET(統合マスタ!$B$4,MATCH($A322,統合マスタ!$AC$5:$AC$1500,0),0))</f>
        <v>432</v>
      </c>
      <c r="D322" s="27" t="str">
        <f ca="1">IF($A322="","",OFFSET(統合マスタ!$C$4,MATCH($A322,統合マスタ!$AC$5:$AC$1500,0),0))</f>
        <v>ニトロペン舌下錠０．３ｍｇ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1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</v>
      </c>
      <c r="K322" s="54">
        <f ca="1">IFERROR(
    OFFSET(錠剤_PTP!$M$5,
           MATCH(D322, 錠剤_PTP!$D$5:$D$999, 0) - 1,
           0),
"")</f>
        <v>0</v>
      </c>
      <c r="L322" s="54" t="str">
        <f ca="1">IFERROR(
    OFFSET(錠剤_バラ!$M$5,
           MATCH(D322, 錠剤_バラ!$D$5:$D$999, 0) - 1,
           0),
"")</f>
        <v/>
      </c>
      <c r="M322" s="54" t="str">
        <f ca="1">IFERROR(
    OFFSET(分包機カセット!$M$2,
           MATCH(D322, 分包機カセット!$E$2:$E$235, 0) - 1,
           0),
"")</f>
        <v/>
      </c>
      <c r="N322" s="54">
        <f t="shared" ca="1" si="8"/>
        <v>0</v>
      </c>
    </row>
    <row r="323" spans="1:14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200433</v>
      </c>
      <c r="B323" s="27">
        <f t="shared" si="9"/>
        <v>319</v>
      </c>
      <c r="C323" s="27">
        <f ca="1">IF($A323="","",OFFSET(統合マスタ!$B$4,MATCH($A323,統合マスタ!$AC$5:$AC$1500,0),0))</f>
        <v>433</v>
      </c>
      <c r="D323" s="27" t="str">
        <f ca="1">IF($A323="","",OFFSET(統合マスタ!$C$4,MATCH($A323,統合マスタ!$AC$5:$AC$1500,0),0))</f>
        <v>ニフェジピンカプセル１０ｍｇ「サワイ」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1</v>
      </c>
      <c r="G323" s="27" t="str">
        <f ca="1">IF($A323="","",OFFSET(統合マスタ!$E$4,MATCH($A323,統合マスタ!$AC$5:$AC$1500,0),0))</f>
        <v>ＰＴＰ</v>
      </c>
      <c r="H323" s="27" t="str">
        <f ca="1">IF($A323="","",OFFSET(統合マスタ!$F$4,MATCH($A323,統合マスタ!$AC$5:$AC$1500,0),0))</f>
        <v>１００ｃａｐ</v>
      </c>
      <c r="I323" s="27" t="str">
        <f ca="1">IF($A323="","",OFFSET(統合マスタ!$K$4,MATCH($A323,統合マスタ!$AC$5:$AC$1500,0),0))</f>
        <v>cap</v>
      </c>
      <c r="J323" s="54" t="str">
        <f ca="1">IF(F323="","",OFFSET(分類!$B$29,MATCH(F323,分類!$A$30:$A$46,0),0))</f>
        <v>調剤棚</v>
      </c>
      <c r="K323" s="54">
        <f ca="1">IFERROR(
    OFFSET(錠剤_PTP!$M$5,
           MATCH(D323, 錠剤_PTP!$D$5:$D$999, 0) - 1,
           0),
"")</f>
        <v>0</v>
      </c>
      <c r="L323" s="54" t="str">
        <f ca="1">IFERROR(
    OFFSET(錠剤_バラ!$M$5,
           MATCH(D323, 錠剤_バラ!$D$5:$D$999, 0) - 1,
           0),
"")</f>
        <v/>
      </c>
      <c r="M323" s="54" t="str">
        <f ca="1">IFERROR(
    OFFSET(分包機カセット!$M$2,
           MATCH(D323, 分包機カセット!$E$2:$E$235, 0) - 1,
           0),
"")</f>
        <v/>
      </c>
      <c r="N323" s="54">
        <f t="shared" ca="1" si="8"/>
        <v>0</v>
      </c>
    </row>
    <row r="324" spans="1:14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200439</v>
      </c>
      <c r="B324" s="27">
        <f t="shared" si="9"/>
        <v>320</v>
      </c>
      <c r="C324" s="27">
        <f ca="1">IF($A324="","",OFFSET(統合マスタ!$B$4,MATCH($A324,統合マスタ!$AC$5:$AC$1500,0),0))</f>
        <v>439</v>
      </c>
      <c r="D324" s="27" t="str">
        <f ca="1">IF($A324="","",OFFSET(統合マスタ!$C$4,MATCH($A324,統合マスタ!$AC$5:$AC$1500,0),0))</f>
        <v>ニルバジピン錠４ｍｇ「サワイ」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6</v>
      </c>
      <c r="G324" s="27" t="str">
        <f ca="1">IF($A324="","",OFFSET(統合マスタ!$E$4,MATCH($A324,統合マスタ!$AC$5:$AC$1500,0),0))</f>
        <v>ＰＴＰ</v>
      </c>
      <c r="H324" s="27" t="str">
        <f ca="1">IF($A324="","",OFFSET(統合マスタ!$F$4,MATCH($A324,統合マスタ!$AC$5:$AC$1500,0),0))</f>
        <v>１００Ｔ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劇薬バラ</v>
      </c>
      <c r="K324" s="54" t="str">
        <f ca="1">IFERROR(
    OFFSET(錠剤_PTP!$M$5,
           MATCH(D324, 錠剤_PTP!$D$5:$D$999, 0) - 1,
           0),
"")</f>
        <v/>
      </c>
      <c r="L324" s="54">
        <f ca="1">IFERROR(
    OFFSET(錠剤_バラ!$M$5,
           MATCH(D324, 錠剤_バラ!$D$5:$D$999, 0) - 1,
           0),
"")</f>
        <v>0</v>
      </c>
      <c r="M324" s="54" t="str">
        <f ca="1">IFERROR(
    OFFSET(分包機カセット!$M$2,
           MATCH(D324, 分包機カセット!$E$2:$E$235, 0) - 1,
           0),
"")</f>
        <v/>
      </c>
      <c r="N324" s="54">
        <f t="shared" ca="1" si="8"/>
        <v>0</v>
      </c>
    </row>
    <row r="325" spans="1:14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200452</v>
      </c>
      <c r="B325" s="27">
        <f t="shared" si="9"/>
        <v>321</v>
      </c>
      <c r="C325" s="27">
        <f ca="1">IF($A325="","",OFFSET(統合マスタ!$B$4,MATCH($A325,統合マスタ!$AC$5:$AC$1500,0),0))</f>
        <v>452</v>
      </c>
      <c r="D325" s="27" t="str">
        <f ca="1">IF($A325="","",OFFSET(統合マスタ!$C$4,MATCH($A325,統合マスタ!$AC$5:$AC$1500,0),0))</f>
        <v>ハイペン錠２００ｍｇ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１００Ｔ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 t="str">
        <f ca="1">IFERROR(
    OFFSET(分包機カセット!$M$2,
           MATCH(D325, 分包機カセット!$E$2:$E$235, 0) - 1,
           0),
"")</f>
        <v/>
      </c>
      <c r="N325" s="54">
        <f t="shared" ca="1" si="8"/>
        <v>0</v>
      </c>
    </row>
    <row r="326" spans="1:14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200453</v>
      </c>
      <c r="B326" s="27">
        <f t="shared" si="9"/>
        <v>322</v>
      </c>
      <c r="C326" s="27">
        <f ca="1">IF($A326="","",OFFSET(統合マスタ!$B$4,MATCH($A326,統合マスタ!$AC$5:$AC$1500,0),0))</f>
        <v>453</v>
      </c>
      <c r="D326" s="27" t="str">
        <f ca="1">IF($A326="","",OFFSET(統合マスタ!$C$4,MATCH($A326,統合マスタ!$AC$5:$AC$1500,0),0))</f>
        <v>パキシルＣＲ錠１２．５ｍｇ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ＰＴＰ</v>
      </c>
      <c r="H326" s="27" t="str">
        <f ca="1">IF($A326="","",OFFSET(統合マスタ!$F$4,MATCH($A326,統合マスタ!$AC$5:$AC$1500,0),0))</f>
        <v>１４０Ｔ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ca="1">IFERROR(
    OFFSET(分包機カセット!$M$2,
           MATCH(D326, 分包機カセット!$E$2:$E$235, 0) - 1,
           0),
"")</f>
        <v>-483</v>
      </c>
      <c r="N326" s="54">
        <f t="shared" ref="N326:N389" ca="1" si="10">SUM(K326:M326)</f>
        <v>-483</v>
      </c>
    </row>
    <row r="327" spans="1:14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200454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454</v>
      </c>
      <c r="D327" s="27" t="str">
        <f ca="1">IF($A327="","",OFFSET(統合マスタ!$C$4,MATCH($A327,統合マスタ!$AC$5:$AC$1500,0),0))</f>
        <v>パキシルＣＲ錠１２．５ｍｇ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バラ</v>
      </c>
      <c r="H327" s="27" t="str">
        <f ca="1">IF($A327="","",OFFSET(統合マスタ!$F$4,MATCH($A327,統合マスタ!$AC$5:$AC$1500,0),0))</f>
        <v>５００Ｔ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ca="1">IFERROR(
    OFFSET(分包機カセット!$M$2,
           MATCH(D327, 分包機カセット!$E$2:$E$235, 0) - 1,
           0),
"")</f>
        <v>-483</v>
      </c>
      <c r="N327" s="54">
        <f t="shared" ca="1" si="10"/>
        <v>-483</v>
      </c>
    </row>
    <row r="328" spans="1:14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200463</v>
      </c>
      <c r="B328" s="27">
        <f t="shared" si="11"/>
        <v>324</v>
      </c>
      <c r="C328" s="27">
        <f ca="1">IF($A328="","",OFFSET(統合マスタ!$B$4,MATCH($A328,統合マスタ!$AC$5:$AC$1500,0),0))</f>
        <v>463</v>
      </c>
      <c r="D328" s="27" t="str">
        <f ca="1">IF($A328="","",OFFSET(統合マスタ!$C$4,MATCH($A328,統合マスタ!$AC$5:$AC$1500,0),0))</f>
        <v>パロキセチンＯＤ錠１０ｍｇ「トーワ」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ＰＴＰ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ca="1">IFERROR(
    OFFSET(分包機カセット!$M$2,
           MATCH(D328, 分包機カセット!$E$2:$E$235, 0) - 1,
           0),
"")</f>
        <v>82</v>
      </c>
      <c r="N328" s="54">
        <f t="shared" ca="1" si="10"/>
        <v>82</v>
      </c>
    </row>
    <row r="329" spans="1:14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200464</v>
      </c>
      <c r="B329" s="27">
        <f t="shared" si="11"/>
        <v>325</v>
      </c>
      <c r="C329" s="27">
        <f ca="1">IF($A329="","",OFFSET(統合マスタ!$B$4,MATCH($A329,統合マスタ!$AC$5:$AC$1500,0),0))</f>
        <v>464</v>
      </c>
      <c r="D329" s="27" t="str">
        <f ca="1">IF($A329="","",OFFSET(統合マスタ!$C$4,MATCH($A329,統合マスタ!$AC$5:$AC$1500,0),0))</f>
        <v>パロキセチンＯＤ錠１０ｍｇ「トーワ」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26</v>
      </c>
      <c r="G329" s="27" t="str">
        <f ca="1">IF($A329="","",OFFSET(統合マスタ!$E$4,MATCH($A329,統合マスタ!$AC$5:$AC$1500,0),0))</f>
        <v>バラ</v>
      </c>
      <c r="H329" s="27" t="str">
        <f ca="1">IF($A329="","",OFFSET(統合マスタ!$F$4,MATCH($A329,統合マスタ!$AC$5:$AC$1500,0),0))</f>
        <v>３００Ｔ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調剤棚　＆　劇薬バラ</v>
      </c>
      <c r="K329" s="54">
        <f ca="1">IFERROR(
    OFFSET(錠剤_PTP!$M$5,
           MATCH(D329, 錠剤_PTP!$D$5:$D$999, 0) - 1,
           0),
"")</f>
        <v>0</v>
      </c>
      <c r="L329" s="54">
        <f ca="1">IFERROR(
    OFFSET(錠剤_バラ!$M$5,
           MATCH(D329, 錠剤_バラ!$D$5:$D$999, 0) - 1,
           0),
"")</f>
        <v>0</v>
      </c>
      <c r="M329" s="54">
        <f ca="1">IFERROR(
    OFFSET(分包機カセット!$M$2,
           MATCH(D329, 分包機カセット!$E$2:$E$235, 0) - 1,
           0),
"")</f>
        <v>82</v>
      </c>
      <c r="N329" s="54">
        <f t="shared" ca="1" si="10"/>
        <v>82</v>
      </c>
    </row>
    <row r="330" spans="1:14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200466</v>
      </c>
      <c r="B330" s="27">
        <f t="shared" si="11"/>
        <v>326</v>
      </c>
      <c r="C330" s="27">
        <f ca="1">IF($A330="","",OFFSET(統合マスタ!$B$4,MATCH($A330,統合マスタ!$AC$5:$AC$1500,0),0))</f>
        <v>466</v>
      </c>
      <c r="D330" s="27" t="str">
        <f ca="1">IF($A330="","",OFFSET(統合マスタ!$C$4,MATCH($A330,統合マスタ!$AC$5:$AC$1500,0),0))</f>
        <v>ハロペリドール錠０．７５ｍｇ「アメル」　　　　　　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バラ</v>
      </c>
      <c r="H330" s="27" t="str">
        <f ca="1">IF($A330="","",OFFSET(統合マスタ!$F$4,MATCH($A330,統合マスタ!$AC$5:$AC$1500,0),0))</f>
        <v>１０００Ｔ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 t="str">
        <f ca="1">IFERROR(
    OFFSET(分包機カセット!$M$2,
           MATCH(D330, 分包機カセット!$E$2:$E$235, 0) - 1,
           0),
"")</f>
        <v/>
      </c>
      <c r="N330" s="54">
        <f t="shared" ca="1" si="10"/>
        <v>0</v>
      </c>
    </row>
    <row r="331" spans="1:14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200467</v>
      </c>
      <c r="B331" s="27">
        <f t="shared" si="11"/>
        <v>327</v>
      </c>
      <c r="C331" s="27">
        <f ca="1">IF($A331="","",OFFSET(統合マスタ!$B$4,MATCH($A331,統合マスタ!$AC$5:$AC$1500,0),0))</f>
        <v>467</v>
      </c>
      <c r="D331" s="27" t="str">
        <f ca="1">IF($A331="","",OFFSET(統合マスタ!$C$4,MATCH($A331,統合マスタ!$AC$5:$AC$1500,0),0))</f>
        <v>ハロペリドール錠１．５ｍｇ「アメル」　　　　　　　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１０００Ｔ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 t="str">
        <f ca="1">IFERROR(
    OFFSET(分包機カセット!$M$2,
           MATCH(D331, 分包機カセット!$E$2:$E$235, 0) - 1,
           0),
"")</f>
        <v/>
      </c>
      <c r="N331" s="54">
        <f t="shared" ca="1" si="10"/>
        <v>0</v>
      </c>
    </row>
    <row r="332" spans="1:14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200468</v>
      </c>
      <c r="B332" s="27">
        <f t="shared" si="11"/>
        <v>328</v>
      </c>
      <c r="C332" s="27">
        <f ca="1">IF($A332="","",OFFSET(統合マスタ!$B$4,MATCH($A332,統合マスタ!$AC$5:$AC$1500,0),0))</f>
        <v>468</v>
      </c>
      <c r="D332" s="27" t="str">
        <f ca="1">IF($A332="","",OFFSET(統合マスタ!$C$4,MATCH($A332,統合マスタ!$AC$5:$AC$1500,0),0))</f>
        <v>ハロペリドール錠１ｍｇ「アメル」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ca="1">IFERROR(
    OFFSET(分包機カセット!$M$2,
           MATCH(D332, 分包機カセット!$E$2:$E$235, 0) - 1,
           0),
"")</f>
        <v>-378</v>
      </c>
      <c r="N332" s="54">
        <f t="shared" ca="1" si="10"/>
        <v>-378</v>
      </c>
    </row>
    <row r="333" spans="1:14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200469</v>
      </c>
      <c r="B333" s="27">
        <f t="shared" si="11"/>
        <v>329</v>
      </c>
      <c r="C333" s="27">
        <f ca="1">IF($A333="","",OFFSET(統合マスタ!$B$4,MATCH($A333,統合マスタ!$AC$5:$AC$1500,0),0))</f>
        <v>469</v>
      </c>
      <c r="D333" s="27" t="str">
        <f ca="1">IF($A333="","",OFFSET(統合マスタ!$C$4,MATCH($A333,統合マスタ!$AC$5:$AC$1500,0),0))</f>
        <v>ハロペリドール錠１ｍｇ「アメル」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１０００Ｔ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ca="1">IFERROR(
    OFFSET(分包機カセット!$M$2,
           MATCH(D333, 分包機カセット!$E$2:$E$235, 0) - 1,
           0),
"")</f>
        <v>-378</v>
      </c>
      <c r="N333" s="54">
        <f t="shared" ca="1" si="10"/>
        <v>-378</v>
      </c>
    </row>
    <row r="334" spans="1:14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200470</v>
      </c>
      <c r="B334" s="27">
        <f t="shared" si="11"/>
        <v>330</v>
      </c>
      <c r="C334" s="27">
        <f ca="1">IF($A334="","",OFFSET(統合マスタ!$B$4,MATCH($A334,統合マスタ!$AC$5:$AC$1500,0),0))</f>
        <v>470</v>
      </c>
      <c r="D334" s="27" t="str">
        <f ca="1">IF($A334="","",OFFSET(統合マスタ!$C$4,MATCH($A334,統合マスタ!$AC$5:$AC$1500,0),0))</f>
        <v>ハロペリドール錠３ｍｇ「アメル」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バラ</v>
      </c>
      <c r="H334" s="27" t="str">
        <f ca="1">IF($A334="","",OFFSET(統合マスタ!$F$4,MATCH($A334,統合マスタ!$AC$5:$AC$1500,0),0))</f>
        <v>１０００Ｔ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ca="1">IFERROR(
    OFFSET(分包機カセット!$M$2,
           MATCH(D334, 分包機カセット!$E$2:$E$235, 0) - 1,
           0),
"")</f>
        <v>-799</v>
      </c>
      <c r="N334" s="54">
        <f t="shared" ca="1" si="10"/>
        <v>-799</v>
      </c>
    </row>
    <row r="335" spans="1:14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200520</v>
      </c>
      <c r="B335" s="27">
        <f t="shared" si="11"/>
        <v>331</v>
      </c>
      <c r="C335" s="27">
        <f ca="1">IF($A335="","",OFFSET(統合マスタ!$B$4,MATCH($A335,統合マスタ!$AC$5:$AC$1500,0),0))</f>
        <v>520</v>
      </c>
      <c r="D335" s="27" t="str">
        <f ca="1">IF($A335="","",OFFSET(統合マスタ!$C$4,MATCH($A335,統合マスタ!$AC$5:$AC$1500,0),0))</f>
        <v>ヒルナミン錠（５０ｍｇ）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ca="1">IFERROR(
    OFFSET(分包機カセット!$M$2,
           MATCH(D335, 分包機カセット!$E$2:$E$235, 0) - 1,
           0),
"")</f>
        <v>-290</v>
      </c>
      <c r="N335" s="54">
        <f t="shared" ca="1" si="10"/>
        <v>-290</v>
      </c>
    </row>
    <row r="336" spans="1:14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200534</v>
      </c>
      <c r="B336" s="27">
        <f t="shared" si="11"/>
        <v>332</v>
      </c>
      <c r="C336" s="27">
        <f ca="1">IF($A336="","",OFFSET(統合マスタ!$B$4,MATCH($A336,統合マスタ!$AC$5:$AC$1500,0),0))</f>
        <v>534</v>
      </c>
      <c r="D336" s="27" t="str">
        <f ca="1">IF($A336="","",OFFSET(統合マスタ!$C$4,MATCH($A336,統合マスタ!$AC$5:$AC$1500,0),0))</f>
        <v>フェロジピン錠５ｍｇ「ＮＩＧ」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１００Ｔ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劇薬バラ</v>
      </c>
      <c r="K336" s="54" t="str">
        <f ca="1">IFERROR(
    OFFSET(錠剤_PTP!$M$5,
           MATCH(D336, 錠剤_PTP!$D$5:$D$999, 0) - 1,
           0),
"")</f>
        <v/>
      </c>
      <c r="L336" s="54">
        <f ca="1">IFERROR(
    OFFSET(錠剤_バラ!$M$5,
           MATCH(D336, 錠剤_バラ!$D$5:$D$999, 0) - 1,
           0),
"")</f>
        <v>0</v>
      </c>
      <c r="M336" s="54">
        <f ca="1">IFERROR(
    OFFSET(分包機カセット!$M$2,
           MATCH(D336, 分包機カセット!$E$2:$E$235, 0) - 1,
           0),
"")</f>
        <v>0</v>
      </c>
      <c r="N336" s="54">
        <f t="shared" ca="1" si="10"/>
        <v>0</v>
      </c>
    </row>
    <row r="337" spans="1:14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200572</v>
      </c>
      <c r="B337" s="27">
        <f t="shared" si="11"/>
        <v>333</v>
      </c>
      <c r="C337" s="27">
        <f ca="1">IF($A337="","",OFFSET(統合マスタ!$B$4,MATCH($A337,統合マスタ!$AC$5:$AC$1500,0),0))</f>
        <v>572</v>
      </c>
      <c r="D337" s="27" t="str">
        <f ca="1">IF($A337="","",OFFSET(統合マスタ!$C$4,MATCH($A337,統合マスタ!$AC$5:$AC$1500,0),0))</f>
        <v>ブロナンセリン錠２ｍｇ「ＤＳＰＢ」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ＰＴＰ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>
        <f ca="1">IFERROR(
    OFFSET(分包機カセット!$M$2,
           MATCH(D337, 分包機カセット!$E$2:$E$235, 0) - 1,
           0),
"")</f>
        <v>-201</v>
      </c>
      <c r="N337" s="54">
        <f t="shared" ca="1" si="10"/>
        <v>-201</v>
      </c>
    </row>
    <row r="338" spans="1:14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200573</v>
      </c>
      <c r="B338" s="27">
        <f t="shared" si="11"/>
        <v>334</v>
      </c>
      <c r="C338" s="27">
        <f ca="1">IF($A338="","",OFFSET(統合マスタ!$B$4,MATCH($A338,統合マスタ!$AC$5:$AC$1500,0),0))</f>
        <v>573</v>
      </c>
      <c r="D338" s="27" t="str">
        <f ca="1">IF($A338="","",OFFSET(統合マスタ!$C$4,MATCH($A338,統合マスタ!$AC$5:$AC$1500,0),0))</f>
        <v>ブロナンセリン錠４ｍｇ「ＤＳＰＢ」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>
        <f ca="1">IFERROR(
    OFFSET(分包機カセット!$M$2,
           MATCH(D338, 分包機カセット!$E$2:$E$235, 0) - 1,
           0),
"")</f>
        <v>392</v>
      </c>
      <c r="N338" s="54">
        <f t="shared" ca="1" si="10"/>
        <v>392</v>
      </c>
    </row>
    <row r="339" spans="1:14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200574</v>
      </c>
      <c r="B339" s="27">
        <f t="shared" si="11"/>
        <v>335</v>
      </c>
      <c r="C339" s="27">
        <f ca="1">IF($A339="","",OFFSET(統合マスタ!$B$4,MATCH($A339,統合マスタ!$AC$5:$AC$1500,0),0))</f>
        <v>574</v>
      </c>
      <c r="D339" s="27" t="str">
        <f ca="1">IF($A339="","",OFFSET(統合マスタ!$C$4,MATCH($A339,統合マスタ!$AC$5:$AC$1500,0),0))</f>
        <v>ブロナンセリン錠４ｍｇ「ＤＳＰＢ」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>
        <f ca="1">IFERROR(
    OFFSET(分包機カセット!$M$2,
           MATCH(D339, 分包機カセット!$E$2:$E$235, 0) - 1,
           0),
"")</f>
        <v>392</v>
      </c>
      <c r="N339" s="54">
        <f t="shared" ca="1" si="10"/>
        <v>392</v>
      </c>
    </row>
    <row r="340" spans="1:14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200575</v>
      </c>
      <c r="B340" s="27">
        <f t="shared" si="11"/>
        <v>336</v>
      </c>
      <c r="C340" s="27">
        <f ca="1">IF($A340="","",OFFSET(統合マスタ!$B$4,MATCH($A340,統合マスタ!$AC$5:$AC$1500,0),0))</f>
        <v>575</v>
      </c>
      <c r="D340" s="27" t="str">
        <f ca="1">IF($A340="","",OFFSET(統合マスタ!$C$4,MATCH($A340,統合マスタ!$AC$5:$AC$1500,0),0))</f>
        <v>ブロナンセリン錠８ｍｇ「ＤＳＰＢ」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>
        <f ca="1">IFERROR(
    OFFSET(分包機カセット!$M$2,
           MATCH(D340, 分包機カセット!$E$2:$E$235, 0) - 1,
           0),
"")</f>
        <v>-1320</v>
      </c>
      <c r="N340" s="54">
        <f t="shared" ca="1" si="10"/>
        <v>-1320</v>
      </c>
    </row>
    <row r="341" spans="1:14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200576</v>
      </c>
      <c r="B341" s="27">
        <f t="shared" si="11"/>
        <v>337</v>
      </c>
      <c r="C341" s="27">
        <f ca="1">IF($A341="","",OFFSET(統合マスタ!$B$4,MATCH($A341,統合マスタ!$AC$5:$AC$1500,0),0))</f>
        <v>576</v>
      </c>
      <c r="D341" s="27" t="str">
        <f ca="1">IF($A341="","",OFFSET(統合マスタ!$C$4,MATCH($A341,統合マスタ!$AC$5:$AC$1500,0),0))</f>
        <v>ブロナンセリン錠８ｍｇ「ＤＳＰＢ」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>
        <f ca="1">IFERROR(
    OFFSET(分包機カセット!$M$2,
           MATCH(D341, 分包機カセット!$E$2:$E$235, 0) - 1,
           0),
"")</f>
        <v>-1320</v>
      </c>
      <c r="N341" s="54">
        <f t="shared" ca="1" si="10"/>
        <v>-1320</v>
      </c>
    </row>
    <row r="342" spans="1:14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200583</v>
      </c>
      <c r="B342" s="27">
        <f t="shared" si="11"/>
        <v>338</v>
      </c>
      <c r="C342" s="27">
        <f ca="1">IF($A342="","",OFFSET(統合マスタ!$B$4,MATCH($A342,統合マスタ!$AC$5:$AC$1500,0),0))</f>
        <v>583</v>
      </c>
      <c r="D342" s="27" t="str">
        <f ca="1">IF($A342="","",OFFSET(統合マスタ!$C$4,MATCH($A342,統合マスタ!$AC$5:$AC$1500,0),0))</f>
        <v>ブロムペリドール錠３ｍｇ「アメル」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劇薬バラ</v>
      </c>
      <c r="K342" s="54" t="str">
        <f ca="1">IFERROR(
    OFFSET(錠剤_PTP!$M$5,
           MATCH(D342, 錠剤_PTP!$D$5:$D$999, 0) - 1,
           0),
"")</f>
        <v/>
      </c>
      <c r="L342" s="54">
        <f ca="1">IFERROR(
    OFFSET(錠剤_バラ!$M$5,
           MATCH(D342, 錠剤_バラ!$D$5:$D$999, 0) - 1,
           0),
"")</f>
        <v>0</v>
      </c>
      <c r="M342" s="54" t="str">
        <f ca="1">IFERROR(
    OFFSET(分包機カセット!$M$2,
           MATCH(D342, 分包機カセット!$E$2:$E$235, 0) - 1,
           0),
"")</f>
        <v/>
      </c>
      <c r="N342" s="54">
        <f t="shared" ca="1" si="10"/>
        <v>0</v>
      </c>
    </row>
    <row r="343" spans="1:14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200641</v>
      </c>
      <c r="B343" s="27">
        <f t="shared" si="11"/>
        <v>339</v>
      </c>
      <c r="C343" s="27">
        <f ca="1">IF($A343="","",OFFSET(統合マスタ!$B$4,MATCH($A343,統合マスタ!$AC$5:$AC$1500,0),0))</f>
        <v>641</v>
      </c>
      <c r="D343" s="27" t="str">
        <f ca="1">IF($A343="","",OFFSET(統合マスタ!$C$4,MATCH($A343,統合マスタ!$AC$5:$AC$1500,0),0))</f>
        <v>ミノドロン酸錠５０ｍｇ「ＪＧ」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1</v>
      </c>
      <c r="G343" s="27" t="str">
        <f ca="1">IF($A343="","",OFFSET(統合マスタ!$E$4,MATCH($A343,統合マスタ!$AC$5:$AC$1500,0),0))</f>
        <v>ＰＴＰ</v>
      </c>
      <c r="H343" s="27" t="str">
        <f ca="1">IF($A343="","",OFFSET(統合マスタ!$F$4,MATCH($A343,統合マスタ!$AC$5:$AC$1500,0),0))</f>
        <v>２Ｔ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</v>
      </c>
      <c r="K343" s="54">
        <f ca="1">IFERROR(
    OFFSET(錠剤_PTP!$M$5,
           MATCH(D343, 錠剤_PTP!$D$5:$D$999, 0) - 1,
           0),
"")</f>
        <v>0</v>
      </c>
      <c r="L343" s="54" t="str">
        <f ca="1">IFERROR(
    OFFSET(錠剤_バラ!$M$5,
           MATCH(D343, 錠剤_バラ!$D$5:$D$999, 0) - 1,
           0),
"")</f>
        <v/>
      </c>
      <c r="M343" s="54" t="str">
        <f ca="1">IFERROR(
    OFFSET(分包機カセット!$M$2,
           MATCH(D343, 分包機カセット!$E$2:$E$235, 0) - 1,
           0),
"")</f>
        <v/>
      </c>
      <c r="N343" s="54">
        <f t="shared" ca="1" si="10"/>
        <v>0</v>
      </c>
    </row>
    <row r="344" spans="1:14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200642</v>
      </c>
      <c r="B344" s="27">
        <f t="shared" si="11"/>
        <v>340</v>
      </c>
      <c r="C344" s="27">
        <f ca="1">IF($A344="","",OFFSET(統合マスタ!$B$4,MATCH($A344,統合マスタ!$AC$5:$AC$1500,0),0))</f>
        <v>642</v>
      </c>
      <c r="D344" s="27" t="str">
        <f ca="1">IF($A344="","",OFFSET(統合マスタ!$C$4,MATCH($A344,統合マスタ!$AC$5:$AC$1500,0),0))</f>
        <v>ミルタザピンＯＤ錠１５ｍｇ「サワイ」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>錠</v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ca="1">IFERROR(
    OFFSET(分包機カセット!$M$2,
           MATCH(D344, 分包機カセット!$E$2:$E$235, 0) - 1,
           0),
"")</f>
        <v>-1188</v>
      </c>
      <c r="N344" s="54">
        <f t="shared" ca="1" si="10"/>
        <v>-1188</v>
      </c>
    </row>
    <row r="345" spans="1:14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200643</v>
      </c>
      <c r="B345" s="27">
        <f t="shared" si="11"/>
        <v>341</v>
      </c>
      <c r="C345" s="27">
        <f ca="1">IF($A345="","",OFFSET(統合マスタ!$B$4,MATCH($A345,統合マスタ!$AC$5:$AC$1500,0),0))</f>
        <v>643</v>
      </c>
      <c r="D345" s="27" t="str">
        <f ca="1">IF($A345="","",OFFSET(統合マスタ!$C$4,MATCH($A345,統合マスタ!$AC$5:$AC$1500,0),0))</f>
        <v>ミルタザピンＯＤ錠１５ｍｇ「サワイ」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２００Ｔ</v>
      </c>
      <c r="I345" s="27" t="str">
        <f ca="1">IF($A345="","",OFFSET(統合マスタ!$K$4,MATCH($A345,統合マスタ!$AC$5:$AC$1500,0),0))</f>
        <v>錠</v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ca="1">IFERROR(
    OFFSET(分包機カセット!$M$2,
           MATCH(D345, 分包機カセット!$E$2:$E$235, 0) - 1,
           0),
"")</f>
        <v>-1188</v>
      </c>
      <c r="N345" s="54">
        <f t="shared" ca="1" si="10"/>
        <v>-1188</v>
      </c>
    </row>
    <row r="346" spans="1:14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200647</v>
      </c>
      <c r="B346" s="27">
        <f t="shared" si="11"/>
        <v>342</v>
      </c>
      <c r="C346" s="27">
        <f ca="1">IF($A346="","",OFFSET(統合マスタ!$B$4,MATCH($A346,統合マスタ!$AC$5:$AC$1500,0),0))</f>
        <v>647</v>
      </c>
      <c r="D346" s="27" t="str">
        <f ca="1">IF($A346="","",OFFSET(統合マスタ!$C$4,MATCH($A346,統合マスタ!$AC$5:$AC$1500,0),0))</f>
        <v>メキシチールカプセル５０ｍｇ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１００Ｐ</v>
      </c>
      <c r="I346" s="27" t="str">
        <f ca="1">IF($A346="","",OFFSET(統合マスタ!$K$4,MATCH($A346,統合マスタ!$AC$5:$AC$1500,0),0))</f>
        <v>cap</v>
      </c>
      <c r="J346" s="54" t="str">
        <f ca="1">IF(F346="","",OFFSET(分類!$B$29,MATCH(F346,分類!$A$30:$A$46,0),0))</f>
        <v>劇薬バラ</v>
      </c>
      <c r="K346" s="54" t="str">
        <f ca="1">IFERROR(
    OFFSET(錠剤_PTP!$M$5,
           MATCH(D346, 錠剤_PTP!$D$5:$D$999, 0) - 1,
           0),
"")</f>
        <v/>
      </c>
      <c r="L346" s="54">
        <f ca="1">IFERROR(
    OFFSET(錠剤_バラ!$M$5,
           MATCH(D346, 錠剤_バラ!$D$5:$D$999, 0) - 1,
           0),
"")</f>
        <v>0</v>
      </c>
      <c r="M346" s="54">
        <f ca="1">IFERROR(
    OFFSET(分包機カセット!$M$2,
           MATCH(D346, 分包機カセット!$E$2:$E$235, 0) - 1,
           0),
"")</f>
        <v>-35</v>
      </c>
      <c r="N346" s="54">
        <f t="shared" ca="1" si="10"/>
        <v>-35</v>
      </c>
    </row>
    <row r="347" spans="1:14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200651</v>
      </c>
      <c r="B347" s="27">
        <f t="shared" si="11"/>
        <v>343</v>
      </c>
      <c r="C347" s="27">
        <f ca="1">IF($A347="","",OFFSET(統合マスタ!$B$4,MATCH($A347,統合マスタ!$AC$5:$AC$1500,0),0))</f>
        <v>651</v>
      </c>
      <c r="D347" s="27" t="str">
        <f ca="1">IF($A347="","",OFFSET(統合マスタ!$C$4,MATCH($A347,統合マスタ!$AC$5:$AC$1500,0),0))</f>
        <v>メトホルミン塩酸塩錠２５０ｍｇＭＴ「ＤＳＰＢ」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>錠</v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ca="1">IFERROR(
    OFFSET(分包機カセット!$M$2,
           MATCH(D347, 分包機カセット!$E$2:$E$235, 0) - 1,
           0),
"")</f>
        <v>-1269</v>
      </c>
      <c r="N347" s="54">
        <f t="shared" ca="1" si="10"/>
        <v>-1269</v>
      </c>
    </row>
    <row r="348" spans="1:14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200653</v>
      </c>
      <c r="B348" s="27">
        <f t="shared" si="11"/>
        <v>344</v>
      </c>
      <c r="C348" s="27">
        <f ca="1">IF($A348="","",OFFSET(統合マスタ!$B$4,MATCH($A348,統合マスタ!$AC$5:$AC$1500,0),0))</f>
        <v>653</v>
      </c>
      <c r="D348" s="27" t="str">
        <f ca="1">IF($A348="","",OFFSET(統合マスタ!$C$4,MATCH($A348,統合マスタ!$AC$5:$AC$1500,0),0))</f>
        <v>メマンチン塩酸塩ＯＤ錠２０ｍｇ「ＤＳＥＰ」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５６Ｔ</v>
      </c>
      <c r="I348" s="27" t="str">
        <f ca="1">IF($A348="","",OFFSET(統合マスタ!$K$4,MATCH($A348,統合マスタ!$AC$5:$AC$1500,0),0))</f>
        <v>錠</v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ca="1">IFERROR(
    OFFSET(分包機カセット!$M$2,
           MATCH(D348, 分包機カセット!$E$2:$E$235, 0) - 1,
           0),
"")</f>
        <v>-431</v>
      </c>
      <c r="N348" s="54">
        <f t="shared" ca="1" si="10"/>
        <v>-431</v>
      </c>
    </row>
    <row r="349" spans="1:14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200654</v>
      </c>
      <c r="B349" s="27">
        <f t="shared" si="11"/>
        <v>345</v>
      </c>
      <c r="C349" s="27">
        <f ca="1">IF($A349="","",OFFSET(統合マスタ!$B$4,MATCH($A349,統合マスタ!$AC$5:$AC$1500,0),0))</f>
        <v>654</v>
      </c>
      <c r="D349" s="27" t="str">
        <f ca="1">IF($A349="","",OFFSET(統合マスタ!$C$4,MATCH($A349,統合マスタ!$AC$5:$AC$1500,0),0))</f>
        <v>メマンチン塩酸塩ＯＤ錠２０ｍｇ「ＤＳＥＰ」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１００Ｔ</v>
      </c>
      <c r="I349" s="27" t="str">
        <f ca="1">IF($A349="","",OFFSET(統合マスタ!$K$4,MATCH($A349,統合マスタ!$AC$5:$AC$1500,0),0))</f>
        <v>錠</v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ca="1">IFERROR(
    OFFSET(分包機カセット!$M$2,
           MATCH(D349, 分包機カセット!$E$2:$E$235, 0) - 1,
           0),
"")</f>
        <v>-431</v>
      </c>
      <c r="N349" s="54">
        <f t="shared" ca="1" si="10"/>
        <v>-431</v>
      </c>
    </row>
    <row r="350" spans="1:14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200655</v>
      </c>
      <c r="B350" s="27">
        <f t="shared" si="11"/>
        <v>346</v>
      </c>
      <c r="C350" s="27">
        <f ca="1">IF($A350="","",OFFSET(統合マスタ!$B$4,MATCH($A350,統合マスタ!$AC$5:$AC$1500,0),0))</f>
        <v>655</v>
      </c>
      <c r="D350" s="27" t="str">
        <f ca="1">IF($A350="","",OFFSET(統合マスタ!$C$4,MATCH($A350,統合マスタ!$AC$5:$AC$1500,0),0))</f>
        <v>メマンチン塩酸塩ＯＤ錠５ｍｇ「ＤＳＥＰ」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５６Ｔ</v>
      </c>
      <c r="I350" s="27" t="str">
        <f ca="1">IF($A350="","",OFFSET(統合マスタ!$K$4,MATCH($A350,統合マスタ!$AC$5:$AC$1500,0),0))</f>
        <v>錠</v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ca="1">IFERROR(
    OFFSET(分包機カセット!$M$2,
           MATCH(D350, 分包機カセット!$E$2:$E$235, 0) - 1,
           0),
"")</f>
        <v>-4038</v>
      </c>
      <c r="N350" s="54">
        <f t="shared" ca="1" si="10"/>
        <v>-4038</v>
      </c>
    </row>
    <row r="351" spans="1:14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200656</v>
      </c>
      <c r="B351" s="27">
        <f t="shared" si="11"/>
        <v>347</v>
      </c>
      <c r="C351" s="27">
        <f ca="1">IF($A351="","",OFFSET(統合マスタ!$B$4,MATCH($A351,統合マスタ!$AC$5:$AC$1500,0),0))</f>
        <v>656</v>
      </c>
      <c r="D351" s="27" t="str">
        <f ca="1">IF($A351="","",OFFSET(統合マスタ!$C$4,MATCH($A351,統合マスタ!$AC$5:$AC$1500,0),0))</f>
        <v>メマンチン塩酸塩ＯＤ錠５ｍｇ「ＤＳＥＰ」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１００Ｔ</v>
      </c>
      <c r="I351" s="27" t="str">
        <f ca="1">IF($A351="","",OFFSET(統合マスタ!$K$4,MATCH($A351,統合マスタ!$AC$5:$AC$1500,0),0))</f>
        <v>錠</v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ca="1">IFERROR(
    OFFSET(分包機カセット!$M$2,
           MATCH(D351, 分包機カセット!$E$2:$E$235, 0) - 1,
           0),
"")</f>
        <v>-4038</v>
      </c>
      <c r="N351" s="54">
        <f t="shared" ca="1" si="10"/>
        <v>-4038</v>
      </c>
    </row>
    <row r="352" spans="1:14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200663</v>
      </c>
      <c r="B352" s="27">
        <f t="shared" si="11"/>
        <v>348</v>
      </c>
      <c r="C352" s="27">
        <f ca="1">IF($A352="","",OFFSET(統合マスタ!$B$4,MATCH($A352,統合マスタ!$AC$5:$AC$1500,0),0))</f>
        <v>663</v>
      </c>
      <c r="D352" s="27" t="str">
        <f ca="1">IF($A352="","",OFFSET(統合マスタ!$C$4,MATCH($A352,統合マスタ!$AC$5:$AC$1500,0),0))</f>
        <v>モディオダール錠１００ｍｇ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3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外用.臨時.散薬ヒート</v>
      </c>
      <c r="K352" s="54" t="str">
        <f ca="1">IFERROR(
    OFFSET(錠剤_PTP!$M$5,
           MATCH(D352, 錠剤_PTP!$D$5:$D$999, 0) - 1,
           0),
"")</f>
        <v/>
      </c>
      <c r="L352" s="54" t="str">
        <f ca="1">IFERROR(
    OFFSET(錠剤_バラ!$M$5,
           MATCH(D352, 錠剤_バラ!$D$5:$D$999, 0) - 1,
           0),
"")</f>
        <v/>
      </c>
      <c r="M352" s="54" t="str">
        <f ca="1">IFERROR(
    OFFSET(分包機カセット!$M$2,
           MATCH(D352, 分包機カセット!$E$2:$E$235, 0) - 1,
           0),
"")</f>
        <v/>
      </c>
      <c r="N352" s="54">
        <f t="shared" ca="1" si="10"/>
        <v>0</v>
      </c>
    </row>
    <row r="353" spans="1:14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200671</v>
      </c>
      <c r="B353" s="27">
        <f t="shared" si="11"/>
        <v>349</v>
      </c>
      <c r="C353" s="27">
        <f ca="1">IF($A353="","",OFFSET(統合マスタ!$B$4,MATCH($A353,統合マスタ!$AC$5:$AC$1500,0),0))</f>
        <v>671</v>
      </c>
      <c r="D353" s="27" t="str">
        <f ca="1">IF($A353="","",OFFSET(統合マスタ!$C$4,MATCH($A353,統合マスタ!$AC$5:$AC$1500,0),0))</f>
        <v>ラゲブリオカプセル２００ｍｇ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6</v>
      </c>
      <c r="G353" s="27" t="str">
        <f ca="1">IF($A353="","",OFFSET(統合マスタ!$E$4,MATCH($A353,統合マスタ!$AC$5:$AC$1500,0),0))</f>
        <v>バラ</v>
      </c>
      <c r="H353" s="27" t="str">
        <f ca="1">IF($A353="","",OFFSET(統合マスタ!$F$4,MATCH($A353,統合マスタ!$AC$5:$AC$1500,0),0))</f>
        <v>４０ｃａｐ</v>
      </c>
      <c r="I353" s="27" t="str">
        <f ca="1">IF($A353="","",OFFSET(統合マスタ!$K$4,MATCH($A353,統合マスタ!$AC$5:$AC$1500,0),0))</f>
        <v>cap</v>
      </c>
      <c r="J353" s="54" t="str">
        <f ca="1">IF(F353="","",OFFSET(分類!$B$29,MATCH(F353,分類!$A$30:$A$46,0),0))</f>
        <v>劇薬バラ</v>
      </c>
      <c r="K353" s="54" t="str">
        <f ca="1">IFERROR(
    OFFSET(錠剤_PTP!$M$5,
           MATCH(D353, 錠剤_PTP!$D$5:$D$999, 0) - 1,
           0),
"")</f>
        <v/>
      </c>
      <c r="L353" s="54">
        <f ca="1">IFERROR(
    OFFSET(錠剤_バラ!$M$5,
           MATCH(D353, 錠剤_バラ!$D$5:$D$999, 0) - 1,
           0),
"")</f>
        <v>0</v>
      </c>
      <c r="M353" s="54" t="str">
        <f ca="1">IFERROR(
    OFFSET(分包機カセット!$M$2,
           MATCH(D353, 分包機カセット!$E$2:$E$235, 0) - 1,
           0),
"")</f>
        <v/>
      </c>
      <c r="N353" s="54">
        <f t="shared" ca="1" si="10"/>
        <v>0</v>
      </c>
    </row>
    <row r="354" spans="1:14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200679</v>
      </c>
      <c r="B354" s="27">
        <f t="shared" si="11"/>
        <v>350</v>
      </c>
      <c r="C354" s="27">
        <f ca="1">IF($A354="","",OFFSET(統合マスタ!$B$4,MATCH($A354,統合マスタ!$AC$5:$AC$1500,0),0))</f>
        <v>679</v>
      </c>
      <c r="D354" s="27" t="str">
        <f ca="1">IF($A354="","",OFFSET(統合マスタ!$C$4,MATCH($A354,統合マスタ!$AC$5:$AC$1500,0),0))</f>
        <v>ラツーダ錠２０ｍｇ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>
        <f ca="1">IFERROR(
    OFFSET(分包機カセット!$M$2,
           MATCH(D354, 分包機カセット!$E$2:$E$235, 0) - 1,
           0),
"")</f>
        <v>114</v>
      </c>
      <c r="N354" s="54">
        <f t="shared" ca="1" si="10"/>
        <v>114</v>
      </c>
    </row>
    <row r="355" spans="1:14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200680</v>
      </c>
      <c r="B355" s="27">
        <f t="shared" si="11"/>
        <v>351</v>
      </c>
      <c r="C355" s="27">
        <f ca="1">IF($A355="","",OFFSET(統合マスタ!$B$4,MATCH($A355,統合マスタ!$AC$5:$AC$1500,0),0))</f>
        <v>680</v>
      </c>
      <c r="D355" s="27" t="str">
        <f ca="1">IF($A355="","",OFFSET(統合マスタ!$C$4,MATCH($A355,統合マスタ!$AC$5:$AC$1500,0),0))</f>
        <v>ラツーダ錠２０ｍｇ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５００Ｔ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>
        <f ca="1">IFERROR(
    OFFSET(分包機カセット!$M$2,
           MATCH(D355, 分包機カセット!$E$2:$E$235, 0) - 1,
           0),
"")</f>
        <v>114</v>
      </c>
      <c r="N355" s="54">
        <f t="shared" ca="1" si="10"/>
        <v>114</v>
      </c>
    </row>
    <row r="356" spans="1:14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200681</v>
      </c>
      <c r="B356" s="27">
        <f t="shared" si="11"/>
        <v>352</v>
      </c>
      <c r="C356" s="27">
        <f ca="1">IF($A356="","",OFFSET(統合マスタ!$B$4,MATCH($A356,統合マスタ!$AC$5:$AC$1500,0),0))</f>
        <v>681</v>
      </c>
      <c r="D356" s="27" t="str">
        <f ca="1">IF($A356="","",OFFSET(統合マスタ!$C$4,MATCH($A356,統合マスタ!$AC$5:$AC$1500,0),0))</f>
        <v>ラツーダ錠４０ｍｇ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ＰＴＰ</v>
      </c>
      <c r="H356" s="27" t="str">
        <f ca="1">IF($A356="","",OFFSET(統合マスタ!$F$4,MATCH($A356,統合マスタ!$AC$5:$AC$1500,0),0))</f>
        <v>１００Ｔ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ca="1">IFERROR(
    OFFSET(分包機カセット!$M$2,
           MATCH(D356, 分包機カセット!$E$2:$E$235, 0) - 1,
           0),
"")</f>
        <v>-497</v>
      </c>
      <c r="N356" s="54">
        <f t="shared" ca="1" si="10"/>
        <v>-497</v>
      </c>
    </row>
    <row r="357" spans="1:14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200682</v>
      </c>
      <c r="B357" s="27">
        <f t="shared" si="11"/>
        <v>353</v>
      </c>
      <c r="C357" s="27">
        <f ca="1">IF($A357="","",OFFSET(統合マスタ!$B$4,MATCH($A357,統合マスタ!$AC$5:$AC$1500,0),0))</f>
        <v>682</v>
      </c>
      <c r="D357" s="27" t="str">
        <f ca="1">IF($A357="","",OFFSET(統合マスタ!$C$4,MATCH($A357,統合マスタ!$AC$5:$AC$1500,0),0))</f>
        <v>ラツーダ錠４０ｍｇ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バラ</v>
      </c>
      <c r="H357" s="27" t="str">
        <f ca="1">IF($A357="","",OFFSET(統合マスタ!$F$4,MATCH($A357,統合マスタ!$AC$5:$AC$1500,0),0))</f>
        <v>５００Ｔ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>
        <f ca="1">IFERROR(
    OFFSET(分包機カセット!$M$2,
           MATCH(D357, 分包機カセット!$E$2:$E$235, 0) - 1,
           0),
"")</f>
        <v>-497</v>
      </c>
      <c r="N357" s="54">
        <f t="shared" ca="1" si="10"/>
        <v>-497</v>
      </c>
    </row>
    <row r="358" spans="1:14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200686</v>
      </c>
      <c r="B358" s="27">
        <f t="shared" si="11"/>
        <v>354</v>
      </c>
      <c r="C358" s="27">
        <f ca="1">IF($A358="","",OFFSET(統合マスタ!$B$4,MATCH($A358,統合マスタ!$AC$5:$AC$1500,0),0))</f>
        <v>686</v>
      </c>
      <c r="D358" s="27" t="str">
        <f ca="1">IF($A358="","",OFFSET(統合マスタ!$C$4,MATCH($A358,統合マスタ!$AC$5:$AC$1500,0),0))</f>
        <v>ラモトリギン錠１００ｍｇ「トーワ」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１４０Ｔ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ca="1">IFERROR(
    OFFSET(分包機カセット!$M$2,
           MATCH(D358, 分包機カセット!$E$2:$E$235, 0) - 1,
           0),
"")</f>
        <v>-72</v>
      </c>
      <c r="N358" s="54">
        <f t="shared" ca="1" si="10"/>
        <v>-72</v>
      </c>
    </row>
    <row r="359" spans="1:14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200687</v>
      </c>
      <c r="B359" s="27">
        <f t="shared" si="11"/>
        <v>355</v>
      </c>
      <c r="C359" s="27">
        <f ca="1">IF($A359="","",OFFSET(統合マスタ!$B$4,MATCH($A359,統合マスタ!$AC$5:$AC$1500,0),0))</f>
        <v>687</v>
      </c>
      <c r="D359" s="27" t="str">
        <f ca="1">IF($A359="","",OFFSET(統合マスタ!$C$4,MATCH($A359,統合マスタ!$AC$5:$AC$1500,0),0))</f>
        <v>ラモトリギン錠１００ｍｇ「トーワ」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１００Ｔ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ca="1">IFERROR(
    OFFSET(分包機カセット!$M$2,
           MATCH(D359, 分包機カセット!$E$2:$E$235, 0) - 1,
           0),
"")</f>
        <v>-72</v>
      </c>
      <c r="N359" s="54">
        <f t="shared" ca="1" si="10"/>
        <v>-72</v>
      </c>
    </row>
    <row r="360" spans="1:14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200688</v>
      </c>
      <c r="B360" s="27">
        <f t="shared" si="11"/>
        <v>356</v>
      </c>
      <c r="C360" s="27">
        <f ca="1">IF($A360="","",OFFSET(統合マスタ!$B$4,MATCH($A360,統合マスタ!$AC$5:$AC$1500,0),0))</f>
        <v>688</v>
      </c>
      <c r="D360" s="27" t="str">
        <f ca="1">IF($A360="","",OFFSET(統合マスタ!$C$4,MATCH($A360,統合マスタ!$AC$5:$AC$1500,0),0))</f>
        <v>ラモトリギン錠２５ｍｇ「トーワ」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１４０Ｔ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 t="str">
        <f ca="1">IFERROR(
    OFFSET(分包機カセット!$M$2,
           MATCH(D360, 分包機カセット!$E$2:$E$235, 0) - 1,
           0),
"")</f>
        <v/>
      </c>
      <c r="N360" s="54">
        <f t="shared" ca="1" si="10"/>
        <v>0</v>
      </c>
    </row>
    <row r="361" spans="1:14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200689</v>
      </c>
      <c r="B361" s="27">
        <f t="shared" si="11"/>
        <v>357</v>
      </c>
      <c r="C361" s="27">
        <f ca="1">IF($A361="","",OFFSET(統合マスタ!$B$4,MATCH($A361,統合マスタ!$AC$5:$AC$1500,0),0))</f>
        <v>689</v>
      </c>
      <c r="D361" s="27" t="str">
        <f ca="1">IF($A361="","",OFFSET(統合マスタ!$C$4,MATCH($A361,統合マスタ!$AC$5:$AC$1500,0),0))</f>
        <v>ラモトリギン錠２５ｍｇ「トーワ」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１００Ｔ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 t="str">
        <f ca="1">IFERROR(
    OFFSET(分包機カセット!$M$2,
           MATCH(D361, 分包機カセット!$E$2:$E$235, 0) - 1,
           0),
"")</f>
        <v/>
      </c>
      <c r="N361" s="54">
        <f t="shared" ca="1" si="10"/>
        <v>0</v>
      </c>
    </row>
    <row r="362" spans="1:14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200701</v>
      </c>
      <c r="B362" s="27">
        <f t="shared" si="11"/>
        <v>358</v>
      </c>
      <c r="C362" s="27">
        <f ca="1">IF($A362="","",OFFSET(統合マスタ!$B$4,MATCH($A362,統合マスタ!$AC$5:$AC$1500,0),0))</f>
        <v>701</v>
      </c>
      <c r="D362" s="27" t="str">
        <f ca="1">IF($A362="","",OFFSET(統合マスタ!$C$4,MATCH($A362,統合マスタ!$AC$5:$AC$1500,0),0))</f>
        <v>リスパダール錠１ｍｇ　　　　　　　　　　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 t="str">
        <f ca="1">IFERROR(
    OFFSET(分包機カセット!$M$2,
           MATCH(D362, 分包機カセット!$E$2:$E$235, 0) - 1,
           0),
"")</f>
        <v/>
      </c>
      <c r="N362" s="54">
        <f t="shared" ca="1" si="10"/>
        <v>0</v>
      </c>
    </row>
    <row r="363" spans="1:14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200702</v>
      </c>
      <c r="B363" s="27">
        <f t="shared" si="11"/>
        <v>359</v>
      </c>
      <c r="C363" s="27">
        <f ca="1">IF($A363="","",OFFSET(統合マスタ!$B$4,MATCH($A363,統合マスタ!$AC$5:$AC$1500,0),0))</f>
        <v>702</v>
      </c>
      <c r="D363" s="27" t="str">
        <f ca="1">IF($A363="","",OFFSET(統合マスタ!$C$4,MATCH($A363,統合マスタ!$AC$5:$AC$1500,0),0))</f>
        <v>リスパダール錠１ｍｇ　　　　　　　　　　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１０００Ｔ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 t="str">
        <f ca="1">IFERROR(
    OFFSET(分包機カセット!$M$2,
           MATCH(D363, 分包機カセット!$E$2:$E$235, 0) - 1,
           0),
"")</f>
        <v/>
      </c>
      <c r="N363" s="54">
        <f t="shared" ca="1" si="10"/>
        <v>0</v>
      </c>
    </row>
    <row r="364" spans="1:14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200703</v>
      </c>
      <c r="B364" s="27">
        <f t="shared" si="11"/>
        <v>360</v>
      </c>
      <c r="C364" s="27">
        <f ca="1">IF($A364="","",OFFSET(統合マスタ!$B$4,MATCH($A364,統合マスタ!$AC$5:$AC$1500,0),0))</f>
        <v>703</v>
      </c>
      <c r="D364" s="27" t="str">
        <f ca="1">IF($A364="","",OFFSET(統合マスタ!$C$4,MATCH($A364,統合マスタ!$AC$5:$AC$1500,0),0))</f>
        <v>リスパダール錠２ｍｇ　　　　　　　　　　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 t="str">
        <f ca="1">IFERROR(
    OFFSET(分包機カセット!$M$2,
           MATCH(D364, 分包機カセット!$E$2:$E$235, 0) - 1,
           0),
"")</f>
        <v/>
      </c>
      <c r="N364" s="54">
        <f t="shared" ca="1" si="10"/>
        <v>0</v>
      </c>
    </row>
    <row r="365" spans="1:14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200704</v>
      </c>
      <c r="B365" s="27">
        <f t="shared" si="11"/>
        <v>361</v>
      </c>
      <c r="C365" s="27">
        <f ca="1">IF($A365="","",OFFSET(統合マスタ!$B$4,MATCH($A365,統合マスタ!$AC$5:$AC$1500,0),0))</f>
        <v>704</v>
      </c>
      <c r="D365" s="27" t="str">
        <f ca="1">IF($A365="","",OFFSET(統合マスタ!$C$4,MATCH($A365,統合マスタ!$AC$5:$AC$1500,0),0))</f>
        <v>リスパダール錠２ｍｇ　　　　　　　　　　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 t="str">
        <f ca="1">IFERROR(
    OFFSET(分包機カセット!$M$2,
           MATCH(D365, 分包機カセット!$E$2:$E$235, 0) - 1,
           0),
"")</f>
        <v/>
      </c>
      <c r="N365" s="54">
        <f t="shared" ca="1" si="10"/>
        <v>0</v>
      </c>
    </row>
    <row r="366" spans="1:14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200705</v>
      </c>
      <c r="B366" s="27">
        <f t="shared" si="11"/>
        <v>362</v>
      </c>
      <c r="C366" s="27">
        <f ca="1">IF($A366="","",OFFSET(統合マスタ!$B$4,MATCH($A366,統合マスタ!$AC$5:$AC$1500,0),0))</f>
        <v>705</v>
      </c>
      <c r="D366" s="27" t="str">
        <f ca="1">IF($A366="","",OFFSET(統合マスタ!$C$4,MATCH($A366,統合マスタ!$AC$5:$AC$1500,0),0))</f>
        <v>リスパダール錠３ｍｇ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ca="1">IFERROR(
    OFFSET(分包機カセット!$M$2,
           MATCH(D366, 分包機カセット!$E$2:$E$235, 0) - 1,
           0),
"")</f>
        <v>-546</v>
      </c>
      <c r="N366" s="54">
        <f t="shared" ca="1" si="10"/>
        <v>-546</v>
      </c>
    </row>
    <row r="367" spans="1:14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200706</v>
      </c>
      <c r="B367" s="27">
        <f t="shared" si="11"/>
        <v>363</v>
      </c>
      <c r="C367" s="27">
        <f ca="1">IF($A367="","",OFFSET(統合マスタ!$B$4,MATCH($A367,統合マスタ!$AC$5:$AC$1500,0),0))</f>
        <v>706</v>
      </c>
      <c r="D367" s="27" t="str">
        <f ca="1">IF($A367="","",OFFSET(統合マスタ!$C$4,MATCH($A367,統合マスタ!$AC$5:$AC$1500,0),0))</f>
        <v>リスパダール錠３ｍｇ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ca="1">IFERROR(
    OFFSET(分包機カセット!$M$2,
           MATCH(D367, 分包機カセット!$E$2:$E$235, 0) - 1,
           0),
"")</f>
        <v>-546</v>
      </c>
      <c r="N367" s="54">
        <f t="shared" ca="1" si="10"/>
        <v>-546</v>
      </c>
    </row>
    <row r="368" spans="1:14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200710</v>
      </c>
      <c r="B368" s="27">
        <f t="shared" si="11"/>
        <v>364</v>
      </c>
      <c r="C368" s="27">
        <f ca="1">IF($A368="","",OFFSET(統合マスタ!$B$4,MATCH($A368,統合マスタ!$AC$5:$AC$1500,0),0))</f>
        <v>710</v>
      </c>
      <c r="D368" s="27" t="str">
        <f ca="1">IF($A368="","",OFFSET(統合マスタ!$C$4,MATCH($A368,統合マスタ!$AC$5:$AC$1500,0),0))</f>
        <v>リスペリドンＯＤ錠０．５ｍｇ「アメル」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</v>
      </c>
      <c r="I368" s="27" t="str">
        <f ca="1">IF($A368="","",OFFSET(統合マスタ!$K$4,MATCH($A368,統合マスタ!$AC$5:$AC$1500,0),0))</f>
        <v/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ca="1">IFERROR(
    OFFSET(分包機カセット!$M$2,
           MATCH(D368, 分包機カセット!$E$2:$E$235, 0) - 1,
           0),
"")</f>
        <v>-295</v>
      </c>
      <c r="N368" s="54">
        <f t="shared" ca="1" si="10"/>
        <v>-295</v>
      </c>
    </row>
    <row r="369" spans="1:14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200711</v>
      </c>
      <c r="B369" s="27">
        <f t="shared" si="11"/>
        <v>365</v>
      </c>
      <c r="C369" s="27">
        <f ca="1">IF($A369="","",OFFSET(統合マスタ!$B$4,MATCH($A369,統合マスタ!$AC$5:$AC$1500,0),0))</f>
        <v>711</v>
      </c>
      <c r="D369" s="27" t="str">
        <f ca="1">IF($A369="","",OFFSET(統合マスタ!$C$4,MATCH($A369,統合マスタ!$AC$5:$AC$1500,0),0))</f>
        <v>リスペリドンＯＤ錠０．５ｍｇ「アメル」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５００Ｔ</v>
      </c>
      <c r="I369" s="27" t="str">
        <f ca="1">IF($A369="","",OFFSET(統合マスタ!$K$4,MATCH($A369,統合マスタ!$AC$5:$AC$1500,0),0))</f>
        <v/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ca="1">IFERROR(
    OFFSET(分包機カセット!$M$2,
           MATCH(D369, 分包機カセット!$E$2:$E$235, 0) - 1,
           0),
"")</f>
        <v>-295</v>
      </c>
      <c r="N369" s="54">
        <f t="shared" ca="1" si="10"/>
        <v>-295</v>
      </c>
    </row>
    <row r="370" spans="1:14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200712</v>
      </c>
      <c r="B370" s="27">
        <f t="shared" si="11"/>
        <v>366</v>
      </c>
      <c r="C370" s="27">
        <f ca="1">IF($A370="","",OFFSET(統合マスタ!$B$4,MATCH($A370,統合マスタ!$AC$5:$AC$1500,0),0))</f>
        <v>712</v>
      </c>
      <c r="D370" s="27" t="str">
        <f ca="1">IF($A370="","",OFFSET(統合マスタ!$C$4,MATCH($A370,統合マスタ!$AC$5:$AC$1500,0),0))</f>
        <v>リスペリドンＯＤ錠１ｍｇ「アメル」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ca="1">IFERROR(
    OFFSET(分包機カセット!$M$2,
           MATCH(D370, 分包機カセット!$E$2:$E$235, 0) - 1,
           0),
"")</f>
        <v>-283</v>
      </c>
      <c r="N370" s="54">
        <f t="shared" ca="1" si="10"/>
        <v>-283</v>
      </c>
    </row>
    <row r="371" spans="1:14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200713</v>
      </c>
      <c r="B371" s="27">
        <f t="shared" si="11"/>
        <v>367</v>
      </c>
      <c r="C371" s="27">
        <f ca="1">IF($A371="","",OFFSET(統合マスタ!$B$4,MATCH($A371,統合マスタ!$AC$5:$AC$1500,0),0))</f>
        <v>713</v>
      </c>
      <c r="D371" s="27" t="str">
        <f ca="1">IF($A371="","",OFFSET(統合マスタ!$C$4,MATCH($A371,統合マスタ!$AC$5:$AC$1500,0),0))</f>
        <v>リスペリドンＯＤ錠１ｍｇ「アメル」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５００Ｔ</v>
      </c>
      <c r="I371" s="27" t="str">
        <f ca="1">IF($A371="","",OFFSET(統合マスタ!$K$4,MATCH($A371,統合マスタ!$AC$5:$AC$1500,0),0))</f>
        <v/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ca="1">IFERROR(
    OFFSET(分包機カセット!$M$2,
           MATCH(D371, 分包機カセット!$E$2:$E$235, 0) - 1,
           0),
"")</f>
        <v>-283</v>
      </c>
      <c r="N371" s="54">
        <f t="shared" ca="1" si="10"/>
        <v>-283</v>
      </c>
    </row>
    <row r="372" spans="1:14">
      <c r="A372" s="66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>200714</v>
      </c>
      <c r="B372" s="27">
        <f t="shared" si="11"/>
        <v>368</v>
      </c>
      <c r="C372" s="27">
        <f ca="1">IF($A372="","",OFFSET(統合マスタ!$B$4,MATCH($A372,統合マスタ!$AC$5:$AC$1500,0),0))</f>
        <v>714</v>
      </c>
      <c r="D372" s="27" t="str">
        <f ca="1">IF($A372="","",OFFSET(統合マスタ!$C$4,MATCH($A372,統合マスタ!$AC$5:$AC$1500,0),0))</f>
        <v>リスペリドンＯＤ錠２ｍｇ「アメル」</v>
      </c>
      <c r="E372" s="27">
        <f ca="1">IF($A372="","",OFFSET(統合マスタ!$X$4,MATCH($A372,統合マスタ!$AC$5:$AC$1500,0),0))</f>
        <v>2</v>
      </c>
      <c r="F372" s="27">
        <f ca="1">IF($A372="","",OFFSET(統合マスタ!$Z$4,MATCH($A372,統合マスタ!$AC$5:$AC$1500,0),0))</f>
        <v>26</v>
      </c>
      <c r="G372" s="27" t="str">
        <f ca="1">IF($A372="","",OFFSET(統合マスタ!$E$4,MATCH($A372,統合マスタ!$AC$5:$AC$1500,0),0))</f>
        <v>ＰＴＰ</v>
      </c>
      <c r="H372" s="27" t="str">
        <f ca="1">IF($A372="","",OFFSET(統合マスタ!$F$4,MATCH($A372,統合マスタ!$AC$5:$AC$1500,0),0))</f>
        <v>１００Ｔ</v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>調剤棚　＆　劇薬バラ</v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>
        <f ca="1">IFERROR(
    OFFSET(分包機カセット!$M$2,
           MATCH(D372, 分包機カセット!$E$2:$E$235, 0) - 1,
           0),
"")</f>
        <v>-367</v>
      </c>
      <c r="N372" s="54">
        <f t="shared" ca="1" si="10"/>
        <v>-367</v>
      </c>
    </row>
    <row r="373" spans="1:14">
      <c r="A373" s="66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>200715</v>
      </c>
      <c r="B373" s="27">
        <f t="shared" si="11"/>
        <v>369</v>
      </c>
      <c r="C373" s="27">
        <f ca="1">IF($A373="","",OFFSET(統合マスタ!$B$4,MATCH($A373,統合マスタ!$AC$5:$AC$1500,0),0))</f>
        <v>715</v>
      </c>
      <c r="D373" s="27" t="str">
        <f ca="1">IF($A373="","",OFFSET(統合マスタ!$C$4,MATCH($A373,統合マスタ!$AC$5:$AC$1500,0),0))</f>
        <v>リスペリドンＯＤ錠２ｍｇ「アメル」</v>
      </c>
      <c r="E373" s="27">
        <f ca="1">IF($A373="","",OFFSET(統合マスタ!$X$4,MATCH($A373,統合マスタ!$AC$5:$AC$1500,0),0))</f>
        <v>2</v>
      </c>
      <c r="F373" s="27">
        <f ca="1">IF($A373="","",OFFSET(統合マスタ!$Z$4,MATCH($A373,統合マスタ!$AC$5:$AC$1500,0),0))</f>
        <v>26</v>
      </c>
      <c r="G373" s="27" t="str">
        <f ca="1">IF($A373="","",OFFSET(統合マスタ!$E$4,MATCH($A373,統合マスタ!$AC$5:$AC$1500,0),0))</f>
        <v>バラ</v>
      </c>
      <c r="H373" s="27" t="str">
        <f ca="1">IF($A373="","",OFFSET(統合マスタ!$F$4,MATCH($A373,統合マスタ!$AC$5:$AC$1500,0),0))</f>
        <v>５００Ｔ</v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>調剤棚　＆　劇薬バラ</v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>
        <f ca="1">IFERROR(
    OFFSET(分包機カセット!$M$2,
           MATCH(D373, 分包機カセット!$E$2:$E$235, 0) - 1,
           0),
"")</f>
        <v>-367</v>
      </c>
      <c r="N373" s="54">
        <f t="shared" ca="1" si="10"/>
        <v>-367</v>
      </c>
    </row>
    <row r="374" spans="1:14">
      <c r="A374" s="66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>200716</v>
      </c>
      <c r="B374" s="27">
        <f t="shared" si="11"/>
        <v>370</v>
      </c>
      <c r="C374" s="27">
        <f ca="1">IF($A374="","",OFFSET(統合マスタ!$B$4,MATCH($A374,統合マスタ!$AC$5:$AC$1500,0),0))</f>
        <v>716</v>
      </c>
      <c r="D374" s="27" t="str">
        <f ca="1">IF($A374="","",OFFSET(統合マスタ!$C$4,MATCH($A374,統合マスタ!$AC$5:$AC$1500,0),0))</f>
        <v>リスペリドンＯＤ錠３ｍｇ「アメル」</v>
      </c>
      <c r="E374" s="27">
        <f ca="1">IF($A374="","",OFFSET(統合マスタ!$X$4,MATCH($A374,統合マスタ!$AC$5:$AC$1500,0),0))</f>
        <v>2</v>
      </c>
      <c r="F374" s="27">
        <f ca="1">IF($A374="","",OFFSET(統合マスタ!$Z$4,MATCH($A374,統合マスタ!$AC$5:$AC$1500,0),0))</f>
        <v>26</v>
      </c>
      <c r="G374" s="27" t="str">
        <f ca="1">IF($A374="","",OFFSET(統合マスタ!$E$4,MATCH($A374,統合マスタ!$AC$5:$AC$1500,0),0))</f>
        <v>ＰＴＰ</v>
      </c>
      <c r="H374" s="27" t="str">
        <f ca="1">IF($A374="","",OFFSET(統合マスタ!$F$4,MATCH($A374,統合マスタ!$AC$5:$AC$1500,0),0))</f>
        <v>１００Ｔ</v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>調剤棚　＆　劇薬バラ</v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>
        <f ca="1">IFERROR(
    OFFSET(分包機カセット!$M$2,
           MATCH(D374, 分包機カセット!$E$2:$E$235, 0) - 1,
           0),
"")</f>
        <v>-232</v>
      </c>
      <c r="N374" s="54">
        <f t="shared" ca="1" si="10"/>
        <v>-232</v>
      </c>
    </row>
    <row r="375" spans="1:14">
      <c r="A375" s="66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>200717</v>
      </c>
      <c r="B375" s="27">
        <f t="shared" si="11"/>
        <v>371</v>
      </c>
      <c r="C375" s="27">
        <f ca="1">IF($A375="","",OFFSET(統合マスタ!$B$4,MATCH($A375,統合マスタ!$AC$5:$AC$1500,0),0))</f>
        <v>717</v>
      </c>
      <c r="D375" s="27" t="str">
        <f ca="1">IF($A375="","",OFFSET(統合マスタ!$C$4,MATCH($A375,統合マスタ!$AC$5:$AC$1500,0),0))</f>
        <v>リスペリドンＯＤ錠３ｍｇ「アメル」</v>
      </c>
      <c r="E375" s="27">
        <f ca="1">IF($A375="","",OFFSET(統合マスタ!$X$4,MATCH($A375,統合マスタ!$AC$5:$AC$1500,0),0))</f>
        <v>2</v>
      </c>
      <c r="F375" s="27">
        <f ca="1">IF($A375="","",OFFSET(統合マスタ!$Z$4,MATCH($A375,統合マスタ!$AC$5:$AC$1500,0),0))</f>
        <v>26</v>
      </c>
      <c r="G375" s="27" t="str">
        <f ca="1">IF($A375="","",OFFSET(統合マスタ!$E$4,MATCH($A375,統合マスタ!$AC$5:$AC$1500,0),0))</f>
        <v>バラ</v>
      </c>
      <c r="H375" s="27" t="str">
        <f ca="1">IF($A375="","",OFFSET(統合マスタ!$F$4,MATCH($A375,統合マスタ!$AC$5:$AC$1500,0),0))</f>
        <v>５００Ｔ</v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>調剤棚　＆　劇薬バラ</v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>
        <f ca="1">IFERROR(
    OFFSET(分包機カセット!$M$2,
           MATCH(D375, 分包機カセット!$E$2:$E$235, 0) - 1,
           0),
"")</f>
        <v>-232</v>
      </c>
      <c r="N375" s="54">
        <f t="shared" ca="1" si="10"/>
        <v>-232</v>
      </c>
    </row>
    <row r="376" spans="1:14">
      <c r="A376" s="66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>200719</v>
      </c>
      <c r="B376" s="27">
        <f t="shared" si="11"/>
        <v>372</v>
      </c>
      <c r="C376" s="27">
        <f ca="1">IF($A376="","",OFFSET(統合マスタ!$B$4,MATCH($A376,統合マスタ!$AC$5:$AC$1500,0),0))</f>
        <v>719</v>
      </c>
      <c r="D376" s="27" t="str">
        <f ca="1">IF($A376="","",OFFSET(統合マスタ!$C$4,MATCH($A376,統合マスタ!$AC$5:$AC$1500,0),0))</f>
        <v>リスペリドン錠０．５ｍｇ「アメル」</v>
      </c>
      <c r="E376" s="27">
        <f ca="1">IF($A376="","",OFFSET(統合マスタ!$X$4,MATCH($A376,統合マスタ!$AC$5:$AC$1500,0),0))</f>
        <v>2</v>
      </c>
      <c r="F376" s="27">
        <f ca="1">IF($A376="","",OFFSET(統合マスタ!$Z$4,MATCH($A376,統合マスタ!$AC$5:$AC$1500,0),0))</f>
        <v>26</v>
      </c>
      <c r="G376" s="27" t="str">
        <f ca="1">IF($A376="","",OFFSET(統合マスタ!$E$4,MATCH($A376,統合マスタ!$AC$5:$AC$1500,0),0))</f>
        <v>ＰＴＰ</v>
      </c>
      <c r="H376" s="27" t="str">
        <f ca="1">IF($A376="","",OFFSET(統合マスタ!$F$4,MATCH($A376,統合マスタ!$AC$5:$AC$1500,0),0))</f>
        <v>１００Ｔ</v>
      </c>
      <c r="I376" s="27" t="str">
        <f ca="1">IF($A376="","",OFFSET(統合マスタ!$K$4,MATCH($A376,統合マスタ!$AC$5:$AC$1500,0),0))</f>
        <v>錠</v>
      </c>
      <c r="J376" s="54" t="str">
        <f ca="1">IF(F376="","",OFFSET(分類!$B$29,MATCH(F376,分類!$A$30:$A$46,0),0))</f>
        <v>調剤棚　＆　劇薬バラ</v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 t="str">
        <f ca="1">IFERROR(
    OFFSET(分包機カセット!$M$2,
           MATCH(D376, 分包機カセット!$E$2:$E$235, 0) - 1,
           0),
"")</f>
        <v/>
      </c>
      <c r="N376" s="54">
        <f t="shared" ca="1" si="10"/>
        <v>0</v>
      </c>
    </row>
    <row r="377" spans="1:14">
      <c r="A377" s="66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>200720</v>
      </c>
      <c r="B377" s="27">
        <f t="shared" si="11"/>
        <v>373</v>
      </c>
      <c r="C377" s="27">
        <f ca="1">IF($A377="","",OFFSET(統合マスタ!$B$4,MATCH($A377,統合マスタ!$AC$5:$AC$1500,0),0))</f>
        <v>720</v>
      </c>
      <c r="D377" s="27" t="str">
        <f ca="1">IF($A377="","",OFFSET(統合マスタ!$C$4,MATCH($A377,統合マスタ!$AC$5:$AC$1500,0),0))</f>
        <v>リスペリドン錠１ｍｇ「アメル」</v>
      </c>
      <c r="E377" s="27">
        <f ca="1">IF($A377="","",OFFSET(統合マスタ!$X$4,MATCH($A377,統合マスタ!$AC$5:$AC$1500,0),0))</f>
        <v>2</v>
      </c>
      <c r="F377" s="27">
        <f ca="1">IF($A377="","",OFFSET(統合マスタ!$Z$4,MATCH($A377,統合マスタ!$AC$5:$AC$1500,0),0))</f>
        <v>26</v>
      </c>
      <c r="G377" s="27" t="str">
        <f ca="1">IF($A377="","",OFFSET(統合マスタ!$E$4,MATCH($A377,統合マスタ!$AC$5:$AC$1500,0),0))</f>
        <v>ＰＴＰ</v>
      </c>
      <c r="H377" s="27" t="str">
        <f ca="1">IF($A377="","",OFFSET(統合マスタ!$F$4,MATCH($A377,統合マスタ!$AC$5:$AC$1500,0),0))</f>
        <v>１００Ｔ</v>
      </c>
      <c r="I377" s="27" t="str">
        <f ca="1">IF($A377="","",OFFSET(統合マスタ!$K$4,MATCH($A377,統合マスタ!$AC$5:$AC$1500,0),0))</f>
        <v>錠</v>
      </c>
      <c r="J377" s="54" t="str">
        <f ca="1">IF(F377="","",OFFSET(分類!$B$29,MATCH(F377,分類!$A$30:$A$46,0),0))</f>
        <v>調剤棚　＆　劇薬バラ</v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 t="str">
        <f ca="1">IFERROR(
    OFFSET(分包機カセット!$M$2,
           MATCH(D377, 分包機カセット!$E$2:$E$235, 0) - 1,
           0),
"")</f>
        <v/>
      </c>
      <c r="N377" s="54">
        <f t="shared" ca="1" si="10"/>
        <v>0</v>
      </c>
    </row>
    <row r="378" spans="1:14">
      <c r="A378" s="66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>200743</v>
      </c>
      <c r="B378" s="27">
        <f t="shared" si="11"/>
        <v>374</v>
      </c>
      <c r="C378" s="27">
        <f ca="1">IF($A378="","",OFFSET(統合マスタ!$B$4,MATCH($A378,統合マスタ!$AC$5:$AC$1500,0),0))</f>
        <v>743</v>
      </c>
      <c r="D378" s="27" t="str">
        <f ca="1">IF($A378="","",OFFSET(統合マスタ!$C$4,MATCH($A378,統合マスタ!$AC$5:$AC$1500,0),0))</f>
        <v>ルーラン錠４ｍｇ　　　　　　　　　　　　</v>
      </c>
      <c r="E378" s="27">
        <f ca="1">IF($A378="","",OFFSET(統合マスタ!$X$4,MATCH($A378,統合マスタ!$AC$5:$AC$1500,0),0))</f>
        <v>2</v>
      </c>
      <c r="F378" s="27">
        <f ca="1">IF($A378="","",OFFSET(統合マスタ!$Z$4,MATCH($A378,統合マスタ!$AC$5:$AC$1500,0),0))</f>
        <v>26</v>
      </c>
      <c r="G378" s="27" t="str">
        <f ca="1">IF($A378="","",OFFSET(統合マスタ!$E$4,MATCH($A378,統合マスタ!$AC$5:$AC$1500,0),0))</f>
        <v>ＰＴＰ</v>
      </c>
      <c r="H378" s="27" t="str">
        <f ca="1">IF($A378="","",OFFSET(統合マスタ!$F$4,MATCH($A378,統合マスタ!$AC$5:$AC$1500,0),0))</f>
        <v>１００Ｔ　　　　</v>
      </c>
      <c r="I378" s="27" t="str">
        <f ca="1">IF($A378="","",OFFSET(統合マスタ!$K$4,MATCH($A378,統合マスタ!$AC$5:$AC$1500,0),0))</f>
        <v>錠</v>
      </c>
      <c r="J378" s="54" t="str">
        <f ca="1">IF(F378="","",OFFSET(分類!$B$29,MATCH(F378,分類!$A$30:$A$46,0),0))</f>
        <v>調剤棚　＆　劇薬バラ</v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 t="str">
        <f ca="1">IFERROR(
    OFFSET(分包機カセット!$M$2,
           MATCH(D378, 分包機カセット!$E$2:$E$235, 0) - 1,
           0),
"")</f>
        <v/>
      </c>
      <c r="N378" s="54">
        <f t="shared" ca="1" si="10"/>
        <v>0</v>
      </c>
    </row>
    <row r="379" spans="1:14">
      <c r="A379" s="66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>200744</v>
      </c>
      <c r="B379" s="27">
        <f t="shared" si="11"/>
        <v>375</v>
      </c>
      <c r="C379" s="27">
        <f ca="1">IF($A379="","",OFFSET(統合マスタ!$B$4,MATCH($A379,統合マスタ!$AC$5:$AC$1500,0),0))</f>
        <v>744</v>
      </c>
      <c r="D379" s="27" t="str">
        <f ca="1">IF($A379="","",OFFSET(統合マスタ!$C$4,MATCH($A379,統合マスタ!$AC$5:$AC$1500,0),0))</f>
        <v>ルーラン錠４ｍｇ　　　　　　　　　　　　</v>
      </c>
      <c r="E379" s="27">
        <f ca="1">IF($A379="","",OFFSET(統合マスタ!$X$4,MATCH($A379,統合マスタ!$AC$5:$AC$1500,0),0))</f>
        <v>2</v>
      </c>
      <c r="F379" s="27">
        <f ca="1">IF($A379="","",OFFSET(統合マスタ!$Z$4,MATCH($A379,統合マスタ!$AC$5:$AC$1500,0),0))</f>
        <v>26</v>
      </c>
      <c r="G379" s="27" t="str">
        <f ca="1">IF($A379="","",OFFSET(統合マスタ!$E$4,MATCH($A379,統合マスタ!$AC$5:$AC$1500,0),0))</f>
        <v>バラ</v>
      </c>
      <c r="H379" s="27" t="str">
        <f ca="1">IF($A379="","",OFFSET(統合マスタ!$F$4,MATCH($A379,統合マスタ!$AC$5:$AC$1500,0),0))</f>
        <v>１０００Ｔ</v>
      </c>
      <c r="I379" s="27" t="str">
        <f ca="1">IF($A379="","",OFFSET(統合マスタ!$K$4,MATCH($A379,統合マスタ!$AC$5:$AC$1500,0),0))</f>
        <v>錠</v>
      </c>
      <c r="J379" s="54" t="str">
        <f ca="1">IF(F379="","",OFFSET(分類!$B$29,MATCH(F379,分類!$A$30:$A$46,0),0))</f>
        <v>調剤棚　＆　劇薬バラ</v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 t="str">
        <f ca="1">IFERROR(
    OFFSET(分包機カセット!$M$2,
           MATCH(D379, 分包機カセット!$E$2:$E$235, 0) - 1,
           0),
"")</f>
        <v/>
      </c>
      <c r="N379" s="54">
        <f t="shared" ca="1" si="10"/>
        <v>0</v>
      </c>
    </row>
    <row r="380" spans="1:14">
      <c r="A380" s="66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>200745</v>
      </c>
      <c r="B380" s="27">
        <f t="shared" si="11"/>
        <v>376</v>
      </c>
      <c r="C380" s="27">
        <f ca="1">IF($A380="","",OFFSET(統合マスタ!$B$4,MATCH($A380,統合マスタ!$AC$5:$AC$1500,0),0))</f>
        <v>745</v>
      </c>
      <c r="D380" s="27" t="str">
        <f ca="1">IF($A380="","",OFFSET(統合マスタ!$C$4,MATCH($A380,統合マスタ!$AC$5:$AC$1500,0),0))</f>
        <v>ルーラン錠８ｍｇ</v>
      </c>
      <c r="E380" s="27">
        <f ca="1">IF($A380="","",OFFSET(統合マスタ!$X$4,MATCH($A380,統合マスタ!$AC$5:$AC$1500,0),0))</f>
        <v>2</v>
      </c>
      <c r="F380" s="27">
        <f ca="1">IF($A380="","",OFFSET(統合マスタ!$Z$4,MATCH($A380,統合マスタ!$AC$5:$AC$1500,0),0))</f>
        <v>26</v>
      </c>
      <c r="G380" s="27" t="str">
        <f ca="1">IF($A380="","",OFFSET(統合マスタ!$E$4,MATCH($A380,統合マスタ!$AC$5:$AC$1500,0),0))</f>
        <v>バラ</v>
      </c>
      <c r="H380" s="27" t="str">
        <f ca="1">IF($A380="","",OFFSET(統合マスタ!$F$4,MATCH($A380,統合マスタ!$AC$5:$AC$1500,0),0))</f>
        <v>１０００Ｔ</v>
      </c>
      <c r="I380" s="27" t="str">
        <f ca="1">IF($A380="","",OFFSET(統合マスタ!$K$4,MATCH($A380,統合マスタ!$AC$5:$AC$1500,0),0))</f>
        <v>錠</v>
      </c>
      <c r="J380" s="54" t="str">
        <f ca="1">IF(F380="","",OFFSET(分類!$B$29,MATCH(F380,分類!$A$30:$A$46,0),0))</f>
        <v>調剤棚　＆　劇薬バラ</v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ca="1">IFERROR(
    OFFSET(分包機カセット!$M$2,
           MATCH(D380, 分包機カセット!$E$2:$E$235, 0) - 1,
           0),
"")</f>
        <v>-777</v>
      </c>
      <c r="N380" s="54">
        <f t="shared" ca="1" si="10"/>
        <v>-777</v>
      </c>
    </row>
    <row r="381" spans="1:14">
      <c r="A381" s="66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>200746</v>
      </c>
      <c r="B381" s="27">
        <f t="shared" si="11"/>
        <v>377</v>
      </c>
      <c r="C381" s="27">
        <f ca="1">IF($A381="","",OFFSET(統合マスタ!$B$4,MATCH($A381,統合マスタ!$AC$5:$AC$1500,0),0))</f>
        <v>746</v>
      </c>
      <c r="D381" s="27" t="str">
        <f ca="1">IF($A381="","",OFFSET(統合マスタ!$C$4,MATCH($A381,統合マスタ!$AC$5:$AC$1500,0),0))</f>
        <v>ルーラン錠８ｍｇ　　　　　　　　　　　　</v>
      </c>
      <c r="E381" s="27">
        <f ca="1">IF($A381="","",OFFSET(統合マスタ!$X$4,MATCH($A381,統合マスタ!$AC$5:$AC$1500,0),0))</f>
        <v>2</v>
      </c>
      <c r="F381" s="27">
        <f ca="1">IF($A381="","",OFFSET(統合マスタ!$Z$4,MATCH($A381,統合マスタ!$AC$5:$AC$1500,0),0))</f>
        <v>26</v>
      </c>
      <c r="G381" s="27" t="str">
        <f ca="1">IF($A381="","",OFFSET(統合マスタ!$E$4,MATCH($A381,統合マスタ!$AC$5:$AC$1500,0),0))</f>
        <v>ＰＴＰ</v>
      </c>
      <c r="H381" s="27" t="str">
        <f ca="1">IF($A381="","",OFFSET(統合マスタ!$F$4,MATCH($A381,統合マスタ!$AC$5:$AC$1500,0),0))</f>
        <v>１００Ｔ</v>
      </c>
      <c r="I381" s="27" t="str">
        <f ca="1">IF($A381="","",OFFSET(統合マスタ!$K$4,MATCH($A381,統合マスタ!$AC$5:$AC$1500,0),0))</f>
        <v>錠</v>
      </c>
      <c r="J381" s="54" t="str">
        <f ca="1">IF(F381="","",OFFSET(分類!$B$29,MATCH(F381,分類!$A$30:$A$46,0),0))</f>
        <v>調剤棚　＆　劇薬バラ</v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 t="str">
        <f ca="1">IFERROR(
    OFFSET(分包機カセット!$M$2,
           MATCH(D381, 分包機カセット!$E$2:$E$235, 0) - 1,
           0),
"")</f>
        <v/>
      </c>
      <c r="N381" s="54">
        <f t="shared" ca="1" si="10"/>
        <v>0</v>
      </c>
    </row>
    <row r="382" spans="1:14">
      <c r="A382" s="66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>200747</v>
      </c>
      <c r="B382" s="27">
        <f t="shared" si="11"/>
        <v>378</v>
      </c>
      <c r="C382" s="27">
        <f ca="1">IF($A382="","",OFFSET(統合マスタ!$B$4,MATCH($A382,統合マスタ!$AC$5:$AC$1500,0),0))</f>
        <v>747</v>
      </c>
      <c r="D382" s="27" t="str">
        <f ca="1">IF($A382="","",OFFSET(統合マスタ!$C$4,MATCH($A382,統合マスタ!$AC$5:$AC$1500,0),0))</f>
        <v>レキサルティＯＤ錠０．５ｍｇ</v>
      </c>
      <c r="E382" s="27">
        <f ca="1">IF($A382="","",OFFSET(統合マスタ!$X$4,MATCH($A382,統合マスタ!$AC$5:$AC$1500,0),0))</f>
        <v>2</v>
      </c>
      <c r="F382" s="27">
        <f ca="1">IF($A382="","",OFFSET(統合マスタ!$Z$4,MATCH($A382,統合マスタ!$AC$5:$AC$1500,0),0))</f>
        <v>26</v>
      </c>
      <c r="G382" s="27" t="str">
        <f ca="1">IF($A382="","",OFFSET(統合マスタ!$E$4,MATCH($A382,統合マスタ!$AC$5:$AC$1500,0),0))</f>
        <v>ＰＴＰ</v>
      </c>
      <c r="H382" s="27" t="str">
        <f ca="1">IF($A382="","",OFFSET(統合マスタ!$F$4,MATCH($A382,統合マスタ!$AC$5:$AC$1500,0),0))</f>
        <v>１００Ｔ</v>
      </c>
      <c r="I382" s="27" t="str">
        <f ca="1">IF($A382="","",OFFSET(統合マスタ!$K$4,MATCH($A382,統合マスタ!$AC$5:$AC$1500,0),0))</f>
        <v>錠</v>
      </c>
      <c r="J382" s="54" t="str">
        <f ca="1">IF(F382="","",OFFSET(分類!$B$29,MATCH(F382,分類!$A$30:$A$46,0),0))</f>
        <v>調剤棚　＆　劇薬バラ</v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>
        <f ca="1">IFERROR(
    OFFSET(分包機カセット!$M$2,
           MATCH(D382, 分包機カセット!$E$2:$E$235, 0) - 1,
           0),
"")</f>
        <v>-488</v>
      </c>
      <c r="N382" s="54">
        <f t="shared" ca="1" si="10"/>
        <v>-488</v>
      </c>
    </row>
    <row r="383" spans="1:14">
      <c r="A383" s="66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>200748</v>
      </c>
      <c r="B383" s="27">
        <f t="shared" si="11"/>
        <v>379</v>
      </c>
      <c r="C383" s="27">
        <f ca="1">IF($A383="","",OFFSET(統合マスタ!$B$4,MATCH($A383,統合マスタ!$AC$5:$AC$1500,0),0))</f>
        <v>748</v>
      </c>
      <c r="D383" s="27" t="str">
        <f ca="1">IF($A383="","",OFFSET(統合マスタ!$C$4,MATCH($A383,統合マスタ!$AC$5:$AC$1500,0),0))</f>
        <v>レキサルティＯＤ錠０．５ｍｇ</v>
      </c>
      <c r="E383" s="27">
        <f ca="1">IF($A383="","",OFFSET(統合マスタ!$X$4,MATCH($A383,統合マスタ!$AC$5:$AC$1500,0),0))</f>
        <v>2</v>
      </c>
      <c r="F383" s="27">
        <f ca="1">IF($A383="","",OFFSET(統合マスタ!$Z$4,MATCH($A383,統合マスタ!$AC$5:$AC$1500,0),0))</f>
        <v>26</v>
      </c>
      <c r="G383" s="27" t="str">
        <f ca="1">IF($A383="","",OFFSET(統合マスタ!$E$4,MATCH($A383,統合マスタ!$AC$5:$AC$1500,0),0))</f>
        <v>バラ</v>
      </c>
      <c r="H383" s="27" t="str">
        <f ca="1">IF($A383="","",OFFSET(統合マスタ!$F$4,MATCH($A383,統合マスタ!$AC$5:$AC$1500,0),0))</f>
        <v>５００Ｔ</v>
      </c>
      <c r="I383" s="27" t="str">
        <f ca="1">IF($A383="","",OFFSET(統合マスタ!$K$4,MATCH($A383,統合マスタ!$AC$5:$AC$1500,0),0))</f>
        <v>錠</v>
      </c>
      <c r="J383" s="54" t="str">
        <f ca="1">IF(F383="","",OFFSET(分類!$B$29,MATCH(F383,分類!$A$30:$A$46,0),0))</f>
        <v>調剤棚　＆　劇薬バラ</v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>
        <f ca="1">IFERROR(
    OFFSET(分包機カセット!$M$2,
           MATCH(D383, 分包機カセット!$E$2:$E$235, 0) - 1,
           0),
"")</f>
        <v>-488</v>
      </c>
      <c r="N383" s="54">
        <f t="shared" ca="1" si="10"/>
        <v>-488</v>
      </c>
    </row>
    <row r="384" spans="1:14">
      <c r="A384" s="66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>200749</v>
      </c>
      <c r="B384" s="27">
        <f t="shared" si="11"/>
        <v>380</v>
      </c>
      <c r="C384" s="27">
        <f ca="1">IF($A384="","",OFFSET(統合マスタ!$B$4,MATCH($A384,統合マスタ!$AC$5:$AC$1500,0),0))</f>
        <v>749</v>
      </c>
      <c r="D384" s="27" t="str">
        <f ca="1">IF($A384="","",OFFSET(統合マスタ!$C$4,MATCH($A384,統合マスタ!$AC$5:$AC$1500,0),0))</f>
        <v>レキサルティＯＤ錠１ｍｇ</v>
      </c>
      <c r="E384" s="27">
        <f ca="1">IF($A384="","",OFFSET(統合マスタ!$X$4,MATCH($A384,統合マスタ!$AC$5:$AC$1500,0),0))</f>
        <v>2</v>
      </c>
      <c r="F384" s="27">
        <f ca="1">IF($A384="","",OFFSET(統合マスタ!$Z$4,MATCH($A384,統合マスタ!$AC$5:$AC$1500,0),0))</f>
        <v>26</v>
      </c>
      <c r="G384" s="27" t="str">
        <f ca="1">IF($A384="","",OFFSET(統合マスタ!$E$4,MATCH($A384,統合マスタ!$AC$5:$AC$1500,0),0))</f>
        <v>ＰＴＰ</v>
      </c>
      <c r="H384" s="27" t="str">
        <f ca="1">IF($A384="","",OFFSET(統合マスタ!$F$4,MATCH($A384,統合マスタ!$AC$5:$AC$1500,0),0))</f>
        <v>１００Ｔ</v>
      </c>
      <c r="I384" s="27" t="str">
        <f ca="1">IF($A384="","",OFFSET(統合マスタ!$K$4,MATCH($A384,統合マスタ!$AC$5:$AC$1500,0),0))</f>
        <v>錠</v>
      </c>
      <c r="J384" s="54" t="str">
        <f ca="1">IF(F384="","",OFFSET(分類!$B$29,MATCH(F384,分類!$A$30:$A$46,0),0))</f>
        <v>調剤棚　＆　劇薬バラ</v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>
        <f ca="1">IFERROR(
    OFFSET(分包機カセット!$M$2,
           MATCH(D384, 分包機カセット!$E$2:$E$235, 0) - 1,
           0),
"")</f>
        <v>-1167</v>
      </c>
      <c r="N384" s="54">
        <f t="shared" ca="1" si="10"/>
        <v>-1167</v>
      </c>
    </row>
    <row r="385" spans="1:14">
      <c r="A385" s="66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>200750</v>
      </c>
      <c r="B385" s="27">
        <f t="shared" si="11"/>
        <v>381</v>
      </c>
      <c r="C385" s="27">
        <f ca="1">IF($A385="","",OFFSET(統合マスタ!$B$4,MATCH($A385,統合マスタ!$AC$5:$AC$1500,0),0))</f>
        <v>750</v>
      </c>
      <c r="D385" s="27" t="str">
        <f ca="1">IF($A385="","",OFFSET(統合マスタ!$C$4,MATCH($A385,統合マスタ!$AC$5:$AC$1500,0),0))</f>
        <v>レキサルティＯＤ錠１ｍｇ</v>
      </c>
      <c r="E385" s="27">
        <f ca="1">IF($A385="","",OFFSET(統合マスタ!$X$4,MATCH($A385,統合マスタ!$AC$5:$AC$1500,0),0))</f>
        <v>2</v>
      </c>
      <c r="F385" s="27">
        <f ca="1">IF($A385="","",OFFSET(統合マスタ!$Z$4,MATCH($A385,統合マスタ!$AC$5:$AC$1500,0),0))</f>
        <v>26</v>
      </c>
      <c r="G385" s="27" t="str">
        <f ca="1">IF($A385="","",OFFSET(統合マスタ!$E$4,MATCH($A385,統合マスタ!$AC$5:$AC$1500,0),0))</f>
        <v>バラ</v>
      </c>
      <c r="H385" s="27" t="str">
        <f ca="1">IF($A385="","",OFFSET(統合マスタ!$F$4,MATCH($A385,統合マスタ!$AC$5:$AC$1500,0),0))</f>
        <v>５００Ｔ</v>
      </c>
      <c r="I385" s="27" t="str">
        <f ca="1">IF($A385="","",OFFSET(統合マスタ!$K$4,MATCH($A385,統合マスタ!$AC$5:$AC$1500,0),0))</f>
        <v>錠</v>
      </c>
      <c r="J385" s="54" t="str">
        <f ca="1">IF(F385="","",OFFSET(分類!$B$29,MATCH(F385,分類!$A$30:$A$46,0),0))</f>
        <v>調剤棚　＆　劇薬バラ</v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>
        <f ca="1">IFERROR(
    OFFSET(分包機カセット!$M$2,
           MATCH(D385, 分包機カセット!$E$2:$E$235, 0) - 1,
           0),
"")</f>
        <v>-1167</v>
      </c>
      <c r="N385" s="54">
        <f t="shared" ca="1" si="10"/>
        <v>-1167</v>
      </c>
    </row>
    <row r="386" spans="1:14">
      <c r="A386" s="66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>200751</v>
      </c>
      <c r="B386" s="27">
        <f t="shared" si="11"/>
        <v>382</v>
      </c>
      <c r="C386" s="27">
        <f ca="1">IF($A386="","",OFFSET(統合マスタ!$B$4,MATCH($A386,統合マスタ!$AC$5:$AC$1500,0),0))</f>
        <v>751</v>
      </c>
      <c r="D386" s="27" t="str">
        <f ca="1">IF($A386="","",OFFSET(統合マスタ!$C$4,MATCH($A386,統合マスタ!$AC$5:$AC$1500,0),0))</f>
        <v>レキサルティＯＤ錠２ｍｇ</v>
      </c>
      <c r="E386" s="27">
        <f ca="1">IF($A386="","",OFFSET(統合マスタ!$X$4,MATCH($A386,統合マスタ!$AC$5:$AC$1500,0),0))</f>
        <v>2</v>
      </c>
      <c r="F386" s="27">
        <f ca="1">IF($A386="","",OFFSET(統合マスタ!$Z$4,MATCH($A386,統合マスタ!$AC$5:$AC$1500,0),0))</f>
        <v>26</v>
      </c>
      <c r="G386" s="27" t="str">
        <f ca="1">IF($A386="","",OFFSET(統合マスタ!$E$4,MATCH($A386,統合マスタ!$AC$5:$AC$1500,0),0))</f>
        <v>ＰＴＰ</v>
      </c>
      <c r="H386" s="27" t="str">
        <f ca="1">IF($A386="","",OFFSET(統合マスタ!$F$4,MATCH($A386,統合マスタ!$AC$5:$AC$1500,0),0))</f>
        <v>１００Ｔ</v>
      </c>
      <c r="I386" s="27" t="str">
        <f ca="1">IF($A386="","",OFFSET(統合マスタ!$K$4,MATCH($A386,統合マスタ!$AC$5:$AC$1500,0),0))</f>
        <v>錠</v>
      </c>
      <c r="J386" s="54" t="str">
        <f ca="1">IF(F386="","",OFFSET(分類!$B$29,MATCH(F386,分類!$A$30:$A$46,0),0))</f>
        <v>調剤棚　＆　劇薬バラ</v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>
        <f ca="1">IFERROR(
    OFFSET(分包機カセット!$M$2,
           MATCH(D386, 分包機カセット!$E$2:$E$235, 0) - 1,
           0),
"")</f>
        <v>-649</v>
      </c>
      <c r="N386" s="54">
        <f t="shared" ca="1" si="10"/>
        <v>-649</v>
      </c>
    </row>
    <row r="387" spans="1:14">
      <c r="A387" s="66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>200752</v>
      </c>
      <c r="B387" s="27">
        <f t="shared" si="11"/>
        <v>383</v>
      </c>
      <c r="C387" s="27">
        <f ca="1">IF($A387="","",OFFSET(統合マスタ!$B$4,MATCH($A387,統合マスタ!$AC$5:$AC$1500,0),0))</f>
        <v>752</v>
      </c>
      <c r="D387" s="27" t="str">
        <f ca="1">IF($A387="","",OFFSET(統合マスタ!$C$4,MATCH($A387,統合マスタ!$AC$5:$AC$1500,0),0))</f>
        <v>レキサルティＯＤ錠２ｍｇ</v>
      </c>
      <c r="E387" s="27">
        <f ca="1">IF($A387="","",OFFSET(統合マスタ!$X$4,MATCH($A387,統合マスタ!$AC$5:$AC$1500,0),0))</f>
        <v>2</v>
      </c>
      <c r="F387" s="27">
        <f ca="1">IF($A387="","",OFFSET(統合マスタ!$Z$4,MATCH($A387,統合マスタ!$AC$5:$AC$1500,0),0))</f>
        <v>26</v>
      </c>
      <c r="G387" s="27" t="str">
        <f ca="1">IF($A387="","",OFFSET(統合マスタ!$E$4,MATCH($A387,統合マスタ!$AC$5:$AC$1500,0),0))</f>
        <v>バラ</v>
      </c>
      <c r="H387" s="27" t="str">
        <f ca="1">IF($A387="","",OFFSET(統合マスタ!$F$4,MATCH($A387,統合マスタ!$AC$5:$AC$1500,0),0))</f>
        <v>５００Ｔ</v>
      </c>
      <c r="I387" s="27" t="str">
        <f ca="1">IF($A387="","",OFFSET(統合マスタ!$K$4,MATCH($A387,統合マスタ!$AC$5:$AC$1500,0),0))</f>
        <v>錠</v>
      </c>
      <c r="J387" s="54" t="str">
        <f ca="1">IF(F387="","",OFFSET(分類!$B$29,MATCH(F387,分類!$A$30:$A$46,0),0))</f>
        <v>調剤棚　＆　劇薬バラ</v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>
        <f ca="1">IFERROR(
    OFFSET(分包機カセット!$M$2,
           MATCH(D387, 分包機カセット!$E$2:$E$235, 0) - 1,
           0),
"")</f>
        <v>-649</v>
      </c>
      <c r="N387" s="54">
        <f t="shared" ca="1" si="10"/>
        <v>-649</v>
      </c>
    </row>
    <row r="388" spans="1:14">
      <c r="A388" s="66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>200788</v>
      </c>
      <c r="B388" s="27">
        <f t="shared" si="11"/>
        <v>384</v>
      </c>
      <c r="C388" s="27">
        <f ca="1">IF($A388="","",OFFSET(統合マスタ!$B$4,MATCH($A388,統合マスタ!$AC$5:$AC$1500,0),0))</f>
        <v>788</v>
      </c>
      <c r="D388" s="27" t="str">
        <f ca="1">IF($A388="","",OFFSET(統合マスタ!$C$4,MATCH($A388,統合マスタ!$AC$5:$AC$1500,0),0))</f>
        <v>ロドピン錠２５ｍｇ</v>
      </c>
      <c r="E388" s="27">
        <f ca="1">IF($A388="","",OFFSET(統合マスタ!$X$4,MATCH($A388,統合マスタ!$AC$5:$AC$1500,0),0))</f>
        <v>2</v>
      </c>
      <c r="F388" s="27">
        <f ca="1">IF($A388="","",OFFSET(統合マスタ!$Z$4,MATCH($A388,統合マスタ!$AC$5:$AC$1500,0),0))</f>
        <v>26</v>
      </c>
      <c r="G388" s="27" t="str">
        <f ca="1">IF($A388="","",OFFSET(統合マスタ!$E$4,MATCH($A388,統合マスタ!$AC$5:$AC$1500,0),0))</f>
        <v>ＰＴＰ</v>
      </c>
      <c r="H388" s="27" t="str">
        <f ca="1">IF($A388="","",OFFSET(統合マスタ!$F$4,MATCH($A388,統合マスタ!$AC$5:$AC$1500,0),0))</f>
        <v>１００Ｔ</v>
      </c>
      <c r="I388" s="27" t="str">
        <f ca="1">IF($A388="","",OFFSET(統合マスタ!$K$4,MATCH($A388,統合マスタ!$AC$5:$AC$1500,0),0))</f>
        <v>錠</v>
      </c>
      <c r="J388" s="54" t="str">
        <f ca="1">IF(F388="","",OFFSET(分類!$B$29,MATCH(F388,分類!$A$30:$A$46,0),0))</f>
        <v>調剤棚　＆　劇薬バラ</v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>
        <f ca="1">IFERROR(
    OFFSET(分包機カセット!$M$2,
           MATCH(D388, 分包機カセット!$E$2:$E$235, 0) - 1,
           0),
"")</f>
        <v>-378</v>
      </c>
      <c r="N388" s="54">
        <f t="shared" ca="1" si="10"/>
        <v>-378</v>
      </c>
    </row>
    <row r="389" spans="1:14">
      <c r="A389" s="66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>200789</v>
      </c>
      <c r="B389" s="27">
        <f t="shared" si="11"/>
        <v>385</v>
      </c>
      <c r="C389" s="27">
        <f ca="1">IF($A389="","",OFFSET(統合マスタ!$B$4,MATCH($A389,統合マスタ!$AC$5:$AC$1500,0),0))</f>
        <v>789</v>
      </c>
      <c r="D389" s="27" t="str">
        <f ca="1">IF($A389="","",OFFSET(統合マスタ!$C$4,MATCH($A389,統合マスタ!$AC$5:$AC$1500,0),0))</f>
        <v>ロドピン錠２５ｍｇ</v>
      </c>
      <c r="E389" s="27">
        <f ca="1">IF($A389="","",OFFSET(統合マスタ!$X$4,MATCH($A389,統合マスタ!$AC$5:$AC$1500,0),0))</f>
        <v>2</v>
      </c>
      <c r="F389" s="27">
        <f ca="1">IF($A389="","",OFFSET(統合マスタ!$Z$4,MATCH($A389,統合マスタ!$AC$5:$AC$1500,0),0))</f>
        <v>26</v>
      </c>
      <c r="G389" s="27" t="str">
        <f ca="1">IF($A389="","",OFFSET(統合マスタ!$E$4,MATCH($A389,統合マスタ!$AC$5:$AC$1500,0),0))</f>
        <v>バラ</v>
      </c>
      <c r="H389" s="27" t="str">
        <f ca="1">IF($A389="","",OFFSET(統合マスタ!$F$4,MATCH($A389,統合マスタ!$AC$5:$AC$1500,0),0))</f>
        <v>１０００Ｔ</v>
      </c>
      <c r="I389" s="27" t="str">
        <f ca="1">IF($A389="","",OFFSET(統合マスタ!$K$4,MATCH($A389,統合マスタ!$AC$5:$AC$1500,0),0))</f>
        <v>錠</v>
      </c>
      <c r="J389" s="54" t="str">
        <f ca="1">IF(F389="","",OFFSET(分類!$B$29,MATCH(F389,分類!$A$30:$A$46,0),0))</f>
        <v>調剤棚　＆　劇薬バラ</v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>
        <f ca="1">IFERROR(
    OFFSET(分包機カセット!$M$2,
           MATCH(D389, 分包機カセット!$E$2:$E$235, 0) - 1,
           0),
"")</f>
        <v>-378</v>
      </c>
      <c r="N389" s="54">
        <f t="shared" ca="1" si="10"/>
        <v>-378</v>
      </c>
    </row>
    <row r="390" spans="1:14">
      <c r="A390" s="66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>200790</v>
      </c>
      <c r="B390" s="27">
        <f t="shared" si="11"/>
        <v>386</v>
      </c>
      <c r="C390" s="27">
        <f ca="1">IF($A390="","",OFFSET(統合マスタ!$B$4,MATCH($A390,統合マスタ!$AC$5:$AC$1500,0),0))</f>
        <v>790</v>
      </c>
      <c r="D390" s="27" t="str">
        <f ca="1">IF($A390="","",OFFSET(統合マスタ!$C$4,MATCH($A390,統合マスタ!$AC$5:$AC$1500,0),0))</f>
        <v>ロドピン錠５０ｍｇ</v>
      </c>
      <c r="E390" s="27">
        <f ca="1">IF($A390="","",OFFSET(統合マスタ!$X$4,MATCH($A390,統合マスタ!$AC$5:$AC$1500,0),0))</f>
        <v>2</v>
      </c>
      <c r="F390" s="27">
        <f ca="1">IF($A390="","",OFFSET(統合マスタ!$Z$4,MATCH($A390,統合マスタ!$AC$5:$AC$1500,0),0))</f>
        <v>26</v>
      </c>
      <c r="G390" s="27" t="str">
        <f ca="1">IF($A390="","",OFFSET(統合マスタ!$E$4,MATCH($A390,統合マスタ!$AC$5:$AC$1500,0),0))</f>
        <v>ＰＴＰ</v>
      </c>
      <c r="H390" s="27" t="str">
        <f ca="1">IF($A390="","",OFFSET(統合マスタ!$F$4,MATCH($A390,統合マスタ!$AC$5:$AC$1500,0),0))</f>
        <v>１００Ｔ</v>
      </c>
      <c r="I390" s="27" t="str">
        <f ca="1">IF($A390="","",OFFSET(統合マスタ!$K$4,MATCH($A390,統合マスタ!$AC$5:$AC$1500,0),0))</f>
        <v>錠</v>
      </c>
      <c r="J390" s="54" t="str">
        <f ca="1">IF(F390="","",OFFSET(分類!$B$29,MATCH(F390,分類!$A$30:$A$46,0),0))</f>
        <v>調剤棚　＆　劇薬バラ</v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ca="1">IFERROR(
    OFFSET(分包機カセット!$M$2,
           MATCH(D390, 分包機カセット!$E$2:$E$235, 0) - 1,
           0),
"")</f>
        <v>-616</v>
      </c>
      <c r="N390" s="54">
        <f t="shared" ref="N390:N453" ca="1" si="12">SUM(K390:M390)</f>
        <v>-616</v>
      </c>
    </row>
    <row r="391" spans="1:14">
      <c r="A391" s="66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>200791</v>
      </c>
      <c r="B391" s="27">
        <f t="shared" ref="B391:B454" si="13">B390+1</f>
        <v>387</v>
      </c>
      <c r="C391" s="27">
        <f ca="1">IF($A391="","",OFFSET(統合マスタ!$B$4,MATCH($A391,統合マスタ!$AC$5:$AC$1500,0),0))</f>
        <v>791</v>
      </c>
      <c r="D391" s="27" t="str">
        <f ca="1">IF($A391="","",OFFSET(統合マスタ!$C$4,MATCH($A391,統合マスタ!$AC$5:$AC$1500,0),0))</f>
        <v>ロドピン錠５０ｍｇ</v>
      </c>
      <c r="E391" s="27">
        <f ca="1">IF($A391="","",OFFSET(統合マスタ!$X$4,MATCH($A391,統合マスタ!$AC$5:$AC$1500,0),0))</f>
        <v>2</v>
      </c>
      <c r="F391" s="27">
        <f ca="1">IF($A391="","",OFFSET(統合マスタ!$Z$4,MATCH($A391,統合マスタ!$AC$5:$AC$1500,0),0))</f>
        <v>26</v>
      </c>
      <c r="G391" s="27" t="str">
        <f ca="1">IF($A391="","",OFFSET(統合マスタ!$E$4,MATCH($A391,統合マスタ!$AC$5:$AC$1500,0),0))</f>
        <v>バラ</v>
      </c>
      <c r="H391" s="27" t="str">
        <f ca="1">IF($A391="","",OFFSET(統合マスタ!$F$4,MATCH($A391,統合マスタ!$AC$5:$AC$1500,0),0))</f>
        <v>１０００Ｔ</v>
      </c>
      <c r="I391" s="27" t="str">
        <f ca="1">IF($A391="","",OFFSET(統合マスタ!$K$4,MATCH($A391,統合マスタ!$AC$5:$AC$1500,0),0))</f>
        <v>錠</v>
      </c>
      <c r="J391" s="54" t="str">
        <f ca="1">IF(F391="","",OFFSET(分類!$B$29,MATCH(F391,分類!$A$30:$A$46,0),0))</f>
        <v>調剤棚　＆　劇薬バラ</v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ca="1">IFERROR(
    OFFSET(分包機カセット!$M$2,
           MATCH(D391, 分包機カセット!$E$2:$E$235, 0) - 1,
           0),
"")</f>
        <v>-616</v>
      </c>
      <c r="N391" s="54">
        <f t="shared" ca="1" si="12"/>
        <v>-616</v>
      </c>
    </row>
    <row r="392" spans="1:14">
      <c r="A392" s="66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>200824</v>
      </c>
      <c r="B392" s="27">
        <f t="shared" si="13"/>
        <v>388</v>
      </c>
      <c r="C392" s="27">
        <f ca="1">IF($A392="","",OFFSET(統合マスタ!$B$4,MATCH($A392,統合マスタ!$AC$5:$AC$1500,0),0))</f>
        <v>824</v>
      </c>
      <c r="D392" s="27" t="str">
        <f ca="1">IF($A392="","",OFFSET(統合マスタ!$C$4,MATCH($A392,統合マスタ!$AC$5:$AC$1500,0),0))</f>
        <v>炭酸リチウム錠１００ｍｇ「大正」</v>
      </c>
      <c r="E392" s="27">
        <f ca="1">IF($A392="","",OFFSET(統合マスタ!$X$4,MATCH($A392,統合マスタ!$AC$5:$AC$1500,0),0))</f>
        <v>2</v>
      </c>
      <c r="F392" s="27">
        <f ca="1">IF($A392="","",OFFSET(統合マスタ!$Z$4,MATCH($A392,統合マスタ!$AC$5:$AC$1500,0),0))</f>
        <v>26</v>
      </c>
      <c r="G392" s="27" t="str">
        <f ca="1">IF($A392="","",OFFSET(統合マスタ!$E$4,MATCH($A392,統合マスタ!$AC$5:$AC$1500,0),0))</f>
        <v>ＰＴＰ</v>
      </c>
      <c r="H392" s="27" t="str">
        <f ca="1">IF($A392="","",OFFSET(統合マスタ!$F$4,MATCH($A392,統合マスタ!$AC$5:$AC$1500,0),0))</f>
        <v>１００Ｔ　　</v>
      </c>
      <c r="I392" s="27" t="str">
        <f ca="1">IF($A392="","",OFFSET(統合マスタ!$K$4,MATCH($A392,統合マスタ!$AC$5:$AC$1500,0),0))</f>
        <v>錠</v>
      </c>
      <c r="J392" s="54" t="str">
        <f ca="1">IF(F392="","",OFFSET(分類!$B$29,MATCH(F392,分類!$A$30:$A$46,0),0))</f>
        <v>調剤棚　＆　劇薬バラ</v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>
        <f ca="1">IFERROR(
    OFFSET(分包機カセット!$M$2,
           MATCH(D392, 分包機カセット!$E$2:$E$235, 0) - 1,
           0),
"")</f>
        <v>44</v>
      </c>
      <c r="N392" s="54">
        <f t="shared" ca="1" si="12"/>
        <v>44</v>
      </c>
    </row>
    <row r="393" spans="1:14">
      <c r="A393" s="66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>200825</v>
      </c>
      <c r="B393" s="27">
        <f t="shared" si="13"/>
        <v>389</v>
      </c>
      <c r="C393" s="27">
        <f ca="1">IF($A393="","",OFFSET(統合マスタ!$B$4,MATCH($A393,統合マスタ!$AC$5:$AC$1500,0),0))</f>
        <v>825</v>
      </c>
      <c r="D393" s="27" t="str">
        <f ca="1">IF($A393="","",OFFSET(統合マスタ!$C$4,MATCH($A393,統合マスタ!$AC$5:$AC$1500,0),0))</f>
        <v>炭酸リチウム錠１００ｍｇ「大正」</v>
      </c>
      <c r="E393" s="27">
        <f ca="1">IF($A393="","",OFFSET(統合マスタ!$X$4,MATCH($A393,統合マスタ!$AC$5:$AC$1500,0),0))</f>
        <v>2</v>
      </c>
      <c r="F393" s="27">
        <f ca="1">IF($A393="","",OFFSET(統合マスタ!$Z$4,MATCH($A393,統合マスタ!$AC$5:$AC$1500,0),0))</f>
        <v>26</v>
      </c>
      <c r="G393" s="27" t="str">
        <f ca="1">IF($A393="","",OFFSET(統合マスタ!$E$4,MATCH($A393,統合マスタ!$AC$5:$AC$1500,0),0))</f>
        <v>バラ</v>
      </c>
      <c r="H393" s="27" t="str">
        <f ca="1">IF($A393="","",OFFSET(統合マスタ!$F$4,MATCH($A393,統合マスタ!$AC$5:$AC$1500,0),0))</f>
        <v>１０００Ｔ　　</v>
      </c>
      <c r="I393" s="27" t="str">
        <f ca="1">IF($A393="","",OFFSET(統合マスタ!$K$4,MATCH($A393,統合マスタ!$AC$5:$AC$1500,0),0))</f>
        <v>錠</v>
      </c>
      <c r="J393" s="54" t="str">
        <f ca="1">IF(F393="","",OFFSET(分類!$B$29,MATCH(F393,分類!$A$30:$A$46,0),0))</f>
        <v>調剤棚　＆　劇薬バラ</v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>
        <f ca="1">IFERROR(
    OFFSET(分包機カセット!$M$2,
           MATCH(D393, 分包機カセット!$E$2:$E$235, 0) - 1,
           0),
"")</f>
        <v>44</v>
      </c>
      <c r="N393" s="54">
        <f t="shared" ca="1" si="12"/>
        <v>44</v>
      </c>
    </row>
    <row r="394" spans="1:14">
      <c r="A394" s="66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>200826</v>
      </c>
      <c r="B394" s="27">
        <f t="shared" si="13"/>
        <v>390</v>
      </c>
      <c r="C394" s="27">
        <f ca="1">IF($A394="","",OFFSET(統合マスタ!$B$4,MATCH($A394,統合マスタ!$AC$5:$AC$1500,0),0))</f>
        <v>826</v>
      </c>
      <c r="D394" s="27" t="str">
        <f ca="1">IF($A394="","",OFFSET(統合マスタ!$C$4,MATCH($A394,統合マスタ!$AC$5:$AC$1500,0),0))</f>
        <v>炭酸リチウム錠２００ｍｇ「大正」</v>
      </c>
      <c r="E394" s="27">
        <f ca="1">IF($A394="","",OFFSET(統合マスタ!$X$4,MATCH($A394,統合マスタ!$AC$5:$AC$1500,0),0))</f>
        <v>2</v>
      </c>
      <c r="F394" s="27">
        <f ca="1">IF($A394="","",OFFSET(統合マスタ!$Z$4,MATCH($A394,統合マスタ!$AC$5:$AC$1500,0),0))</f>
        <v>26</v>
      </c>
      <c r="G394" s="27" t="str">
        <f ca="1">IF($A394="","",OFFSET(統合マスタ!$E$4,MATCH($A394,統合マスタ!$AC$5:$AC$1500,0),0))</f>
        <v>ＰＴＰ</v>
      </c>
      <c r="H394" s="27" t="str">
        <f ca="1">IF($A394="","",OFFSET(統合マスタ!$F$4,MATCH($A394,統合マスタ!$AC$5:$AC$1500,0),0))</f>
        <v>１００Ｔ</v>
      </c>
      <c r="I394" s="27" t="str">
        <f ca="1">IF($A394="","",OFFSET(統合マスタ!$K$4,MATCH($A394,統合マスタ!$AC$5:$AC$1500,0),0))</f>
        <v>錠</v>
      </c>
      <c r="J394" s="54" t="str">
        <f ca="1">IF(F394="","",OFFSET(分類!$B$29,MATCH(F394,分類!$A$30:$A$46,0),0))</f>
        <v>調剤棚　＆　劇薬バラ</v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>
        <f ca="1">IFERROR(
    OFFSET(分包機カセット!$M$2,
           MATCH(D394, 分包機カセット!$E$2:$E$235, 0) - 1,
           0),
"")</f>
        <v>-1715</v>
      </c>
      <c r="N394" s="54">
        <f t="shared" ca="1" si="12"/>
        <v>-1715</v>
      </c>
    </row>
    <row r="395" spans="1:14">
      <c r="A395" s="66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>200827</v>
      </c>
      <c r="B395" s="27">
        <f t="shared" si="13"/>
        <v>391</v>
      </c>
      <c r="C395" s="27">
        <f ca="1">IF($A395="","",OFFSET(統合マスタ!$B$4,MATCH($A395,統合マスタ!$AC$5:$AC$1500,0),0))</f>
        <v>827</v>
      </c>
      <c r="D395" s="27" t="str">
        <f ca="1">IF($A395="","",OFFSET(統合マスタ!$C$4,MATCH($A395,統合マスタ!$AC$5:$AC$1500,0),0))</f>
        <v>炭酸リチウム錠２００ｍｇ「大正」</v>
      </c>
      <c r="E395" s="27">
        <f ca="1">IF($A395="","",OFFSET(統合マスタ!$X$4,MATCH($A395,統合マスタ!$AC$5:$AC$1500,0),0))</f>
        <v>2</v>
      </c>
      <c r="F395" s="27">
        <f ca="1">IF($A395="","",OFFSET(統合マスタ!$Z$4,MATCH($A395,統合マスタ!$AC$5:$AC$1500,0),0))</f>
        <v>26</v>
      </c>
      <c r="G395" s="27" t="str">
        <f ca="1">IF($A395="","",OFFSET(統合マスタ!$E$4,MATCH($A395,統合マスタ!$AC$5:$AC$1500,0),0))</f>
        <v>バラ</v>
      </c>
      <c r="H395" s="27" t="str">
        <f ca="1">IF($A395="","",OFFSET(統合マスタ!$F$4,MATCH($A395,統合マスタ!$AC$5:$AC$1500,0),0))</f>
        <v>１０００Ｔ</v>
      </c>
      <c r="I395" s="27" t="str">
        <f ca="1">IF($A395="","",OFFSET(統合マスタ!$K$4,MATCH($A395,統合マスタ!$AC$5:$AC$1500,0),0))</f>
        <v>錠</v>
      </c>
      <c r="J395" s="54" t="str">
        <f ca="1">IF(F395="","",OFFSET(分類!$B$29,MATCH(F395,分類!$A$30:$A$46,0),0))</f>
        <v>調剤棚　＆　劇薬バラ</v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>
        <f ca="1">IFERROR(
    OFFSET(分包機カセット!$M$2,
           MATCH(D395, 分包機カセット!$E$2:$E$235, 0) - 1,
           0),
"")</f>
        <v>-1715</v>
      </c>
      <c r="N395" s="54">
        <f t="shared" ca="1" si="12"/>
        <v>-1715</v>
      </c>
    </row>
    <row r="396" spans="1:14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 t="str">
        <f ca="1">IFERROR(
    OFFSET(分包機カセット!$M$2,
           MATCH(D396, 分包機カセット!$E$2:$E$235, 0) - 1,
           0),
"")</f>
        <v/>
      </c>
      <c r="N396" s="54">
        <f t="shared" ca="1" si="12"/>
        <v>0</v>
      </c>
    </row>
    <row r="397" spans="1:14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 t="str">
        <f ca="1">IFERROR(
    OFFSET(分包機カセット!$M$2,
           MATCH(D397, 分包機カセット!$E$2:$E$235, 0) - 1,
           0),
"")</f>
        <v/>
      </c>
      <c r="N397" s="54">
        <f t="shared" ca="1" si="12"/>
        <v>0</v>
      </c>
    </row>
    <row r="398" spans="1:14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 t="str">
        <f ca="1">IFERROR(
    OFFSET(分包機カセット!$M$2,
           MATCH(D398, 分包機カセット!$E$2:$E$235, 0) - 1,
           0),
"")</f>
        <v/>
      </c>
      <c r="N398" s="54">
        <f t="shared" ca="1" si="12"/>
        <v>0</v>
      </c>
    </row>
    <row r="399" spans="1:14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 t="str">
        <f ca="1">IFERROR(
    OFFSET(分包機カセット!$M$2,
           MATCH(D399, 分包機カセット!$E$2:$E$235, 0) - 1,
           0),
"")</f>
        <v/>
      </c>
      <c r="N399" s="54">
        <f t="shared" ca="1" si="12"/>
        <v>0</v>
      </c>
    </row>
    <row r="400" spans="1:14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 t="str">
        <f ca="1">IFERROR(
    OFFSET(分包機カセット!$M$2,
           MATCH(D400, 分包機カセット!$E$2:$E$235, 0) - 1,
           0),
"")</f>
        <v/>
      </c>
      <c r="N400" s="54">
        <f t="shared" ca="1" si="12"/>
        <v>0</v>
      </c>
    </row>
    <row r="401" spans="1:14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 t="str">
        <f ca="1">IFERROR(
    OFFSET(分包機カセット!$M$2,
           MATCH(D401, 分包機カセット!$E$2:$E$235, 0) - 1,
           0),
"")</f>
        <v/>
      </c>
      <c r="N401" s="54">
        <f t="shared" ca="1" si="12"/>
        <v>0</v>
      </c>
    </row>
    <row r="402" spans="1:14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 t="str">
        <f ca="1">IFERROR(
    OFFSET(分包機カセット!$M$2,
           MATCH(D402, 分包機カセット!$E$2:$E$235, 0) - 1,
           0),
"")</f>
        <v/>
      </c>
      <c r="N402" s="54">
        <f t="shared" ca="1" si="12"/>
        <v>0</v>
      </c>
    </row>
    <row r="403" spans="1:14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 t="str">
        <f ca="1">IFERROR(
    OFFSET(分包機カセット!$M$2,
           MATCH(D403, 分包機カセット!$E$2:$E$235, 0) - 1,
           0),
"")</f>
        <v/>
      </c>
      <c r="N403" s="54">
        <f t="shared" ca="1" si="12"/>
        <v>0</v>
      </c>
    </row>
    <row r="404" spans="1:14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 t="str">
        <f ca="1">IFERROR(
    OFFSET(分包機カセット!$M$2,
           MATCH(D404, 分包機カセット!$E$2:$E$235, 0) - 1,
           0),
"")</f>
        <v/>
      </c>
      <c r="N404" s="54">
        <f t="shared" ca="1" si="12"/>
        <v>0</v>
      </c>
    </row>
    <row r="405" spans="1:14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 t="str">
        <f ca="1">IFERROR(
    OFFSET(分包機カセット!$M$2,
           MATCH(D405, 分包機カセット!$E$2:$E$235, 0) - 1,
           0),
"")</f>
        <v/>
      </c>
      <c r="N405" s="54">
        <f t="shared" ca="1" si="12"/>
        <v>0</v>
      </c>
    </row>
    <row r="406" spans="1:14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 t="str">
        <f ca="1">IFERROR(
    OFFSET(分包機カセット!$M$2,
           MATCH(D406, 分包機カセット!$E$2:$E$235, 0) - 1,
           0),
"")</f>
        <v/>
      </c>
      <c r="N406" s="54">
        <f t="shared" ca="1" si="12"/>
        <v>0</v>
      </c>
    </row>
    <row r="407" spans="1:14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 t="str">
        <f ca="1">IFERROR(
    OFFSET(分包機カセット!$M$2,
           MATCH(D407, 分包機カセット!$E$2:$E$235, 0) - 1,
           0),
"")</f>
        <v/>
      </c>
      <c r="N407" s="54">
        <f t="shared" ca="1" si="12"/>
        <v>0</v>
      </c>
    </row>
    <row r="408" spans="1:14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 t="str">
        <f ca="1">IFERROR(
    OFFSET(分包機カセット!$M$2,
           MATCH(D408, 分包機カセット!$E$2:$E$235, 0) - 1,
           0),
"")</f>
        <v/>
      </c>
      <c r="N408" s="54">
        <f t="shared" ca="1" si="12"/>
        <v>0</v>
      </c>
    </row>
    <row r="409" spans="1:14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 t="str">
        <f ca="1">IFERROR(
    OFFSET(分包機カセット!$M$2,
           MATCH(D409, 分包機カセット!$E$2:$E$235, 0) - 1,
           0),
"")</f>
        <v/>
      </c>
      <c r="N409" s="54">
        <f t="shared" ca="1" si="12"/>
        <v>0</v>
      </c>
    </row>
    <row r="410" spans="1:14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 t="str">
        <f ca="1">IFERROR(
    OFFSET(分包機カセット!$M$2,
           MATCH(D410, 分包機カセット!$E$2:$E$235, 0) - 1,
           0),
"")</f>
        <v/>
      </c>
      <c r="N410" s="54">
        <f t="shared" ca="1" si="12"/>
        <v>0</v>
      </c>
    </row>
    <row r="411" spans="1:14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 t="str">
        <f ca="1">IFERROR(
    OFFSET(分包機カセット!$M$2,
           MATCH(D411, 分包機カセット!$E$2:$E$235, 0) - 1,
           0),
"")</f>
        <v/>
      </c>
      <c r="N411" s="54">
        <f t="shared" ca="1" si="12"/>
        <v>0</v>
      </c>
    </row>
    <row r="412" spans="1:14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 t="str">
        <f ca="1">IFERROR(
    OFFSET(分包機カセット!$M$2,
           MATCH(D412, 分包機カセット!$E$2:$E$235, 0) - 1,
           0),
"")</f>
        <v/>
      </c>
      <c r="N412" s="54">
        <f t="shared" ca="1" si="12"/>
        <v>0</v>
      </c>
    </row>
    <row r="413" spans="1:14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 t="str">
        <f ca="1">IFERROR(
    OFFSET(分包機カセット!$M$2,
           MATCH(D413, 分包機カセット!$E$2:$E$235, 0) - 1,
           0),
"")</f>
        <v/>
      </c>
      <c r="N413" s="54">
        <f t="shared" ca="1" si="12"/>
        <v>0</v>
      </c>
    </row>
    <row r="414" spans="1:14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 t="str">
        <f ca="1">IFERROR(
    OFFSET(分包機カセット!$M$2,
           MATCH(D414, 分包機カセット!$E$2:$E$235, 0) - 1,
           0),
"")</f>
        <v/>
      </c>
      <c r="N414" s="54">
        <f t="shared" ca="1" si="12"/>
        <v>0</v>
      </c>
    </row>
    <row r="415" spans="1:14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 t="str">
        <f ca="1">IFERROR(
    OFFSET(分包機カセット!$M$2,
           MATCH(D415, 分包機カセット!$E$2:$E$235, 0) - 1,
           0),
"")</f>
        <v/>
      </c>
      <c r="N415" s="54">
        <f t="shared" ca="1" si="12"/>
        <v>0</v>
      </c>
    </row>
    <row r="416" spans="1:14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 t="str">
        <f ca="1">IFERROR(
    OFFSET(分包機カセット!$M$2,
           MATCH(D416, 分包機カセット!$E$2:$E$235, 0) - 1,
           0),
"")</f>
        <v/>
      </c>
      <c r="N416" s="54">
        <f t="shared" ca="1" si="12"/>
        <v>0</v>
      </c>
    </row>
    <row r="417" spans="1:14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 t="str">
        <f ca="1">IFERROR(
    OFFSET(分包機カセット!$M$2,
           MATCH(D417, 分包機カセット!$E$2:$E$235, 0) - 1,
           0),
"")</f>
        <v/>
      </c>
      <c r="N417" s="54">
        <f t="shared" ca="1" si="12"/>
        <v>0</v>
      </c>
    </row>
    <row r="418" spans="1:14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 t="str">
        <f ca="1">IFERROR(
    OFFSET(分包機カセット!$M$2,
           MATCH(D418, 分包機カセット!$E$2:$E$235, 0) - 1,
           0),
"")</f>
        <v/>
      </c>
      <c r="N418" s="54">
        <f t="shared" ca="1" si="12"/>
        <v>0</v>
      </c>
    </row>
    <row r="419" spans="1:14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 t="str">
        <f ca="1">IFERROR(
    OFFSET(分包機カセット!$M$2,
           MATCH(D419, 分包機カセット!$E$2:$E$235, 0) - 1,
           0),
"")</f>
        <v/>
      </c>
      <c r="N419" s="54">
        <f t="shared" ca="1" si="12"/>
        <v>0</v>
      </c>
    </row>
    <row r="420" spans="1:14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 t="str">
        <f ca="1">IFERROR(
    OFFSET(分包機カセット!$M$2,
           MATCH(D420, 分包機カセット!$E$2:$E$235, 0) - 1,
           0),
"")</f>
        <v/>
      </c>
      <c r="N420" s="54">
        <f t="shared" ca="1" si="12"/>
        <v>0</v>
      </c>
    </row>
    <row r="421" spans="1:14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 t="str">
        <f ca="1">IFERROR(
    OFFSET(分包機カセット!$M$2,
           MATCH(D421, 分包機カセット!$E$2:$E$235, 0) - 1,
           0),
"")</f>
        <v/>
      </c>
      <c r="N421" s="54">
        <f t="shared" ca="1" si="12"/>
        <v>0</v>
      </c>
    </row>
    <row r="422" spans="1:14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 t="str">
        <f ca="1">IFERROR(
    OFFSET(分包機カセット!$M$2,
           MATCH(D422, 分包機カセット!$E$2:$E$235, 0) - 1,
           0),
"")</f>
        <v/>
      </c>
      <c r="N422" s="54">
        <f t="shared" ca="1" si="12"/>
        <v>0</v>
      </c>
    </row>
    <row r="423" spans="1:14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 t="str">
        <f ca="1">IFERROR(
    OFFSET(分包機カセット!$M$2,
           MATCH(D423, 分包機カセット!$E$2:$E$235, 0) - 1,
           0),
"")</f>
        <v/>
      </c>
      <c r="N423" s="54">
        <f t="shared" ca="1" si="12"/>
        <v>0</v>
      </c>
    </row>
    <row r="424" spans="1:14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 t="str">
        <f ca="1">IFERROR(
    OFFSET(分包機カセット!$M$2,
           MATCH(D424, 分包機カセット!$E$2:$E$235, 0) - 1,
           0),
"")</f>
        <v/>
      </c>
      <c r="N424" s="54">
        <f t="shared" ca="1" si="12"/>
        <v>0</v>
      </c>
    </row>
    <row r="425" spans="1:14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 t="str">
        <f ca="1">IFERROR(
    OFFSET(分包機カセット!$M$2,
           MATCH(D425, 分包機カセット!$E$2:$E$235, 0) - 1,
           0),
"")</f>
        <v/>
      </c>
      <c r="N425" s="54">
        <f t="shared" ca="1" si="12"/>
        <v>0</v>
      </c>
    </row>
    <row r="426" spans="1:14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 t="str">
        <f ca="1">IFERROR(
    OFFSET(分包機カセット!$M$2,
           MATCH(D426, 分包機カセット!$E$2:$E$235, 0) - 1,
           0),
"")</f>
        <v/>
      </c>
      <c r="N426" s="54">
        <f t="shared" ca="1" si="12"/>
        <v>0</v>
      </c>
    </row>
    <row r="427" spans="1:14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 t="str">
        <f ca="1">IFERROR(
    OFFSET(分包機カセット!$M$2,
           MATCH(D427, 分包機カセット!$E$2:$E$235, 0) - 1,
           0),
"")</f>
        <v/>
      </c>
      <c r="N427" s="54">
        <f t="shared" ca="1" si="12"/>
        <v>0</v>
      </c>
    </row>
    <row r="428" spans="1:14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 t="str">
        <f ca="1">IFERROR(
    OFFSET(分包機カセット!$M$2,
           MATCH(D428, 分包機カセット!$E$2:$E$235, 0) - 1,
           0),
"")</f>
        <v/>
      </c>
      <c r="N428" s="54">
        <f t="shared" ca="1" si="12"/>
        <v>0</v>
      </c>
    </row>
    <row r="429" spans="1:14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 t="str">
        <f ca="1">IFERROR(
    OFFSET(分包機カセット!$M$2,
           MATCH(D429, 分包機カセット!$E$2:$E$235, 0) - 1,
           0),
"")</f>
        <v/>
      </c>
      <c r="N429" s="54">
        <f t="shared" ca="1" si="12"/>
        <v>0</v>
      </c>
    </row>
    <row r="430" spans="1:14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 t="str">
        <f ca="1">IFERROR(
    OFFSET(分包機カセット!$M$2,
           MATCH(D430, 分包機カセット!$E$2:$E$235, 0) - 1,
           0),
"")</f>
        <v/>
      </c>
      <c r="N430" s="54">
        <f t="shared" ca="1" si="12"/>
        <v>0</v>
      </c>
    </row>
    <row r="431" spans="1:14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 t="str">
        <f ca="1">IFERROR(
    OFFSET(分包機カセット!$M$2,
           MATCH(D431, 分包機カセット!$E$2:$E$235, 0) - 1,
           0),
"")</f>
        <v/>
      </c>
      <c r="N431" s="54">
        <f t="shared" ca="1" si="12"/>
        <v>0</v>
      </c>
    </row>
    <row r="432" spans="1:14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 t="str">
        <f ca="1">IFERROR(
    OFFSET(分包機カセット!$M$2,
           MATCH(D432, 分包機カセット!$E$2:$E$235, 0) - 1,
           0),
"")</f>
        <v/>
      </c>
      <c r="N432" s="54">
        <f t="shared" ca="1" si="12"/>
        <v>0</v>
      </c>
    </row>
    <row r="433" spans="1:14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 t="str">
        <f ca="1">IFERROR(
    OFFSET(分包機カセット!$M$2,
           MATCH(D433, 分包機カセット!$E$2:$E$235, 0) - 1,
           0),
"")</f>
        <v/>
      </c>
      <c r="N433" s="54">
        <f t="shared" ca="1" si="12"/>
        <v>0</v>
      </c>
    </row>
    <row r="434" spans="1:14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 t="str">
        <f ca="1">IFERROR(
    OFFSET(分包機カセット!$M$2,
           MATCH(D434, 分包機カセット!$E$2:$E$235, 0) - 1,
           0),
"")</f>
        <v/>
      </c>
      <c r="N434" s="54">
        <f t="shared" ca="1" si="12"/>
        <v>0</v>
      </c>
    </row>
    <row r="435" spans="1:14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 t="str">
        <f ca="1">IFERROR(
    OFFSET(分包機カセット!$M$2,
           MATCH(D435, 分包機カセット!$E$2:$E$235, 0) - 1,
           0),
"")</f>
        <v/>
      </c>
      <c r="N435" s="54">
        <f t="shared" ca="1" si="12"/>
        <v>0</v>
      </c>
    </row>
    <row r="436" spans="1:14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 t="str">
        <f ca="1">IFERROR(
    OFFSET(分包機カセット!$M$2,
           MATCH(D436, 分包機カセット!$E$2:$E$235, 0) - 1,
           0),
"")</f>
        <v/>
      </c>
      <c r="N436" s="54">
        <f t="shared" ca="1" si="12"/>
        <v>0</v>
      </c>
    </row>
    <row r="437" spans="1:14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 t="str">
        <f ca="1">IFERROR(
    OFFSET(分包機カセット!$M$2,
           MATCH(D437, 分包機カセット!$E$2:$E$235, 0) - 1,
           0),
"")</f>
        <v/>
      </c>
      <c r="N437" s="54">
        <f t="shared" ca="1" si="12"/>
        <v>0</v>
      </c>
    </row>
    <row r="438" spans="1:14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 t="str">
        <f ca="1">IFERROR(
    OFFSET(分包機カセット!$M$2,
           MATCH(D438, 分包機カセット!$E$2:$E$235, 0) - 1,
           0),
"")</f>
        <v/>
      </c>
      <c r="N438" s="54">
        <f t="shared" ca="1" si="12"/>
        <v>0</v>
      </c>
    </row>
    <row r="439" spans="1:14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 t="str">
        <f ca="1">IFERROR(
    OFFSET(分包機カセット!$M$2,
           MATCH(D439, 分包機カセット!$E$2:$E$235, 0) - 1,
           0),
"")</f>
        <v/>
      </c>
      <c r="N439" s="54">
        <f t="shared" ca="1" si="12"/>
        <v>0</v>
      </c>
    </row>
    <row r="440" spans="1:14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 t="str">
        <f ca="1">IFERROR(
    OFFSET(分包機カセット!$M$2,
           MATCH(D440, 分包機カセット!$E$2:$E$235, 0) - 1,
           0),
"")</f>
        <v/>
      </c>
      <c r="N440" s="54">
        <f t="shared" ca="1" si="12"/>
        <v>0</v>
      </c>
    </row>
    <row r="441" spans="1:14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 t="str">
        <f ca="1">IFERROR(
    OFFSET(分包機カセット!$M$2,
           MATCH(D441, 分包機カセット!$E$2:$E$235, 0) - 1,
           0),
"")</f>
        <v/>
      </c>
      <c r="N441" s="54">
        <f t="shared" ca="1" si="12"/>
        <v>0</v>
      </c>
    </row>
    <row r="442" spans="1:14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 t="str">
        <f ca="1">IFERROR(
    OFFSET(分包機カセット!$M$2,
           MATCH(D442, 分包機カセット!$E$2:$E$235, 0) - 1,
           0),
"")</f>
        <v/>
      </c>
      <c r="N442" s="54">
        <f t="shared" ca="1" si="12"/>
        <v>0</v>
      </c>
    </row>
    <row r="443" spans="1:14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 t="str">
        <f ca="1">IFERROR(
    OFFSET(分包機カセット!$M$2,
           MATCH(D443, 分包機カセット!$E$2:$E$235, 0) - 1,
           0),
"")</f>
        <v/>
      </c>
      <c r="N443" s="54">
        <f t="shared" ca="1" si="12"/>
        <v>0</v>
      </c>
    </row>
    <row r="444" spans="1:14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 t="str">
        <f ca="1">IFERROR(
    OFFSET(分包機カセット!$M$2,
           MATCH(D444, 分包機カセット!$E$2:$E$235, 0) - 1,
           0),
"")</f>
        <v/>
      </c>
      <c r="N444" s="54">
        <f t="shared" ca="1" si="12"/>
        <v>0</v>
      </c>
    </row>
    <row r="445" spans="1:14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 t="str">
        <f ca="1">IFERROR(
    OFFSET(分包機カセット!$M$2,
           MATCH(D445, 分包機カセット!$E$2:$E$235, 0) - 1,
           0),
"")</f>
        <v/>
      </c>
      <c r="N445" s="54">
        <f t="shared" ca="1" si="12"/>
        <v>0</v>
      </c>
    </row>
    <row r="446" spans="1:14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 t="str">
        <f ca="1">IFERROR(
    OFFSET(分包機カセット!$M$2,
           MATCH(D446, 分包機カセット!$E$2:$E$235, 0) - 1,
           0),
"")</f>
        <v/>
      </c>
      <c r="N446" s="54">
        <f t="shared" ca="1" si="12"/>
        <v>0</v>
      </c>
    </row>
    <row r="447" spans="1:14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 t="str">
        <f ca="1">IFERROR(
    OFFSET(分包機カセット!$M$2,
           MATCH(D447, 分包機カセット!$E$2:$E$235, 0) - 1,
           0),
"")</f>
        <v/>
      </c>
      <c r="N447" s="54">
        <f t="shared" ca="1" si="12"/>
        <v>0</v>
      </c>
    </row>
    <row r="448" spans="1:14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 t="str">
        <f ca="1">IFERROR(
    OFFSET(分包機カセット!$M$2,
           MATCH(D448, 分包機カセット!$E$2:$E$235, 0) - 1,
           0),
"")</f>
        <v/>
      </c>
      <c r="N448" s="54">
        <f t="shared" ca="1" si="12"/>
        <v>0</v>
      </c>
    </row>
    <row r="449" spans="1:14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 t="str">
        <f ca="1">IFERROR(
    OFFSET(分包機カセット!$M$2,
           MATCH(D449, 分包機カセット!$E$2:$E$235, 0) - 1,
           0),
"")</f>
        <v/>
      </c>
      <c r="N449" s="54">
        <f t="shared" ca="1" si="12"/>
        <v>0</v>
      </c>
    </row>
    <row r="450" spans="1:14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 t="str">
        <f ca="1">IFERROR(
    OFFSET(分包機カセット!$M$2,
           MATCH(D450, 分包機カセット!$E$2:$E$235, 0) - 1,
           0),
"")</f>
        <v/>
      </c>
      <c r="N450" s="54">
        <f t="shared" ca="1" si="12"/>
        <v>0</v>
      </c>
    </row>
    <row r="451" spans="1:14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 t="str">
        <f ca="1">IFERROR(
    OFFSET(分包機カセット!$M$2,
           MATCH(D451, 分包機カセット!$E$2:$E$235, 0) - 1,
           0),
"")</f>
        <v/>
      </c>
      <c r="N451" s="54">
        <f t="shared" ca="1" si="12"/>
        <v>0</v>
      </c>
    </row>
    <row r="452" spans="1:14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 t="str">
        <f ca="1">IFERROR(
    OFFSET(分包機カセット!$M$2,
           MATCH(D452, 分包機カセット!$E$2:$E$235, 0) - 1,
           0),
"")</f>
        <v/>
      </c>
      <c r="N452" s="54">
        <f t="shared" ca="1" si="12"/>
        <v>0</v>
      </c>
    </row>
    <row r="453" spans="1:14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 t="str">
        <f ca="1">IFERROR(
    OFFSET(分包機カセット!$M$2,
           MATCH(D453, 分包機カセット!$E$2:$E$235, 0) - 1,
           0),
"")</f>
        <v/>
      </c>
      <c r="N453" s="54">
        <f t="shared" ca="1" si="12"/>
        <v>0</v>
      </c>
    </row>
    <row r="454" spans="1:14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 t="str">
        <f ca="1">IFERROR(
    OFFSET(分包機カセット!$M$2,
           MATCH(D454, 分包機カセット!$E$2:$E$235, 0) - 1,
           0),
"")</f>
        <v/>
      </c>
      <c r="N454" s="54">
        <f t="shared" ref="N454:N504" ca="1" si="14">SUM(K454:M454)</f>
        <v>0</v>
      </c>
    </row>
    <row r="455" spans="1:14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 t="str">
        <f ca="1">IFERROR(
    OFFSET(分包機カセット!$M$2,
           MATCH(D455, 分包機カセット!$E$2:$E$235, 0) - 1,
           0),
"")</f>
        <v/>
      </c>
      <c r="N455" s="54">
        <f t="shared" ca="1" si="14"/>
        <v>0</v>
      </c>
    </row>
    <row r="456" spans="1:14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 t="str">
        <f ca="1">IFERROR(
    OFFSET(分包機カセット!$M$2,
           MATCH(D456, 分包機カセット!$E$2:$E$235, 0) - 1,
           0),
"")</f>
        <v/>
      </c>
      <c r="N456" s="54">
        <f t="shared" ca="1" si="14"/>
        <v>0</v>
      </c>
    </row>
    <row r="457" spans="1:14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 t="str">
        <f ca="1">IFERROR(
    OFFSET(分包機カセット!$M$2,
           MATCH(D457, 分包機カセット!$E$2:$E$235, 0) - 1,
           0),
"")</f>
        <v/>
      </c>
      <c r="N457" s="54">
        <f t="shared" ca="1" si="14"/>
        <v>0</v>
      </c>
    </row>
    <row r="458" spans="1:14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 t="str">
        <f ca="1">IFERROR(
    OFFSET(分包機カセット!$M$2,
           MATCH(D458, 分包機カセット!$E$2:$E$235, 0) - 1,
           0),
"")</f>
        <v/>
      </c>
      <c r="N458" s="54">
        <f t="shared" ca="1" si="14"/>
        <v>0</v>
      </c>
    </row>
    <row r="459" spans="1:14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 t="str">
        <f ca="1">IFERROR(
    OFFSET(分包機カセット!$M$2,
           MATCH(D459, 分包機カセット!$E$2:$E$235, 0) - 1,
           0),
"")</f>
        <v/>
      </c>
      <c r="N459" s="54">
        <f t="shared" ca="1" si="14"/>
        <v>0</v>
      </c>
    </row>
    <row r="460" spans="1:14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 t="str">
        <f ca="1">IFERROR(
    OFFSET(分包機カセット!$M$2,
           MATCH(D460, 分包機カセット!$E$2:$E$235, 0) - 1,
           0),
"")</f>
        <v/>
      </c>
      <c r="N460" s="54">
        <f t="shared" ca="1" si="14"/>
        <v>0</v>
      </c>
    </row>
    <row r="461" spans="1:14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 t="str">
        <f ca="1">IFERROR(
    OFFSET(分包機カセット!$M$2,
           MATCH(D461, 分包機カセット!$E$2:$E$235, 0) - 1,
           0),
"")</f>
        <v/>
      </c>
      <c r="N461" s="54">
        <f t="shared" ca="1" si="14"/>
        <v>0</v>
      </c>
    </row>
    <row r="462" spans="1:14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 t="str">
        <f ca="1">IFERROR(
    OFFSET(分包機カセット!$M$2,
           MATCH(D462, 分包機カセット!$E$2:$E$235, 0) - 1,
           0),
"")</f>
        <v/>
      </c>
      <c r="N462" s="54">
        <f t="shared" ca="1" si="14"/>
        <v>0</v>
      </c>
    </row>
    <row r="463" spans="1:14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 t="str">
        <f ca="1">IFERROR(
    OFFSET(分包機カセット!$M$2,
           MATCH(D463, 分包機カセット!$E$2:$E$235, 0) - 1,
           0),
"")</f>
        <v/>
      </c>
      <c r="N463" s="54">
        <f t="shared" ca="1" si="14"/>
        <v>0</v>
      </c>
    </row>
    <row r="464" spans="1:14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 t="str">
        <f ca="1">IFERROR(
    OFFSET(分包機カセット!$M$2,
           MATCH(D464, 分包機カセット!$E$2:$E$235, 0) - 1,
           0),
"")</f>
        <v/>
      </c>
      <c r="N464" s="54">
        <f t="shared" ca="1" si="14"/>
        <v>0</v>
      </c>
    </row>
    <row r="465" spans="1:14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 t="str">
        <f ca="1">IFERROR(
    OFFSET(分包機カセット!$M$2,
           MATCH(D465, 分包機カセット!$E$2:$E$235, 0) - 1,
           0),
"")</f>
        <v/>
      </c>
      <c r="N465" s="54">
        <f t="shared" ca="1" si="14"/>
        <v>0</v>
      </c>
    </row>
    <row r="466" spans="1:14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 t="str">
        <f ca="1">IFERROR(
    OFFSET(分包機カセット!$M$2,
           MATCH(D466, 分包機カセット!$E$2:$E$235, 0) - 1,
           0),
"")</f>
        <v/>
      </c>
      <c r="N466" s="54">
        <f t="shared" ca="1" si="14"/>
        <v>0</v>
      </c>
    </row>
    <row r="467" spans="1:14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 t="str">
        <f ca="1">IFERROR(
    OFFSET(分包機カセット!$M$2,
           MATCH(D467, 分包機カセット!$E$2:$E$235, 0) - 1,
           0),
"")</f>
        <v/>
      </c>
      <c r="N467" s="54">
        <f t="shared" ca="1" si="14"/>
        <v>0</v>
      </c>
    </row>
    <row r="468" spans="1:14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 t="str">
        <f ca="1">IFERROR(
    OFFSET(分包機カセット!$M$2,
           MATCH(D468, 分包機カセット!$E$2:$E$235, 0) - 1,
           0),
"")</f>
        <v/>
      </c>
      <c r="N468" s="54">
        <f t="shared" ca="1" si="14"/>
        <v>0</v>
      </c>
    </row>
    <row r="469" spans="1:14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 t="str">
        <f ca="1">IFERROR(
    OFFSET(分包機カセット!$M$2,
           MATCH(D469, 分包機カセット!$E$2:$E$235, 0) - 1,
           0),
"")</f>
        <v/>
      </c>
      <c r="N469" s="54">
        <f t="shared" ca="1" si="14"/>
        <v>0</v>
      </c>
    </row>
    <row r="470" spans="1:14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 t="str">
        <f ca="1">IFERROR(
    OFFSET(分包機カセット!$M$2,
           MATCH(D470, 分包機カセット!$E$2:$E$235, 0) - 1,
           0),
"")</f>
        <v/>
      </c>
      <c r="N470" s="54">
        <f t="shared" ca="1" si="14"/>
        <v>0</v>
      </c>
    </row>
    <row r="471" spans="1:14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 t="str">
        <f ca="1">IFERROR(
    OFFSET(分包機カセット!$M$2,
           MATCH(D471, 分包機カセット!$E$2:$E$235, 0) - 1,
           0),
"")</f>
        <v/>
      </c>
      <c r="N471" s="54">
        <f t="shared" ca="1" si="14"/>
        <v>0</v>
      </c>
    </row>
    <row r="472" spans="1:14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 t="str">
        <f ca="1">IFERROR(
    OFFSET(分包機カセット!$M$2,
           MATCH(D472, 分包機カセット!$E$2:$E$235, 0) - 1,
           0),
"")</f>
        <v/>
      </c>
      <c r="N472" s="54">
        <f t="shared" ca="1" si="14"/>
        <v>0</v>
      </c>
    </row>
    <row r="473" spans="1:14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 t="str">
        <f ca="1">IFERROR(
    OFFSET(分包機カセット!$M$2,
           MATCH(D473, 分包機カセット!$E$2:$E$235, 0) - 1,
           0),
"")</f>
        <v/>
      </c>
      <c r="N473" s="54">
        <f t="shared" ca="1" si="14"/>
        <v>0</v>
      </c>
    </row>
    <row r="474" spans="1:14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 t="str">
        <f ca="1">IFERROR(
    OFFSET(分包機カセット!$M$2,
           MATCH(D474, 分包機カセット!$E$2:$E$235, 0) - 1,
           0),
"")</f>
        <v/>
      </c>
      <c r="N474" s="54">
        <f t="shared" ca="1" si="14"/>
        <v>0</v>
      </c>
    </row>
    <row r="475" spans="1:14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 t="str">
        <f ca="1">IFERROR(
    OFFSET(分包機カセット!$M$2,
           MATCH(D475, 分包機カセット!$E$2:$E$235, 0) - 1,
           0),
"")</f>
        <v/>
      </c>
      <c r="N475" s="54">
        <f t="shared" ca="1" si="14"/>
        <v>0</v>
      </c>
    </row>
    <row r="476" spans="1:14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 t="str">
        <f ca="1">IFERROR(
    OFFSET(分包機カセット!$M$2,
           MATCH(D476, 分包機カセット!$E$2:$E$235, 0) - 1,
           0),
"")</f>
        <v/>
      </c>
      <c r="N476" s="54">
        <f t="shared" ca="1" si="14"/>
        <v>0</v>
      </c>
    </row>
    <row r="477" spans="1:14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 t="str">
        <f ca="1">IFERROR(
    OFFSET(分包機カセット!$M$2,
           MATCH(D477, 分包機カセット!$E$2:$E$235, 0) - 1,
           0),
"")</f>
        <v/>
      </c>
      <c r="N477" s="54">
        <f t="shared" ca="1" si="14"/>
        <v>0</v>
      </c>
    </row>
    <row r="478" spans="1:14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 t="str">
        <f ca="1">IFERROR(
    OFFSET(分包機カセット!$M$2,
           MATCH(D478, 分包機カセット!$E$2:$E$235, 0) - 1,
           0),
"")</f>
        <v/>
      </c>
      <c r="N478" s="54">
        <f t="shared" ca="1" si="14"/>
        <v>0</v>
      </c>
    </row>
    <row r="479" spans="1:14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 t="str">
        <f ca="1">IFERROR(
    OFFSET(分包機カセット!$M$2,
           MATCH(D479, 分包機カセット!$E$2:$E$235, 0) - 1,
           0),
"")</f>
        <v/>
      </c>
      <c r="N479" s="54">
        <f t="shared" ca="1" si="14"/>
        <v>0</v>
      </c>
    </row>
    <row r="480" spans="1:14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 t="str">
        <f ca="1">IFERROR(
    OFFSET(分包機カセット!$M$2,
           MATCH(D480, 分包機カセット!$E$2:$E$235, 0) - 1,
           0),
"")</f>
        <v/>
      </c>
      <c r="N480" s="54">
        <f t="shared" ca="1" si="14"/>
        <v>0</v>
      </c>
    </row>
    <row r="481" spans="1:14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 t="str">
        <f ca="1">IFERROR(
    OFFSET(分包機カセット!$M$2,
           MATCH(D481, 分包機カセット!$E$2:$E$235, 0) - 1,
           0),
"")</f>
        <v/>
      </c>
      <c r="N481" s="54">
        <f t="shared" ca="1" si="14"/>
        <v>0</v>
      </c>
    </row>
    <row r="482" spans="1:14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 t="str">
        <f ca="1">IFERROR(
    OFFSET(分包機カセット!$M$2,
           MATCH(D482, 分包機カセット!$E$2:$E$235, 0) - 1,
           0),
"")</f>
        <v/>
      </c>
      <c r="N482" s="54">
        <f t="shared" ca="1" si="14"/>
        <v>0</v>
      </c>
    </row>
    <row r="483" spans="1:14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 t="str">
        <f ca="1">IFERROR(
    OFFSET(分包機カセット!$M$2,
           MATCH(D483, 分包機カセット!$E$2:$E$235, 0) - 1,
           0),
"")</f>
        <v/>
      </c>
      <c r="N483" s="54">
        <f t="shared" ca="1" si="14"/>
        <v>0</v>
      </c>
    </row>
    <row r="484" spans="1:14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 t="str">
        <f ca="1">IFERROR(
    OFFSET(分包機カセット!$M$2,
           MATCH(D484, 分包機カセット!$E$2:$E$235, 0) - 1,
           0),
"")</f>
        <v/>
      </c>
      <c r="N484" s="54">
        <f t="shared" ca="1" si="14"/>
        <v>0</v>
      </c>
    </row>
    <row r="485" spans="1:14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 t="str">
        <f ca="1">IFERROR(
    OFFSET(分包機カセット!$M$2,
           MATCH(D485, 分包機カセット!$E$2:$E$235, 0) - 1,
           0),
"")</f>
        <v/>
      </c>
      <c r="N485" s="54">
        <f t="shared" ca="1" si="14"/>
        <v>0</v>
      </c>
    </row>
    <row r="486" spans="1:14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 t="str">
        <f ca="1">IFERROR(
    OFFSET(分包機カセット!$M$2,
           MATCH(D486, 分包機カセット!$E$2:$E$235, 0) - 1,
           0),
"")</f>
        <v/>
      </c>
      <c r="N486" s="54">
        <f t="shared" ca="1" si="14"/>
        <v>0</v>
      </c>
    </row>
    <row r="487" spans="1:14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 t="str">
        <f ca="1">IFERROR(
    OFFSET(分包機カセット!$M$2,
           MATCH(D487, 分包機カセット!$E$2:$E$235, 0) - 1,
           0),
"")</f>
        <v/>
      </c>
      <c r="N487" s="54">
        <f t="shared" ca="1" si="14"/>
        <v>0</v>
      </c>
    </row>
    <row r="488" spans="1:14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 t="str">
        <f ca="1">IFERROR(
    OFFSET(分包機カセット!$M$2,
           MATCH(D488, 分包機カセット!$E$2:$E$235, 0) - 1,
           0),
"")</f>
        <v/>
      </c>
      <c r="N488" s="54">
        <f t="shared" ca="1" si="14"/>
        <v>0</v>
      </c>
    </row>
    <row r="489" spans="1:14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 t="str">
        <f ca="1">IFERROR(
    OFFSET(分包機カセット!$M$2,
           MATCH(D489, 分包機カセット!$E$2:$E$235, 0) - 1,
           0),
"")</f>
        <v/>
      </c>
      <c r="N489" s="54">
        <f t="shared" ca="1" si="14"/>
        <v>0</v>
      </c>
    </row>
    <row r="490" spans="1:14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 t="str">
        <f ca="1">IFERROR(
    OFFSET(分包機カセット!$M$2,
           MATCH(D490, 分包機カセット!$E$2:$E$235, 0) - 1,
           0),
"")</f>
        <v/>
      </c>
      <c r="N490" s="54">
        <f t="shared" ca="1" si="14"/>
        <v>0</v>
      </c>
    </row>
    <row r="491" spans="1:14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 t="str">
        <f ca="1">IFERROR(
    OFFSET(分包機カセット!$M$2,
           MATCH(D491, 分包機カセット!$E$2:$E$235, 0) - 1,
           0),
"")</f>
        <v/>
      </c>
      <c r="N491" s="54">
        <f t="shared" ca="1" si="14"/>
        <v>0</v>
      </c>
    </row>
    <row r="492" spans="1:14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 t="str">
        <f ca="1">IFERROR(
    OFFSET(分包機カセット!$M$2,
           MATCH(D492, 分包機カセット!$E$2:$E$235, 0) - 1,
           0),
"")</f>
        <v/>
      </c>
      <c r="N492" s="54">
        <f t="shared" ca="1" si="14"/>
        <v>0</v>
      </c>
    </row>
    <row r="493" spans="1:14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 t="str">
        <f ca="1">IFERROR(
    OFFSET(分包機カセット!$M$2,
           MATCH(D493, 分包機カセット!$E$2:$E$235, 0) - 1,
           0),
"")</f>
        <v/>
      </c>
      <c r="N493" s="54">
        <f t="shared" ca="1" si="14"/>
        <v>0</v>
      </c>
    </row>
    <row r="494" spans="1:14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 t="str">
        <f ca="1">IFERROR(
    OFFSET(分包機カセット!$M$2,
           MATCH(D494, 分包機カセット!$E$2:$E$235, 0) - 1,
           0),
"")</f>
        <v/>
      </c>
      <c r="N494" s="54">
        <f t="shared" ca="1" si="14"/>
        <v>0</v>
      </c>
    </row>
    <row r="495" spans="1:14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 t="str">
        <f ca="1">IFERROR(
    OFFSET(分包機カセット!$M$2,
           MATCH(D495, 分包機カセット!$E$2:$E$235, 0) - 1,
           0),
"")</f>
        <v/>
      </c>
      <c r="N495" s="54">
        <f t="shared" ca="1" si="14"/>
        <v>0</v>
      </c>
    </row>
    <row r="496" spans="1:14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 t="str">
        <f ca="1">IFERROR(
    OFFSET(分包機カセット!$M$2,
           MATCH(D496, 分包機カセット!$E$2:$E$235, 0) - 1,
           0),
"")</f>
        <v/>
      </c>
      <c r="N496" s="54">
        <f t="shared" ca="1" si="14"/>
        <v>0</v>
      </c>
    </row>
    <row r="497" spans="1:14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 t="str">
        <f ca="1">IFERROR(
    OFFSET(分包機カセット!$M$2,
           MATCH(D497, 分包機カセット!$E$2:$E$235, 0) - 1,
           0),
"")</f>
        <v/>
      </c>
      <c r="N497" s="54">
        <f t="shared" ca="1" si="14"/>
        <v>0</v>
      </c>
    </row>
    <row r="498" spans="1:14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 t="str">
        <f ca="1">IFERROR(
    OFFSET(分包機カセット!$M$2,
           MATCH(D498, 分包機カセット!$E$2:$E$235, 0) - 1,
           0),
"")</f>
        <v/>
      </c>
      <c r="N498" s="54">
        <f t="shared" ca="1" si="14"/>
        <v>0</v>
      </c>
    </row>
    <row r="499" spans="1:14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 t="str">
        <f ca="1">IFERROR(
    OFFSET(分包機カセット!$M$2,
           MATCH(D499, 分包機カセット!$E$2:$E$235, 0) - 1,
           0),
"")</f>
        <v/>
      </c>
      <c r="N499" s="54">
        <f t="shared" ca="1" si="14"/>
        <v>0</v>
      </c>
    </row>
    <row r="500" spans="1:14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 t="str">
        <f ca="1">IFERROR(
    OFFSET(分包機カセット!$M$2,
           MATCH(D500, 分包機カセット!$E$2:$E$235, 0) - 1,
           0),
"")</f>
        <v/>
      </c>
      <c r="N500" s="54">
        <f t="shared" ca="1" si="14"/>
        <v>0</v>
      </c>
    </row>
    <row r="501" spans="1:14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 t="str">
        <f ca="1">IFERROR(
    OFFSET(分包機カセット!$M$2,
           MATCH(D501, 分包機カセット!$E$2:$E$235, 0) - 1,
           0),
"")</f>
        <v/>
      </c>
      <c r="N501" s="54">
        <f t="shared" ca="1" si="14"/>
        <v>0</v>
      </c>
    </row>
    <row r="502" spans="1:14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 t="str">
        <f ca="1">IFERROR(
    OFFSET(分包機カセット!$M$2,
           MATCH(D502, 分包機カセット!$E$2:$E$235, 0) - 1,
           0),
"")</f>
        <v/>
      </c>
      <c r="N502" s="54">
        <f t="shared" ca="1" si="14"/>
        <v>0</v>
      </c>
    </row>
    <row r="503" spans="1:14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 t="str">
        <f ca="1">IFERROR(
    OFFSET(分包機カセット!$M$2,
           MATCH(D503, 分包機カセット!$E$2:$E$235, 0) - 1,
           0),
"")</f>
        <v/>
      </c>
      <c r="N503" s="54">
        <f t="shared" ca="1" si="14"/>
        <v>0</v>
      </c>
    </row>
    <row r="504" spans="1:14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 t="str">
        <f ca="1">IFERROR(
    OFFSET(分包機カセット!$M$2,
           MATCH(D504, 分包機カセット!$E$2:$E$235, 0) - 1,
           0),
"")</f>
        <v/>
      </c>
      <c r="N504" s="54">
        <f t="shared" ca="1" si="14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FF99"/>
  </sheetPr>
  <dimension ref="A2:M504"/>
  <sheetViews>
    <sheetView workbookViewId="0">
      <selection activeCell="O20" sqref="O20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76" t="s">
        <v>4206</v>
      </c>
      <c r="M4" s="61" t="s">
        <v>4207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4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5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6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7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8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9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10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11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12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13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14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15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17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18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19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21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22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23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24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25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28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29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30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31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32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33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35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37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39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40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42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43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44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45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46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47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48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49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50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51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52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53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54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56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57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59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60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61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62</v>
      </c>
      <c r="B54" s="27">
        <f t="shared" si="1"/>
        <v>50</v>
      </c>
      <c r="C54" s="27">
        <f ca="1">IFERROR(OFFSET(錠剤!C$4,錠剤_PTP!$A54,0),"")</f>
        <v>225</v>
      </c>
      <c r="D54" s="27" t="str">
        <f ca="1">IFERROR(OFFSET(錠剤!D$4,錠剤_PTP!$A54,0),"")</f>
        <v>ケフラールカプセル２５０ｍｇ</v>
      </c>
      <c r="E54" s="27">
        <f ca="1">IFERROR(OFFSET(錠剤!E$4,錠剤_PTP!$A54,0),"")</f>
        <v>0</v>
      </c>
      <c r="F54" s="27">
        <f ca="1">IFERROR(OFFSET(錠剤!F$4,錠剤_PTP!$A54,0),"")</f>
        <v>1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１００ＣＡＰ</v>
      </c>
      <c r="I54" s="27" t="str">
        <f ca="1">IFERROR(OFFSET(錠剤!I$4,錠剤_PTP!$A54,0),"")</f>
        <v>cap</v>
      </c>
      <c r="J54" s="27" t="str">
        <f ca="1">IFERROR(OFFSET(錠剤!J$4,錠剤_PTP!$A54,0),"")</f>
        <v>調剤棚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64</v>
      </c>
      <c r="B55" s="27">
        <f t="shared" si="1"/>
        <v>51</v>
      </c>
      <c r="C55" s="27">
        <f ca="1">IFERROR(OFFSET(錠剤!C$4,錠剤_PTP!$A55,0),"")</f>
        <v>236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65</v>
      </c>
      <c r="B56" s="27">
        <f t="shared" si="1"/>
        <v>52</v>
      </c>
      <c r="C56" s="27">
        <f ca="1">IFERROR(OFFSET(錠剤!C$4,錠剤_PTP!$A56,0),"")</f>
        <v>237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ＰＴＰ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66</v>
      </c>
      <c r="B57" s="27">
        <f t="shared" si="1"/>
        <v>53</v>
      </c>
      <c r="C57" s="27">
        <f ca="1">IFERROR(OFFSET(錠剤!C$4,錠剤_PTP!$A57,0),"")</f>
        <v>238</v>
      </c>
      <c r="D57" s="27" t="str">
        <f ca="1">IFERROR(OFFSET(錠剤!D$4,錠剤_PTP!$A57,0),"")</f>
        <v>コントミン糖衣錠２５ｍｇ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バラ</v>
      </c>
      <c r="H57" s="27" t="str">
        <f ca="1">IFERROR(OFFSET(錠剤!H$4,錠剤_PTP!$A57,0),"")</f>
        <v>１０００Ｔ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68</v>
      </c>
      <c r="B58" s="27">
        <f t="shared" si="1"/>
        <v>54</v>
      </c>
      <c r="C58" s="27">
        <f ca="1">IFERROR(OFFSET(錠剤!C$4,錠剤_PTP!$A58,0),"")</f>
        <v>244</v>
      </c>
      <c r="D58" s="27" t="str">
        <f ca="1">IFERROR(OFFSET(錠剤!D$4,錠剤_PTP!$A58,0),"")</f>
        <v>ジアゼパム錠２ｍｇ「アメル」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69</v>
      </c>
      <c r="B59" s="27">
        <f t="shared" si="1"/>
        <v>55</v>
      </c>
      <c r="C59" s="27">
        <f ca="1">IFERROR(OFFSET(錠剤!C$4,錠剤_PTP!$A59,0),"")</f>
        <v>245</v>
      </c>
      <c r="D59" s="27" t="str">
        <f ca="1">IFERROR(OFFSET(錠剤!D$4,錠剤_PTP!$A59,0),"")</f>
        <v>ジアゼパム錠５ｍｇ「アメル」</v>
      </c>
      <c r="E59" s="27">
        <f ca="1">IFERROR(OFFSET(錠剤!E$4,錠剤_PTP!$A59,0),"")</f>
        <v>0</v>
      </c>
      <c r="F59" s="27">
        <f ca="1">IFERROR(OFFSET(錠剤!F$4,錠剤_PTP!$A59,0),"")</f>
        <v>25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　＆　普通薬バラ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70</v>
      </c>
      <c r="B60" s="27">
        <f t="shared" si="1"/>
        <v>56</v>
      </c>
      <c r="C60" s="27">
        <f ca="1">IFERROR(OFFSET(錠剤!C$4,錠剤_PTP!$A60,0),"")</f>
        <v>250</v>
      </c>
      <c r="D60" s="27" t="str">
        <f ca="1">IFERROR(OFFSET(錠剤!D$4,錠剤_PTP!$A60,0),"")</f>
        <v>ジェニナック錠２００ＭＧ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71</v>
      </c>
      <c r="B61" s="27">
        <f t="shared" si="1"/>
        <v>57</v>
      </c>
      <c r="C61" s="27">
        <f ca="1">IFERROR(OFFSET(錠剤!C$4,錠剤_PTP!$A61,0),"")</f>
        <v>259</v>
      </c>
      <c r="D61" s="27" t="str">
        <f ca="1">IFERROR(OFFSET(錠剤!D$4,錠剤_PTP!$A61,0),"")</f>
        <v>ジフェニドール塩酸塩錠２５ｍｇ「ＮＩＧ」</v>
      </c>
      <c r="E61" s="27">
        <f ca="1">IFERROR(OFFSET(錠剤!E$4,錠剤_PTP!$A61,0),"")</f>
        <v>0</v>
      </c>
      <c r="F61" s="27">
        <f ca="1">IFERROR(OFFSET(錠剤!F$4,錠剤_PTP!$A61,0),"")</f>
        <v>1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72</v>
      </c>
      <c r="B62" s="27">
        <f t="shared" si="1"/>
        <v>58</v>
      </c>
      <c r="C62" s="27">
        <f ca="1">IFERROR(OFFSET(錠剤!C$4,錠剤_PTP!$A62,0),"")</f>
        <v>264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ＰＴＰ</v>
      </c>
      <c r="H62" s="27" t="str">
        <f ca="1">IFERROR(OFFSET(錠剤!H$4,錠剤_PTP!$A62,0),"")</f>
        <v>１００Ｔ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73</v>
      </c>
      <c r="B63" s="27">
        <f t="shared" si="1"/>
        <v>59</v>
      </c>
      <c r="C63" s="27">
        <f ca="1">IFERROR(OFFSET(錠剤!C$4,錠剤_PTP!$A63,0),"")</f>
        <v>265</v>
      </c>
      <c r="D63" s="27" t="str">
        <f ca="1">IFERROR(OFFSET(錠剤!D$4,錠剤_PTP!$A63,0),"")</f>
        <v>ジメチコン錠４０ｍｇ「ＹＤ」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バラ</v>
      </c>
      <c r="H63" s="27" t="str">
        <f ca="1">IFERROR(OFFSET(錠剤!H$4,錠剤_PTP!$A63,0),"")</f>
        <v>１０００Ｔ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74</v>
      </c>
      <c r="B64" s="27">
        <f t="shared" si="1"/>
        <v>60</v>
      </c>
      <c r="C64" s="27">
        <f ca="1">IFERROR(OFFSET(錠剤!C$4,錠剤_PTP!$A64,0),"")</f>
        <v>266</v>
      </c>
      <c r="D64" s="27" t="str">
        <f ca="1">IFERROR(OFFSET(錠剤!D$4,錠剤_PTP!$A64,0),"")</f>
        <v>シロスタゾールＯＤ錠１００ｍｇ「タカタ」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ＰＴＰ</v>
      </c>
      <c r="H64" s="27" t="str">
        <f ca="1">IFERROR(OFFSET(錠剤!H$4,錠剤_PTP!$A64,0),"")</f>
        <v>１００Ｔ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75</v>
      </c>
      <c r="B65" s="27">
        <f t="shared" si="1"/>
        <v>61</v>
      </c>
      <c r="C65" s="27">
        <f ca="1">IFERROR(OFFSET(錠剤!C$4,錠剤_PTP!$A65,0),"")</f>
        <v>267</v>
      </c>
      <c r="D65" s="27" t="str">
        <f ca="1">IFERROR(OFFSET(錠剤!D$4,錠剤_PTP!$A65,0),"")</f>
        <v>シロスタゾールＯＤ錠１００ｍｇ「タカタ」　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バラ</v>
      </c>
      <c r="H65" s="27" t="str">
        <f ca="1">IFERROR(OFFSET(錠剤!H$4,錠剤_PTP!$A65,0),"")</f>
        <v>５００Ｔ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76</v>
      </c>
      <c r="B66" s="27">
        <f t="shared" si="1"/>
        <v>62</v>
      </c>
      <c r="C66" s="27">
        <f ca="1">IFERROR(OFFSET(錠剤!C$4,錠剤_PTP!$A66,0),"")</f>
        <v>269</v>
      </c>
      <c r="D66" s="27" t="str">
        <f ca="1">IFERROR(OFFSET(錠剤!D$4,錠剤_PTP!$A66,0),"")</f>
        <v>シングレア錠１０ｍｇ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78</v>
      </c>
      <c r="B67" s="27">
        <f t="shared" si="1"/>
        <v>63</v>
      </c>
      <c r="C67" s="27">
        <f ca="1">IFERROR(OFFSET(錠剤!C$4,錠剤_PTP!$A67,0),"")</f>
        <v>280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ＰＴＰ</v>
      </c>
      <c r="H67" s="27" t="str">
        <f ca="1">IFERROR(OFFSET(錠剤!H$4,錠剤_PTP!$A67,0),"")</f>
        <v>１００Ｔ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79</v>
      </c>
      <c r="B68" s="27">
        <f t="shared" si="1"/>
        <v>64</v>
      </c>
      <c r="C68" s="27">
        <f ca="1">IFERROR(OFFSET(錠剤!C$4,錠剤_PTP!$A68,0),"")</f>
        <v>281</v>
      </c>
      <c r="D68" s="27" t="str">
        <f ca="1">IFERROR(OFFSET(錠剤!D$4,錠剤_PTP!$A68,0),"")</f>
        <v>スルピリド錠５０ｍｇ「アメル」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バラ</v>
      </c>
      <c r="H68" s="27" t="str">
        <f ca="1">IFERROR(OFFSET(錠剤!H$4,錠剤_PTP!$A68,0),"")</f>
        <v>１０００Ｔ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80</v>
      </c>
      <c r="B69" s="27">
        <f t="shared" si="1"/>
        <v>65</v>
      </c>
      <c r="C69" s="27">
        <f ca="1">IFERROR(OFFSET(錠剤!C$4,錠剤_PTP!$A69,0),"")</f>
        <v>286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ＰＴＰ</v>
      </c>
      <c r="H69" s="27" t="str">
        <f ca="1">IFERROR(OFFSET(錠剤!H$4,錠剤_PTP!$A69,0),"")</f>
        <v>１００Ｔ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81</v>
      </c>
      <c r="B70" s="27">
        <f t="shared" si="1"/>
        <v>66</v>
      </c>
      <c r="C70" s="27">
        <f ca="1">IFERROR(OFFSET(錠剤!C$4,錠剤_PTP!$A70,0),"")</f>
        <v>287</v>
      </c>
      <c r="D70" s="27" t="str">
        <f ca="1">IFERROR(OFFSET(錠剤!D$4,錠剤_PTP!$A70,0),"")</f>
        <v>セパゾン錠１</v>
      </c>
      <c r="E70" s="27">
        <f ca="1">IFERROR(OFFSET(錠剤!E$4,錠剤_PTP!$A70,0),"")</f>
        <v>0</v>
      </c>
      <c r="F70" s="27">
        <f ca="1">IFERROR(OFFSET(錠剤!F$4,錠剤_PTP!$A70,0),"")</f>
        <v>25</v>
      </c>
      <c r="G70" s="27" t="str">
        <f ca="1">IFERROR(OFFSET(錠剤!G$4,錠剤_PTP!$A70,0),"")</f>
        <v>バラ</v>
      </c>
      <c r="H70" s="27" t="str">
        <f ca="1">IFERROR(OFFSET(錠剤!H$4,錠剤_PTP!$A70,0),"")</f>
        <v>１０００Ｔ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　＆　普通薬バラ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82</v>
      </c>
      <c r="B71" s="27">
        <f t="shared" ref="B71:B134" si="3">B70+1</f>
        <v>67</v>
      </c>
      <c r="C71" s="27">
        <f ca="1">IFERROR(OFFSET(錠剤!C$4,錠剤_PTP!$A71,0),"")</f>
        <v>288</v>
      </c>
      <c r="D71" s="27" t="str">
        <f ca="1">IFERROR(OFFSET(錠剤!D$4,錠剤_PTP!$A71,0),"")</f>
        <v>セパゾン錠２</v>
      </c>
      <c r="E71" s="27">
        <f ca="1">IFERROR(OFFSET(錠剤!E$4,錠剤_PTP!$A71,0),"")</f>
        <v>0</v>
      </c>
      <c r="F71" s="27">
        <f ca="1">IFERROR(OFFSET(錠剤!F$4,錠剤_PTP!$A71,0),"")</f>
        <v>1</v>
      </c>
      <c r="G71" s="27" t="str">
        <f ca="1">IFERROR(OFFSET(錠剤!G$4,錠剤_PTP!$A71,0),"")</f>
        <v>ＰＴＰ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83</v>
      </c>
      <c r="B72" s="27">
        <f t="shared" si="3"/>
        <v>68</v>
      </c>
      <c r="C72" s="27">
        <f ca="1">IFERROR(OFFSET(錠剤!C$4,錠剤_PTP!$A72,0),"")</f>
        <v>302</v>
      </c>
      <c r="D72" s="27" t="str">
        <f ca="1">IFERROR(OFFSET(錠剤!D$4,錠剤_PTP!$A72,0),"")</f>
        <v>セレスタミン配合錠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バラ</v>
      </c>
      <c r="H72" s="27" t="str">
        <f ca="1">IFERROR(OFFSET(錠剤!H$4,錠剤_PTP!$A72,0),"")</f>
        <v>１００Ｔ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84</v>
      </c>
      <c r="B73" s="27">
        <f t="shared" si="3"/>
        <v>69</v>
      </c>
      <c r="C73" s="27">
        <f ca="1">IFERROR(OFFSET(錠剤!C$4,錠剤_PTP!$A73,0),"")</f>
        <v>306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ＰＴＰ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85</v>
      </c>
      <c r="B74" s="27">
        <f t="shared" si="3"/>
        <v>70</v>
      </c>
      <c r="C74" s="27">
        <f ca="1">IFERROR(OFFSET(錠剤!C$4,錠剤_PTP!$A74,0),"")</f>
        <v>307</v>
      </c>
      <c r="D74" s="27" t="str">
        <f ca="1">IFERROR(OFFSET(錠剤!D$4,錠剤_PTP!$A74,0),"")</f>
        <v>センノシド錠１２ｍｇ「クニヒロ」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バラ</v>
      </c>
      <c r="H74" s="27" t="str">
        <f ca="1">IFERROR(OFFSET(錠剤!H$4,錠剤_PTP!$A74,0),"")</f>
        <v>１０００Ｔ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86</v>
      </c>
      <c r="B75" s="27">
        <f t="shared" si="3"/>
        <v>71</v>
      </c>
      <c r="C75" s="27">
        <f ca="1">IFERROR(OFFSET(錠剤!C$4,錠剤_PTP!$A75,0),"")</f>
        <v>313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ＰＴＰ</v>
      </c>
      <c r="H75" s="27" t="str">
        <f ca="1">IFERROR(OFFSET(錠剤!H$4,錠剤_PTP!$A75,0),"")</f>
        <v>１００Ｔ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87</v>
      </c>
      <c r="B76" s="27">
        <f t="shared" si="3"/>
        <v>72</v>
      </c>
      <c r="C76" s="27">
        <f ca="1">IFERROR(OFFSET(錠剤!C$4,錠剤_PTP!$A76,0),"")</f>
        <v>314</v>
      </c>
      <c r="D76" s="27" t="str">
        <f ca="1">IFERROR(OFFSET(錠剤!D$4,錠剤_PTP!$A76,0),"")</f>
        <v>ゾピクロン錠７．５ｍｇ「トーワ」</v>
      </c>
      <c r="E76" s="27">
        <f ca="1">IFERROR(OFFSET(錠剤!E$4,錠剤_PTP!$A76,0),"")</f>
        <v>0</v>
      </c>
      <c r="F76" s="27">
        <f ca="1">IFERROR(OFFSET(錠剤!F$4,錠剤_PTP!$A76,0),"")</f>
        <v>25</v>
      </c>
      <c r="G76" s="27" t="str">
        <f ca="1">IFERROR(OFFSET(錠剤!G$4,錠剤_PTP!$A76,0),"")</f>
        <v>バラ</v>
      </c>
      <c r="H76" s="27" t="str">
        <f ca="1">IFERROR(OFFSET(錠剤!H$4,錠剤_PTP!$A76,0),"")</f>
        <v>１０００Ｔ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　＆　普通薬バラ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88</v>
      </c>
      <c r="B77" s="27">
        <f t="shared" si="3"/>
        <v>73</v>
      </c>
      <c r="C77" s="27">
        <f ca="1">IFERROR(OFFSET(錠剤!C$4,錠剤_PTP!$A77,0),"")</f>
        <v>315</v>
      </c>
      <c r="D77" s="27" t="str">
        <f ca="1">IFERROR(OFFSET(錠剤!D$4,錠剤_PTP!$A77,0),"")</f>
        <v>ゾフルーザ錠２０ｍｇ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89</v>
      </c>
      <c r="B78" s="27">
        <f t="shared" si="3"/>
        <v>74</v>
      </c>
      <c r="C78" s="27">
        <f ca="1">IFERROR(OFFSET(錠剤!C$4,錠剤_PTP!$A78,0),"")</f>
        <v>316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ＰＴＰ</v>
      </c>
      <c r="H78" s="27" t="str">
        <f ca="1">IFERROR(OFFSET(錠剤!H$4,錠剤_PTP!$A78,0),"")</f>
        <v>１０００Ｔ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90</v>
      </c>
      <c r="B79" s="27">
        <f t="shared" si="3"/>
        <v>75</v>
      </c>
      <c r="C79" s="27">
        <f ca="1">IFERROR(OFFSET(錠剤!C$4,錠剤_PTP!$A79,0),"")</f>
        <v>317</v>
      </c>
      <c r="D79" s="27" t="str">
        <f ca="1">IFERROR(OFFSET(錠剤!D$4,錠剤_PTP!$A79,0),"")</f>
        <v>ソラナックス０．４ｍｇ錠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バラ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91</v>
      </c>
      <c r="B80" s="27">
        <f t="shared" si="3"/>
        <v>76</v>
      </c>
      <c r="C80" s="27">
        <f ca="1">IFERROR(OFFSET(錠剤!C$4,錠剤_PTP!$A80,0),"")</f>
        <v>318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ＰＴＰ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92</v>
      </c>
      <c r="B81" s="27">
        <f t="shared" si="3"/>
        <v>77</v>
      </c>
      <c r="C81" s="27">
        <f ca="1">IFERROR(OFFSET(錠剤!C$4,錠剤_PTP!$A81,0),"")</f>
        <v>319</v>
      </c>
      <c r="D81" s="27" t="str">
        <f ca="1">IFERROR(OFFSET(錠剤!D$4,錠剤_PTP!$A81,0),"")</f>
        <v>ソラナックス０．８ｍｇ錠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バラ</v>
      </c>
      <c r="H81" s="27" t="str">
        <f ca="1">IFERROR(OFFSET(錠剤!H$4,錠剤_PTP!$A81,0),"")</f>
        <v>５００Ｔ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93</v>
      </c>
      <c r="B82" s="27">
        <f t="shared" si="3"/>
        <v>78</v>
      </c>
      <c r="C82" s="27">
        <f ca="1">IFERROR(OFFSET(錠剤!C$4,錠剤_PTP!$A82,0),"")</f>
        <v>320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ＰＴＰ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94</v>
      </c>
      <c r="B83" s="27">
        <f t="shared" si="3"/>
        <v>79</v>
      </c>
      <c r="C83" s="27">
        <f ca="1">IFERROR(OFFSET(錠剤!C$4,錠剤_PTP!$A83,0),"")</f>
        <v>321</v>
      </c>
      <c r="D83" s="27" t="str">
        <f ca="1">IFERROR(OFFSET(錠剤!D$4,錠剤_PTP!$A83,0),"")</f>
        <v>ソリフェナシンコハク酸塩ＯＤ錠５ｍｇ「トーワ」</v>
      </c>
      <c r="E83" s="27">
        <f ca="1">IFERROR(OFFSET(錠剤!E$4,錠剤_PTP!$A83,0),"")</f>
        <v>0</v>
      </c>
      <c r="F83" s="27">
        <f ca="1">IFERROR(OFFSET(錠剤!F$4,錠剤_PTP!$A83,0),"")</f>
        <v>1</v>
      </c>
      <c r="G83" s="27" t="str">
        <f ca="1">IFERROR(OFFSET(錠剤!G$4,錠剤_PTP!$A83,0),"")</f>
        <v>バラ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95</v>
      </c>
      <c r="B84" s="27">
        <f t="shared" si="3"/>
        <v>80</v>
      </c>
      <c r="C84" s="27">
        <f ca="1">IFERROR(OFFSET(錠剤!C$4,錠剤_PTP!$A84,0),"")</f>
        <v>330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ＰＴＰ</v>
      </c>
      <c r="H84" s="27" t="str">
        <f ca="1">IFERROR(OFFSET(錠剤!H$4,錠剤_PTP!$A84,0),"")</f>
        <v>１００Ｔ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96</v>
      </c>
      <c r="B85" s="27">
        <f t="shared" si="3"/>
        <v>81</v>
      </c>
      <c r="C85" s="27">
        <f ca="1">IFERROR(OFFSET(錠剤!C$4,錠剤_PTP!$A85,0),"")</f>
        <v>331</v>
      </c>
      <c r="D85" s="27" t="str">
        <f ca="1">IFERROR(OFFSET(錠剤!D$4,錠剤_PTP!$A85,0),"")</f>
        <v>タケキャブＯＤ錠１０ｍｇ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バラ</v>
      </c>
      <c r="H85" s="27" t="str">
        <f ca="1">IFERROR(OFFSET(錠剤!H$4,錠剤_PTP!$A85,0),"")</f>
        <v>２００Ｔ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97</v>
      </c>
      <c r="B86" s="27">
        <f t="shared" si="3"/>
        <v>82</v>
      </c>
      <c r="C86" s="27">
        <f ca="1">IFERROR(OFFSET(錠剤!C$4,錠剤_PTP!$A86,0),"")</f>
        <v>332</v>
      </c>
      <c r="D86" s="27" t="str">
        <f ca="1">IFERROR(OFFSET(錠剤!D$4,錠剤_PTP!$A86,0),"")</f>
        <v>タケキャブＯＤ錠２０ｍｇ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１００Ｔ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98</v>
      </c>
      <c r="B87" s="27">
        <f t="shared" si="3"/>
        <v>83</v>
      </c>
      <c r="C87" s="27">
        <f ca="1">IFERROR(OFFSET(錠剤!C$4,錠剤_PTP!$A87,0),"")</f>
        <v>335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ＰＴＰ</v>
      </c>
      <c r="H87" s="27" t="str">
        <f ca="1">IFERROR(OFFSET(錠剤!H$4,錠剤_PTP!$A87,0),"")</f>
        <v>１４０Ｔ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99</v>
      </c>
      <c r="B88" s="27">
        <f t="shared" si="3"/>
        <v>84</v>
      </c>
      <c r="C88" s="27">
        <f ca="1">IFERROR(OFFSET(錠剤!C$4,錠剤_PTP!$A88,0),"")</f>
        <v>336</v>
      </c>
      <c r="D88" s="27" t="str">
        <f ca="1">IFERROR(OFFSET(錠剤!D$4,錠剤_PTP!$A88,0),"")</f>
        <v>タムスロシン塩酸塩ＯＤ錠０．２ｍｇ「サワイ」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バラ</v>
      </c>
      <c r="H88" s="27" t="str">
        <f ca="1">IFERROR(OFFSET(錠剤!H$4,錠剤_PTP!$A88,0),"")</f>
        <v>３００Ｔ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100</v>
      </c>
      <c r="B89" s="27">
        <f t="shared" si="3"/>
        <v>85</v>
      </c>
      <c r="C89" s="27">
        <f ca="1">IFERROR(OFFSET(錠剤!C$4,錠剤_PTP!$A89,0),"")</f>
        <v>344</v>
      </c>
      <c r="D89" s="27" t="str">
        <f ca="1">IFERROR(OFFSET(錠剤!D$4,錠剤_PTP!$A89,0),"")</f>
        <v>ダントリウム　カプセル　２５ＭＧ</v>
      </c>
      <c r="E89" s="27">
        <f ca="1">IFERROR(OFFSET(錠剤!E$4,錠剤_PTP!$A89,0),"")</f>
        <v>0</v>
      </c>
      <c r="F89" s="27">
        <f ca="1">IFERROR(OFFSET(錠剤!F$4,錠剤_PTP!$A89,0),"")</f>
        <v>1</v>
      </c>
      <c r="G89" s="27" t="str">
        <f ca="1">IFERROR(OFFSET(錠剤!G$4,錠剤_PTP!$A89,0),"")</f>
        <v>ＰＴＰ</v>
      </c>
      <c r="H89" s="27" t="str">
        <f ca="1">IFERROR(OFFSET(錠剤!H$4,錠剤_PTP!$A89,0),"")</f>
        <v>１００Ｐ</v>
      </c>
      <c r="I89" s="27" t="str">
        <f ca="1">IFERROR(OFFSET(錠剤!I$4,錠剤_PTP!$A89,0),"")</f>
        <v>cap</v>
      </c>
      <c r="J89" s="27" t="str">
        <f ca="1">IFERROR(OFFSET(錠剤!J$4,錠剤_PTP!$A89,0),"")</f>
        <v>調剤棚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103</v>
      </c>
      <c r="B90" s="27">
        <f t="shared" si="3"/>
        <v>86</v>
      </c>
      <c r="C90" s="27">
        <f ca="1">IFERROR(OFFSET(錠剤!C$4,錠剤_PTP!$A90,0),"")</f>
        <v>357</v>
      </c>
      <c r="D90" s="27" t="str">
        <f ca="1">IFERROR(OFFSET(錠剤!D$4,錠剤_PTP!$A90,0),"")</f>
        <v>デエビゴ錠２．５ｍｇ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１００Ｔ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104</v>
      </c>
      <c r="B91" s="27">
        <f t="shared" si="3"/>
        <v>87</v>
      </c>
      <c r="C91" s="27">
        <f ca="1">IFERROR(OFFSET(錠剤!C$4,錠剤_PTP!$A91,0),"")</f>
        <v>358</v>
      </c>
      <c r="D91" s="27" t="str">
        <f ca="1">IFERROR(OFFSET(錠剤!D$4,錠剤_PTP!$A91,0),"")</f>
        <v>デエビゴ錠２．５ｍｇ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105</v>
      </c>
      <c r="B92" s="27">
        <f t="shared" si="3"/>
        <v>88</v>
      </c>
      <c r="C92" s="27">
        <f ca="1">IFERROR(OFFSET(錠剤!C$4,錠剤_PTP!$A92,0),"")</f>
        <v>359</v>
      </c>
      <c r="D92" s="27" t="str">
        <f ca="1">IFERROR(OFFSET(錠剤!D$4,錠剤_PTP!$A92,0),"")</f>
        <v>デエビゴ錠５ｍｇ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５００Ｔ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106</v>
      </c>
      <c r="B93" s="27">
        <f t="shared" si="3"/>
        <v>89</v>
      </c>
      <c r="C93" s="27">
        <f ca="1">IFERROR(OFFSET(錠剤!C$4,錠剤_PTP!$A93,0),"")</f>
        <v>360</v>
      </c>
      <c r="D93" s="27" t="str">
        <f ca="1">IFERROR(OFFSET(錠剤!D$4,錠剤_PTP!$A93,0),"")</f>
        <v>デエビゴ錠５ｍｇ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109</v>
      </c>
      <c r="B94" s="27">
        <f t="shared" si="3"/>
        <v>90</v>
      </c>
      <c r="C94" s="27">
        <f ca="1">IFERROR(OFFSET(錠剤!C$4,錠剤_PTP!$A94,0),"")</f>
        <v>371</v>
      </c>
      <c r="D94" s="27" t="str">
        <f ca="1">IFERROR(OFFSET(錠剤!D$4,錠剤_PTP!$A94,0),"")</f>
        <v>デパケンＲ錠２００ｍｇ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１００Ｔ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110</v>
      </c>
      <c r="B95" s="27">
        <f t="shared" si="3"/>
        <v>91</v>
      </c>
      <c r="C95" s="27">
        <f ca="1">IFERROR(OFFSET(錠剤!C$4,錠剤_PTP!$A95,0),"")</f>
        <v>372</v>
      </c>
      <c r="D95" s="27" t="str">
        <f ca="1">IFERROR(OFFSET(錠剤!D$4,錠剤_PTP!$A95,0),"")</f>
        <v>デパケンＲ錠２００ｍｇ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112</v>
      </c>
      <c r="B96" s="27">
        <f t="shared" si="3"/>
        <v>92</v>
      </c>
      <c r="C96" s="27">
        <f ca="1">IFERROR(OFFSET(錠剤!C$4,錠剤_PTP!$A96,0),"")</f>
        <v>376</v>
      </c>
      <c r="D96" s="27" t="str">
        <f ca="1">IFERROR(OFFSET(錠剤!D$4,錠剤_PTP!$A96,0),"")</f>
        <v>デプロメール錠２５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５００Ｔ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113</v>
      </c>
      <c r="B97" s="27">
        <f t="shared" si="3"/>
        <v>93</v>
      </c>
      <c r="C97" s="27">
        <f ca="1">IFERROR(OFFSET(錠剤!C$4,錠剤_PTP!$A97,0),"")</f>
        <v>377</v>
      </c>
      <c r="D97" s="27" t="str">
        <f ca="1">IFERROR(OFFSET(錠剤!D$4,錠剤_PTP!$A97,0),"")</f>
        <v>デプロメール錠２５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１０００Ｔ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114</v>
      </c>
      <c r="B98" s="27">
        <f t="shared" si="3"/>
        <v>94</v>
      </c>
      <c r="C98" s="27">
        <f ca="1">IFERROR(OFFSET(錠剤!C$4,錠剤_PTP!$A98,0),"")</f>
        <v>384</v>
      </c>
      <c r="D98" s="27" t="str">
        <f ca="1">IFERROR(OFFSET(錠剤!D$4,錠剤_PTP!$A98,0),"")</f>
        <v>テルミサルタンＯＤ錠２０ｍｇ「トーワ」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115</v>
      </c>
      <c r="B99" s="27">
        <f t="shared" si="3"/>
        <v>95</v>
      </c>
      <c r="C99" s="27">
        <f ca="1">IFERROR(OFFSET(錠剤!C$4,錠剤_PTP!$A99,0),"")</f>
        <v>385</v>
      </c>
      <c r="D99" s="27" t="str">
        <f ca="1">IFERROR(OFFSET(錠剤!D$4,錠剤_PTP!$A99,0),"")</f>
        <v>テルミサルタンＯＤ錠２０ｍｇ「トーワ」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バラ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116</v>
      </c>
      <c r="B100" s="27">
        <f t="shared" si="3"/>
        <v>96</v>
      </c>
      <c r="C100" s="27">
        <f ca="1">IFERROR(OFFSET(錠剤!C$4,錠剤_PTP!$A100,0),"")</f>
        <v>399</v>
      </c>
      <c r="D100" s="27" t="str">
        <f ca="1">IFERROR(OFFSET(錠剤!D$4,錠剤_PTP!$A100,0),"")</f>
        <v>トピロリック錠４０ｍｇ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118</v>
      </c>
      <c r="B101" s="27">
        <f t="shared" si="3"/>
        <v>97</v>
      </c>
      <c r="C101" s="27">
        <f ca="1">IFERROR(OFFSET(錠剤!C$4,錠剤_PTP!$A101,0),"")</f>
        <v>401</v>
      </c>
      <c r="D101" s="27" t="str">
        <f ca="1">IFERROR(OFFSET(錠剤!D$4,錠剤_PTP!$A101,0),"")</f>
        <v>トフラニール錠１０ｍｇ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３００Ｔ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119</v>
      </c>
      <c r="B102" s="27">
        <f t="shared" si="3"/>
        <v>98</v>
      </c>
      <c r="C102" s="27">
        <f ca="1">IFERROR(OFFSET(錠剤!C$4,錠剤_PTP!$A102,0),"")</f>
        <v>407</v>
      </c>
      <c r="D102" s="27" t="str">
        <f ca="1">IFERROR(OFFSET(錠剤!D$4,錠剤_PTP!$A102,0),"")</f>
        <v>トランサミンカプセル２５０ｍｇ　　　　　　　　</v>
      </c>
      <c r="E102" s="27">
        <f ca="1">IFERROR(OFFSET(錠剤!E$4,錠剤_PTP!$A102,0),"")</f>
        <v>0</v>
      </c>
      <c r="F102" s="27">
        <f ca="1">IFERROR(OFFSET(錠剤!F$4,錠剤_PTP!$A102,0),"")</f>
        <v>1</v>
      </c>
      <c r="G102" s="27" t="str">
        <f ca="1">IFERROR(OFFSET(錠剤!G$4,錠剤_PTP!$A102,0),"")</f>
        <v>ＰＴＰ</v>
      </c>
      <c r="H102" s="27" t="str">
        <f ca="1">IFERROR(OFFSET(錠剤!H$4,錠剤_PTP!$A102,0),"")</f>
        <v>１００Ｐ　　　</v>
      </c>
      <c r="I102" s="27" t="str">
        <f ca="1">IFERROR(OFFSET(錠剤!I$4,錠剤_PTP!$A102,0),"")</f>
        <v>cap</v>
      </c>
      <c r="J102" s="27" t="str">
        <f ca="1">IFERROR(OFFSET(錠剤!J$4,錠剤_PTP!$A102,0),"")</f>
        <v>調剤棚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120</v>
      </c>
      <c r="B103" s="27">
        <f t="shared" si="3"/>
        <v>99</v>
      </c>
      <c r="C103" s="27">
        <f ca="1">IFERROR(OFFSET(錠剤!C$4,錠剤_PTP!$A103,0),"")</f>
        <v>411</v>
      </c>
      <c r="D103" s="27" t="str">
        <f ca="1">IFERROR(OFFSET(錠剤!D$4,錠剤_PTP!$A103,0),"")</f>
        <v>トリアゾラム錠０．２５ｍｇ「日医工」　　　　　　　　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ＰＴＰ</v>
      </c>
      <c r="H103" s="27" t="str">
        <f ca="1">IFERROR(OFFSET(錠剤!H$4,錠剤_PTP!$A103,0),"")</f>
        <v>１００Ｔ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122</v>
      </c>
      <c r="B104" s="27">
        <f t="shared" si="3"/>
        <v>100</v>
      </c>
      <c r="C104" s="27">
        <f ca="1">IFERROR(OFFSET(錠剤!C$4,錠剤_PTP!$A104,0),"")</f>
        <v>414</v>
      </c>
      <c r="D104" s="27" t="str">
        <f ca="1">IFERROR(OFFSET(錠剤!D$4,錠剤_PTP!$A104,0),"")</f>
        <v>トリヘキシフェニジル塩酸塩錠２ｍｇ「ＮＩＧ」　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123</v>
      </c>
      <c r="B105" s="27">
        <f t="shared" si="3"/>
        <v>101</v>
      </c>
      <c r="C105" s="27">
        <f ca="1">IFERROR(OFFSET(錠剤!C$4,錠剤_PTP!$A105,0),"")</f>
        <v>415</v>
      </c>
      <c r="D105" s="27" t="str">
        <f ca="1">IFERROR(OFFSET(錠剤!D$4,錠剤_PTP!$A105,0),"")</f>
        <v>トリヘキシフェニジル塩酸塩錠２ｍｇ「ＮＩＧ」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１２００Ｔ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124</v>
      </c>
      <c r="B106" s="27">
        <f t="shared" si="3"/>
        <v>102</v>
      </c>
      <c r="C106" s="27">
        <f ca="1">IFERROR(OFFSET(錠剤!C$4,錠剤_PTP!$A106,0),"")</f>
        <v>416</v>
      </c>
      <c r="D106" s="27" t="str">
        <f ca="1">IFERROR(OFFSET(錠剤!D$4,錠剤_PTP!$A106,0),"")</f>
        <v>トリメブチンマレイン酸塩錠１００ｍｇ「トーワ」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125</v>
      </c>
      <c r="B107" s="27">
        <f t="shared" si="3"/>
        <v>103</v>
      </c>
      <c r="C107" s="27">
        <f ca="1">IFERROR(OFFSET(錠剤!C$4,錠剤_PTP!$A107,0),"")</f>
        <v>425</v>
      </c>
      <c r="D107" s="27" t="str">
        <f ca="1">IFERROR(OFFSET(錠剤!D$4,錠剤_PTP!$A107,0),"")</f>
        <v>ドンペリドン錠１０ｍｇ「ＪＧ」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ＰＴＰ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127</v>
      </c>
      <c r="B108" s="27">
        <f t="shared" si="3"/>
        <v>104</v>
      </c>
      <c r="C108" s="27">
        <f ca="1">IFERROR(OFFSET(錠剤!C$4,錠剤_PTP!$A108,0),"")</f>
        <v>428</v>
      </c>
      <c r="D108" s="27" t="str">
        <f ca="1">IFERROR(OFFSET(錠剤!D$4,錠剤_PTP!$A108,0),"")</f>
        <v>ニコランジル錠５ｍｇ「トーワ」　　　　　　　　　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128</v>
      </c>
      <c r="B109" s="27">
        <f t="shared" si="3"/>
        <v>105</v>
      </c>
      <c r="C109" s="27">
        <f ca="1">IFERROR(OFFSET(錠剤!C$4,錠剤_PTP!$A109,0),"")</f>
        <v>429</v>
      </c>
      <c r="D109" s="27" t="str">
        <f ca="1">IFERROR(OFFSET(錠剤!D$4,錠剤_PTP!$A109,0),"")</f>
        <v>ニセルゴリン錠５ｍｇ「トーワ」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129</v>
      </c>
      <c r="B110" s="27">
        <f t="shared" si="3"/>
        <v>106</v>
      </c>
      <c r="C110" s="27">
        <f ca="1">IFERROR(OFFSET(錠剤!C$4,錠剤_PTP!$A110,0),"")</f>
        <v>436</v>
      </c>
      <c r="D110" s="27" t="str">
        <f ca="1">IFERROR(OFFSET(錠剤!D$4,錠剤_PTP!$A110,0),"")</f>
        <v>ニューレプチル錠１０ｍｇ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バラ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130</v>
      </c>
      <c r="B111" s="27">
        <f t="shared" si="3"/>
        <v>107</v>
      </c>
      <c r="C111" s="27">
        <f ca="1">IFERROR(OFFSET(錠剤!C$4,錠剤_PTP!$A111,0),"")</f>
        <v>437</v>
      </c>
      <c r="D111" s="27" t="str">
        <f ca="1">IFERROR(OFFSET(錠剤!D$4,錠剤_PTP!$A111,0),"")</f>
        <v>ニューレプチル錠５ｍｇ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バラ</v>
      </c>
      <c r="H111" s="27" t="str">
        <f ca="1">IFERROR(OFFSET(錠剤!H$4,錠剤_PTP!$A111,0),"")</f>
        <v>１０００Ｔ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131</v>
      </c>
      <c r="B112" s="27">
        <f t="shared" si="3"/>
        <v>108</v>
      </c>
      <c r="C112" s="27">
        <f ca="1">IFERROR(OFFSET(錠剤!C$4,錠剤_PTP!$A112,0),"")</f>
        <v>441</v>
      </c>
      <c r="D112" s="27" t="str">
        <f ca="1">IFERROR(OFFSET(錠剤!D$4,錠剤_PTP!$A112,0),"")</f>
        <v>ネオドパストン配合錠Ｌ１００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132</v>
      </c>
      <c r="B113" s="27">
        <f t="shared" si="3"/>
        <v>109</v>
      </c>
      <c r="C113" s="27">
        <f ca="1">IFERROR(OFFSET(錠剤!C$4,錠剤_PTP!$A113,0),"")</f>
        <v>445</v>
      </c>
      <c r="D113" s="27" t="str">
        <f ca="1">IFERROR(OFFSET(錠剤!D$4,錠剤_PTP!$A113,0),"")</f>
        <v>ノイロトロピン錠４単位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133</v>
      </c>
      <c r="B114" s="27">
        <f t="shared" si="3"/>
        <v>110</v>
      </c>
      <c r="C114" s="27">
        <f ca="1">IFERROR(OFFSET(錠剤!C$4,錠剤_PTP!$A114,0),"")</f>
        <v>446</v>
      </c>
      <c r="D114" s="27" t="str">
        <f ca="1">IFERROR(OFFSET(錠剤!D$4,錠剤_PTP!$A114,0),"")</f>
        <v>ノイロビタン配合錠</v>
      </c>
      <c r="E114" s="27">
        <f ca="1">IFERROR(OFFSET(錠剤!E$4,錠剤_PTP!$A114,0),"")</f>
        <v>0</v>
      </c>
      <c r="F114" s="27">
        <f ca="1">IFERROR(OFFSET(錠剤!F$4,錠剤_PTP!$A114,0),"")</f>
        <v>25</v>
      </c>
      <c r="G114" s="27" t="str">
        <f ca="1">IFERROR(OFFSET(錠剤!G$4,錠剤_PTP!$A114,0),"")</f>
        <v>ＰＴＰ</v>
      </c>
      <c r="H114" s="27" t="str">
        <f ca="1">IFERROR(OFFSET(錠剤!H$4,錠剤_PTP!$A114,0),"")</f>
        <v>５００Ｔ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　＆　普通薬バラ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134</v>
      </c>
      <c r="B115" s="27">
        <f t="shared" si="3"/>
        <v>111</v>
      </c>
      <c r="C115" s="27">
        <f ca="1">IFERROR(OFFSET(錠剤!C$4,錠剤_PTP!$A115,0),"")</f>
        <v>447</v>
      </c>
      <c r="D115" s="27" t="str">
        <f ca="1">IFERROR(OFFSET(錠剤!D$4,錠剤_PTP!$A115,0),"")</f>
        <v>ノイロビタン配合錠</v>
      </c>
      <c r="E115" s="27">
        <f ca="1">IFERROR(OFFSET(錠剤!E$4,錠剤_PTP!$A115,0),"")</f>
        <v>0</v>
      </c>
      <c r="F115" s="27">
        <f ca="1">IFERROR(OFFSET(錠剤!F$4,錠剤_PTP!$A115,0),"")</f>
        <v>25</v>
      </c>
      <c r="G115" s="27" t="str">
        <f ca="1">IFERROR(OFFSET(錠剤!G$4,錠剤_PTP!$A115,0),"")</f>
        <v>バラ</v>
      </c>
      <c r="H115" s="27" t="str">
        <f ca="1">IFERROR(OFFSET(錠剤!H$4,錠剤_PTP!$A115,0),"")</f>
        <v>１０００Ｔ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　＆　普通薬バラ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135</v>
      </c>
      <c r="B116" s="27">
        <f t="shared" si="3"/>
        <v>112</v>
      </c>
      <c r="C116" s="27">
        <f ca="1">IFERROR(OFFSET(錠剤!C$4,錠剤_PTP!$A116,0),"")</f>
        <v>455</v>
      </c>
      <c r="D116" s="27" t="str">
        <f ca="1">IFERROR(OFFSET(錠剤!D$4,錠剤_PTP!$A116,0),"")</f>
        <v>バッサミン配合錠Ａ８１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ＰＴＰ</v>
      </c>
      <c r="H116" s="27" t="str">
        <f ca="1">IFERROR(OFFSET(錠剤!H$4,錠剤_PTP!$A116,0),"")</f>
        <v>１０００Ｔ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136</v>
      </c>
      <c r="B117" s="27">
        <f t="shared" si="3"/>
        <v>113</v>
      </c>
      <c r="C117" s="27">
        <f ca="1">IFERROR(OFFSET(錠剤!C$4,錠剤_PTP!$A117,0),"")</f>
        <v>456</v>
      </c>
      <c r="D117" s="27" t="str">
        <f ca="1">IFERROR(OFFSET(錠剤!D$4,錠剤_PTP!$A117,0),"")</f>
        <v>バナン錠１００ｍｇ（第一三共）</v>
      </c>
      <c r="E117" s="27">
        <f ca="1">IFERROR(OFFSET(錠剤!E$4,錠剤_PTP!$A117,0),"")</f>
        <v>0</v>
      </c>
      <c r="F117" s="27">
        <f ca="1">IFERROR(OFFSET(錠剤!F$4,錠剤_PTP!$A117,0),"")</f>
        <v>1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137</v>
      </c>
      <c r="B118" s="27">
        <f t="shared" si="3"/>
        <v>114</v>
      </c>
      <c r="C118" s="27">
        <f ca="1">IFERROR(OFFSET(錠剤!C$4,錠剤_PTP!$A118,0),"")</f>
        <v>458</v>
      </c>
      <c r="D118" s="27" t="str">
        <f ca="1">IFERROR(OFFSET(錠剤!D$4,錠剤_PTP!$A118,0),"")</f>
        <v>バラシクロビル錠５００ｍｇ「ＳＰＫＫ」</v>
      </c>
      <c r="E118" s="27">
        <f ca="1">IFERROR(OFFSET(錠剤!E$4,錠剤_PTP!$A118,0),"")</f>
        <v>0</v>
      </c>
      <c r="F118" s="27">
        <f ca="1">IFERROR(OFFSET(錠剤!F$4,錠剤_PTP!$A118,0),"")</f>
        <v>1</v>
      </c>
      <c r="G118" s="27" t="str">
        <f ca="1">IFERROR(OFFSET(錠剤!G$4,錠剤_PTP!$A118,0),"")</f>
        <v>ＰＴＰ</v>
      </c>
      <c r="H118" s="27" t="str">
        <f ca="1">IFERROR(OFFSET(錠剤!H$4,錠剤_PTP!$A118,0),"")</f>
        <v>４２Ｔ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138</v>
      </c>
      <c r="B119" s="27">
        <f t="shared" si="3"/>
        <v>115</v>
      </c>
      <c r="C119" s="27">
        <f ca="1">IFERROR(OFFSET(錠剤!C$4,錠剤_PTP!$A119,0),"")</f>
        <v>461</v>
      </c>
      <c r="D119" s="27" t="str">
        <f ca="1">IFERROR(OFFSET(錠剤!D$4,錠剤_PTP!$A119,0),"")</f>
        <v>バルプロ酸ナトリウム錠２００ｍｇ「ＤＳＰ」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バラ</v>
      </c>
      <c r="H119" s="27" t="str">
        <f ca="1">IFERROR(OFFSET(錠剤!H$4,錠剤_PTP!$A119,0),"")</f>
        <v>５００Ｔ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139</v>
      </c>
      <c r="B120" s="27">
        <f t="shared" si="3"/>
        <v>116</v>
      </c>
      <c r="C120" s="27">
        <f ca="1">IFERROR(OFFSET(錠剤!C$4,錠剤_PTP!$A120,0),"")</f>
        <v>476</v>
      </c>
      <c r="D120" s="27" t="str">
        <f ca="1">IFERROR(OFFSET(錠剤!D$4,錠剤_PTP!$A120,0),"")</f>
        <v>パントシン錠２００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ＰＴＰ</v>
      </c>
      <c r="H120" s="27" t="str">
        <f ca="1">IFERROR(OFFSET(錠剤!H$4,錠剤_PTP!$A120,0),"")</f>
        <v>１００Ｔ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140</v>
      </c>
      <c r="B121" s="27">
        <f t="shared" si="3"/>
        <v>117</v>
      </c>
      <c r="C121" s="27">
        <f ca="1">IFERROR(OFFSET(錠剤!C$4,錠剤_PTP!$A121,0),"")</f>
        <v>477</v>
      </c>
      <c r="D121" s="27" t="str">
        <f ca="1">IFERROR(OFFSET(錠剤!D$4,錠剤_PTP!$A121,0),"")</f>
        <v>パントシン錠２００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バラ</v>
      </c>
      <c r="H121" s="27" t="str">
        <f ca="1">IFERROR(OFFSET(錠剤!H$4,錠剤_PTP!$A121,0),"")</f>
        <v>５００Ｔ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141</v>
      </c>
      <c r="B122" s="27">
        <f t="shared" si="3"/>
        <v>118</v>
      </c>
      <c r="C122" s="27">
        <f ca="1">IFERROR(OFFSET(錠剤!C$4,錠剤_PTP!$A122,0),"")</f>
        <v>482</v>
      </c>
      <c r="D122" s="27" t="str">
        <f ca="1">IFERROR(OFFSET(錠剤!D$4,錠剤_PTP!$A122,0),"")</f>
        <v>ビオフェルミン錠剤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ＰＴＰ</v>
      </c>
      <c r="H122" s="27" t="str">
        <f ca="1">IFERROR(OFFSET(錠剤!H$4,錠剤_PTP!$A122,0),"")</f>
        <v>６３０Ｔ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142</v>
      </c>
      <c r="B123" s="27">
        <f t="shared" si="3"/>
        <v>119</v>
      </c>
      <c r="C123" s="27">
        <f ca="1">IFERROR(OFFSET(錠剤!C$4,錠剤_PTP!$A123,0),"")</f>
        <v>483</v>
      </c>
      <c r="D123" s="27" t="str">
        <f ca="1">IFERROR(OFFSET(錠剤!D$4,錠剤_PTP!$A123,0),"")</f>
        <v>ビオフェルミン錠剤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バラ</v>
      </c>
      <c r="H123" s="27" t="str">
        <f ca="1">IFERROR(OFFSET(錠剤!H$4,錠剤_PTP!$A123,0),"")</f>
        <v>１０００Ｔ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143</v>
      </c>
      <c r="B124" s="27">
        <f t="shared" si="3"/>
        <v>120</v>
      </c>
      <c r="C124" s="27">
        <f ca="1">IFERROR(OFFSET(錠剤!C$4,錠剤_PTP!$A124,0),"")</f>
        <v>488</v>
      </c>
      <c r="D124" s="27" t="str">
        <f ca="1">IFERROR(OFFSET(錠剤!D$4,錠剤_PTP!$A124,0),"")</f>
        <v>ピコスルファートナトリウム錠２．５ｍｇ「イワキ」</v>
      </c>
      <c r="E124" s="27">
        <f ca="1">IFERROR(OFFSET(錠剤!E$4,錠剤_PTP!$A124,0),"")</f>
        <v>0</v>
      </c>
      <c r="F124" s="27">
        <f ca="1">IFERROR(OFFSET(錠剤!F$4,錠剤_PTP!$A124,0),"")</f>
        <v>25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　＆　普通薬バラ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144</v>
      </c>
      <c r="B125" s="27">
        <f t="shared" si="3"/>
        <v>121</v>
      </c>
      <c r="C125" s="27">
        <f ca="1">IFERROR(OFFSET(錠剤!C$4,錠剤_PTP!$A125,0),"")</f>
        <v>489</v>
      </c>
      <c r="D125" s="27" t="str">
        <f ca="1">IFERROR(OFFSET(錠剤!D$4,錠剤_PTP!$A125,0),"")</f>
        <v>ピコスルファートナトリウム錠２．５ｍｇ「イワキ」</v>
      </c>
      <c r="E125" s="27">
        <f ca="1">IFERROR(OFFSET(錠剤!E$4,錠剤_PTP!$A125,0),"")</f>
        <v>0</v>
      </c>
      <c r="F125" s="27">
        <f ca="1">IFERROR(OFFSET(錠剤!F$4,錠剤_PTP!$A125,0),"")</f>
        <v>25</v>
      </c>
      <c r="G125" s="27" t="str">
        <f ca="1">IFERROR(OFFSET(錠剤!G$4,錠剤_PTP!$A125,0),"")</f>
        <v>バラ</v>
      </c>
      <c r="H125" s="27" t="str">
        <f ca="1">IFERROR(OFFSET(錠剤!H$4,錠剤_PTP!$A125,0),"")</f>
        <v>１０００Ｔ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　＆　普通薬バラ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145</v>
      </c>
      <c r="B126" s="27">
        <f t="shared" si="3"/>
        <v>122</v>
      </c>
      <c r="C126" s="27">
        <f ca="1">IFERROR(OFFSET(錠剤!C$4,錠剤_PTP!$A126,0),"")</f>
        <v>493</v>
      </c>
      <c r="D126" s="27" t="str">
        <f ca="1">IFERROR(OFFSET(錠剤!D$4,錠剤_PTP!$A126,0),"")</f>
        <v>ビソプロロールフマル酸塩錠０．６２５ｍｇ「トーワ」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146</v>
      </c>
      <c r="B127" s="27">
        <f t="shared" si="3"/>
        <v>123</v>
      </c>
      <c r="C127" s="27">
        <f ca="1">IFERROR(OFFSET(錠剤!C$4,錠剤_PTP!$A127,0),"")</f>
        <v>494</v>
      </c>
      <c r="D127" s="27" t="str">
        <f ca="1">IFERROR(OFFSET(錠剤!D$4,錠剤_PTP!$A127,0),"")</f>
        <v>ビソプロロールフマル酸塩錠２．５ｍｇ「トーワ」</v>
      </c>
      <c r="E127" s="27">
        <f ca="1">IFERROR(OFFSET(錠剤!E$4,錠剤_PTP!$A127,0),"")</f>
        <v>0</v>
      </c>
      <c r="F127" s="27">
        <f ca="1">IFERROR(OFFSET(錠剤!F$4,錠剤_PTP!$A127,0),"")</f>
        <v>1</v>
      </c>
      <c r="G127" s="27" t="str">
        <f ca="1">IFERROR(OFFSET(錠剤!G$4,錠剤_PTP!$A127,0),"")</f>
        <v>ＰＴＰ</v>
      </c>
      <c r="H127" s="27" t="str">
        <f ca="1">IFERROR(OFFSET(錠剤!H$4,錠剤_PTP!$A127,0),"")</f>
        <v>１００Ｔ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147</v>
      </c>
      <c r="B128" s="27">
        <f t="shared" si="3"/>
        <v>124</v>
      </c>
      <c r="C128" s="27">
        <f ca="1">IFERROR(OFFSET(錠剤!C$4,錠剤_PTP!$A128,0),"")</f>
        <v>496</v>
      </c>
      <c r="D128" s="27" t="str">
        <f ca="1">IFERROR(OFFSET(錠剤!D$4,錠剤_PTP!$A128,0),"")</f>
        <v>ビブラマイシン錠５０ｍｇ</v>
      </c>
      <c r="E128" s="27">
        <f ca="1">IFERROR(OFFSET(錠剤!E$4,錠剤_PTP!$A128,0),"")</f>
        <v>0</v>
      </c>
      <c r="F128" s="27">
        <f ca="1">IFERROR(OFFSET(錠剤!F$4,錠剤_PTP!$A128,0),"")</f>
        <v>1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148</v>
      </c>
      <c r="B129" s="27">
        <f t="shared" si="3"/>
        <v>125</v>
      </c>
      <c r="C129" s="27">
        <f ca="1">IFERROR(OFFSET(錠剤!C$4,錠剤_PTP!$A129,0),"")</f>
        <v>501</v>
      </c>
      <c r="D129" s="27" t="str">
        <f ca="1">IFERROR(OFFSET(錠剤!D$4,錠剤_PTP!$A129,0),"")</f>
        <v>ビペリデン塩酸塩錠１ｍｇ「アメル」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ＰＴＰ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149</v>
      </c>
      <c r="B130" s="27">
        <f t="shared" si="3"/>
        <v>126</v>
      </c>
      <c r="C130" s="27">
        <f ca="1">IFERROR(OFFSET(錠剤!C$4,錠剤_PTP!$A130,0),"")</f>
        <v>502</v>
      </c>
      <c r="D130" s="27" t="str">
        <f ca="1">IFERROR(OFFSET(錠剤!D$4,錠剤_PTP!$A130,0),"")</f>
        <v>ビペリデン塩酸塩錠１ｍｇ「アメル」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バラ</v>
      </c>
      <c r="H130" s="27" t="str">
        <f ca="1">IFERROR(OFFSET(錠剤!H$4,錠剤_PTP!$A130,0),"")</f>
        <v>１０００Ｔ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150</v>
      </c>
      <c r="B131" s="27">
        <f t="shared" si="3"/>
        <v>127</v>
      </c>
      <c r="C131" s="27">
        <f ca="1">IFERROR(OFFSET(錠剤!C$4,錠剤_PTP!$A131,0),"")</f>
        <v>504</v>
      </c>
      <c r="D131" s="27" t="str">
        <f ca="1">IFERROR(OFFSET(錠剤!D$4,錠剤_PTP!$A131,0),"")</f>
        <v>ヒベルナ糖衣錠２５ｍｇ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１００Ｔ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151</v>
      </c>
      <c r="B132" s="27">
        <f t="shared" si="3"/>
        <v>128</v>
      </c>
      <c r="C132" s="27">
        <f ca="1">IFERROR(OFFSET(錠剤!C$4,錠剤_PTP!$A132,0),"")</f>
        <v>505</v>
      </c>
      <c r="D132" s="27" t="str">
        <f ca="1">IFERROR(OFFSET(錠剤!D$4,錠剤_PTP!$A132,0),"")</f>
        <v>ヒベルナ糖衣錠２５ｍｇ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バラ</v>
      </c>
      <c r="H132" s="27" t="str">
        <f ca="1">IFERROR(OFFSET(錠剤!H$4,錠剤_PTP!$A132,0),"")</f>
        <v>１０００Ｔ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152</v>
      </c>
      <c r="B133" s="27">
        <f t="shared" si="3"/>
        <v>129</v>
      </c>
      <c r="C133" s="27">
        <f ca="1">IFERROR(OFFSET(錠剤!C$4,錠剤_PTP!$A133,0),"")</f>
        <v>514</v>
      </c>
      <c r="D133" s="27" t="str">
        <f ca="1">IFERROR(OFFSET(錠剤!D$4,錠剤_PTP!$A133,0),"")</f>
        <v>ビラノアＯＤ錠２０ｍｇ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ＰＴＰ</v>
      </c>
      <c r="H133" s="27" t="str">
        <f ca="1">IFERROR(OFFSET(錠剤!H$4,錠剤_PTP!$A133,0),"")</f>
        <v>１００Ｔ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153</v>
      </c>
      <c r="B134" s="27">
        <f t="shared" si="3"/>
        <v>130</v>
      </c>
      <c r="C134" s="27">
        <f ca="1">IFERROR(OFFSET(錠剤!C$4,錠剤_PTP!$A134,0),"")</f>
        <v>515</v>
      </c>
      <c r="D134" s="27" t="str">
        <f ca="1">IFERROR(OFFSET(錠剤!D$4,錠剤_PTP!$A134,0),"")</f>
        <v>ビラノアＯＤ錠２０ｍｇ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５００Ｔ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154</v>
      </c>
      <c r="B135" s="27">
        <f t="shared" ref="B135:B198" si="5">B134+1</f>
        <v>131</v>
      </c>
      <c r="C135" s="27">
        <f ca="1">IFERROR(OFFSET(錠剤!C$4,錠剤_PTP!$A135,0),"")</f>
        <v>518</v>
      </c>
      <c r="D135" s="27" t="str">
        <f ca="1">IFERROR(OFFSET(錠剤!D$4,錠剤_PTP!$A135,0),"")</f>
        <v>ヒルナミン錠（２５ｍｇ）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ＰＴＰ</v>
      </c>
      <c r="H135" s="27" t="str">
        <f ca="1">IFERROR(OFFSET(錠剤!H$4,錠剤_PTP!$A135,0),"")</f>
        <v>１００Ｔ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155</v>
      </c>
      <c r="B136" s="27">
        <f t="shared" si="5"/>
        <v>132</v>
      </c>
      <c r="C136" s="27">
        <f ca="1">IFERROR(OFFSET(錠剤!C$4,錠剤_PTP!$A136,0),"")</f>
        <v>519</v>
      </c>
      <c r="D136" s="27" t="str">
        <f ca="1">IFERROR(OFFSET(錠剤!D$4,錠剤_PTP!$A136,0),"")</f>
        <v>ヒルナミン錠（２５ｍｇ）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バラ</v>
      </c>
      <c r="H136" s="27" t="str">
        <f ca="1">IFERROR(OFFSET(錠剤!H$4,錠剤_PTP!$A136,0),"")</f>
        <v>１０００Ｔ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156</v>
      </c>
      <c r="B137" s="27">
        <f t="shared" si="5"/>
        <v>133</v>
      </c>
      <c r="C137" s="27">
        <f ca="1">IFERROR(OFFSET(錠剤!C$4,錠剤_PTP!$A137,0),"")</f>
        <v>521</v>
      </c>
      <c r="D137" s="27" t="str">
        <f ca="1">IFERROR(OFFSET(錠剤!D$4,錠剤_PTP!$A137,0),"")</f>
        <v>ヒルナミン錠（５ｍｇ）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ＰＴＰ</v>
      </c>
      <c r="H137" s="27" t="str">
        <f ca="1">IFERROR(OFFSET(錠剤!H$4,錠剤_PTP!$A137,0),"")</f>
        <v>１０００Ｔ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157</v>
      </c>
      <c r="B138" s="27">
        <f t="shared" si="5"/>
        <v>134</v>
      </c>
      <c r="C138" s="27">
        <f ca="1">IFERROR(OFFSET(錠剤!C$4,錠剤_PTP!$A138,0),"")</f>
        <v>522</v>
      </c>
      <c r="D138" s="27" t="str">
        <f ca="1">IFERROR(OFFSET(錠剤!D$4,錠剤_PTP!$A138,0),"")</f>
        <v>ヒルナミン錠（５ｍｇ）</v>
      </c>
      <c r="E138" s="27">
        <f ca="1">IFERROR(OFFSET(錠剤!E$4,錠剤_PTP!$A138,0),"")</f>
        <v>0</v>
      </c>
      <c r="F138" s="27">
        <f ca="1">IFERROR(OFFSET(錠剤!F$4,錠剤_PTP!$A138,0),"")</f>
        <v>25</v>
      </c>
      <c r="G138" s="27" t="str">
        <f ca="1">IFERROR(OFFSET(錠剤!G$4,錠剤_PTP!$A138,0),"")</f>
        <v>バラ</v>
      </c>
      <c r="H138" s="27" t="str">
        <f ca="1">IFERROR(OFFSET(錠剤!H$4,錠剤_PTP!$A138,0),"")</f>
        <v>１０００Ｔ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　＆　普通薬バラ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158</v>
      </c>
      <c r="B139" s="27">
        <f t="shared" si="5"/>
        <v>135</v>
      </c>
      <c r="C139" s="27">
        <f ca="1">IFERROR(OFFSET(錠剤!C$4,錠剤_PTP!$A139,0),"")</f>
        <v>524</v>
      </c>
      <c r="D139" s="27" t="str">
        <f ca="1">IFERROR(OFFSET(錠剤!D$4,錠剤_PTP!$A139,0),"")</f>
        <v>ファモチジンＤ錠２０ｍｇ「サワイ」</v>
      </c>
      <c r="E139" s="27">
        <f ca="1">IFERROR(OFFSET(錠剤!E$4,錠剤_PTP!$A139,0),"")</f>
        <v>0</v>
      </c>
      <c r="F139" s="27">
        <f ca="1">IFERROR(OFFSET(錠剤!F$4,錠剤_PTP!$A139,0),"")</f>
        <v>25</v>
      </c>
      <c r="G139" s="27" t="str">
        <f ca="1">IFERROR(OFFSET(錠剤!G$4,錠剤_PTP!$A139,0),"")</f>
        <v>ＰＴＰ</v>
      </c>
      <c r="H139" s="27" t="str">
        <f ca="1">IFERROR(OFFSET(錠剤!H$4,錠剤_PTP!$A139,0),"")</f>
        <v>１００Ｔ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　＆　普通薬バラ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159</v>
      </c>
      <c r="B140" s="27">
        <f t="shared" si="5"/>
        <v>136</v>
      </c>
      <c r="C140" s="27">
        <f ca="1">IFERROR(OFFSET(錠剤!C$4,錠剤_PTP!$A140,0),"")</f>
        <v>525</v>
      </c>
      <c r="D140" s="27" t="str">
        <f ca="1">IFERROR(OFFSET(錠剤!D$4,錠剤_PTP!$A140,0),"")</f>
        <v>ファモチジンＤ錠２０ｍｇ「サワイ」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バラ</v>
      </c>
      <c r="H140" s="27" t="str">
        <f ca="1">IFERROR(OFFSET(錠剤!H$4,錠剤_PTP!$A140,0),"")</f>
        <v>５００Ｔ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160</v>
      </c>
      <c r="B141" s="27">
        <f t="shared" si="5"/>
        <v>137</v>
      </c>
      <c r="C141" s="27">
        <f ca="1">IFERROR(OFFSET(錠剤!C$4,錠剤_PTP!$A141,0),"")</f>
        <v>527</v>
      </c>
      <c r="D141" s="27" t="str">
        <f ca="1">IFERROR(OFFSET(錠剤!D$4,錠剤_PTP!$A141,0),"")</f>
        <v>ファロム錠２００ｍｇ</v>
      </c>
      <c r="E141" s="27">
        <f ca="1">IFERROR(OFFSET(錠剤!E$4,錠剤_PTP!$A141,0),"")</f>
        <v>0</v>
      </c>
      <c r="F141" s="27">
        <f ca="1">IFERROR(OFFSET(錠剤!F$4,錠剤_PTP!$A141,0),"")</f>
        <v>1</v>
      </c>
      <c r="G141" s="27" t="str">
        <f ca="1">IFERROR(OFFSET(錠剤!G$4,錠剤_PTP!$A141,0),"")</f>
        <v>ＰＴＰ</v>
      </c>
      <c r="H141" s="27" t="str">
        <f ca="1">IFERROR(OFFSET(錠剤!H$4,錠剤_PTP!$A141,0),"")</f>
        <v>１００Ｔ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161</v>
      </c>
      <c r="B142" s="27">
        <f t="shared" si="5"/>
        <v>138</v>
      </c>
      <c r="C142" s="27">
        <f ca="1">IFERROR(OFFSET(錠剤!C$4,錠剤_PTP!$A142,0),"")</f>
        <v>528</v>
      </c>
      <c r="D142" s="27" t="str">
        <f ca="1">IFERROR(OFFSET(錠剤!D$4,錠剤_PTP!$A142,0),"")</f>
        <v>フィコンパ錠２ｍｇ</v>
      </c>
      <c r="E142" s="27">
        <f ca="1">IFERROR(OFFSET(錠剤!E$4,錠剤_PTP!$A142,0),"")</f>
        <v>0</v>
      </c>
      <c r="F142" s="27">
        <f ca="1">IFERROR(OFFSET(錠剤!F$4,錠剤_PTP!$A142,0),"")</f>
        <v>1</v>
      </c>
      <c r="G142" s="27" t="str">
        <f ca="1">IFERROR(OFFSET(錠剤!G$4,錠剤_PTP!$A142,0),"")</f>
        <v>ＰＴＰ</v>
      </c>
      <c r="H142" s="27" t="str">
        <f ca="1">IFERROR(OFFSET(錠剤!H$4,錠剤_PTP!$A142,0),"")</f>
        <v>５６Ｔ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162</v>
      </c>
      <c r="B143" s="27">
        <f t="shared" si="5"/>
        <v>139</v>
      </c>
      <c r="C143" s="27">
        <f ca="1">IFERROR(OFFSET(錠剤!C$4,錠剤_PTP!$A143,0),"")</f>
        <v>533</v>
      </c>
      <c r="D143" s="27" t="str">
        <f ca="1">IFERROR(OFFSET(錠剤!D$4,錠剤_PTP!$A143,0),"")</f>
        <v>フェブキソスタット錠１０ｍｇ「サワイ」　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163</v>
      </c>
      <c r="B144" s="27">
        <f t="shared" si="5"/>
        <v>140</v>
      </c>
      <c r="C144" s="27">
        <f ca="1">IFERROR(OFFSET(錠剤!C$4,錠剤_PTP!$A144,0),"")</f>
        <v>535</v>
      </c>
      <c r="D144" s="27" t="str">
        <f ca="1">IFERROR(OFFSET(錠剤!D$4,錠剤_PTP!$A144,0),"")</f>
        <v>フェロミア錠５０ｍｇ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ＰＴＰ</v>
      </c>
      <c r="H144" s="27" t="str">
        <f ca="1">IFERROR(OFFSET(錠剤!H$4,錠剤_PTP!$A144,0),"")</f>
        <v>５００Ｔ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164</v>
      </c>
      <c r="B145" s="27">
        <f t="shared" si="5"/>
        <v>141</v>
      </c>
      <c r="C145" s="27">
        <f ca="1">IFERROR(OFFSET(錠剤!C$4,錠剤_PTP!$A145,0),"")</f>
        <v>536</v>
      </c>
      <c r="D145" s="27" t="str">
        <f ca="1">IFERROR(OFFSET(錠剤!D$4,錠剤_PTP!$A145,0),"")</f>
        <v>フェロミア錠５０ｍｇ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バラ</v>
      </c>
      <c r="H145" s="27" t="str">
        <f ca="1">IFERROR(OFFSET(錠剤!H$4,錠剤_PTP!$A145,0),"")</f>
        <v>５００Ｔ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165</v>
      </c>
      <c r="B146" s="27">
        <f t="shared" si="5"/>
        <v>142</v>
      </c>
      <c r="C146" s="27">
        <f ca="1">IFERROR(OFFSET(錠剤!C$4,錠剤_PTP!$A146,0),"")</f>
        <v>538</v>
      </c>
      <c r="D146" s="27" t="str">
        <f ca="1">IFERROR(OFFSET(錠剤!D$4,錠剤_PTP!$A146,0),"")</f>
        <v>フォシーガ錠５ｍｇ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ＰＴＰ</v>
      </c>
      <c r="H146" s="27" t="str">
        <f ca="1">IFERROR(OFFSET(錠剤!H$4,錠剤_PTP!$A146,0),"")</f>
        <v>１００Ｔ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166</v>
      </c>
      <c r="B147" s="27">
        <f t="shared" si="5"/>
        <v>143</v>
      </c>
      <c r="C147" s="27">
        <f ca="1">IFERROR(OFFSET(錠剤!C$4,錠剤_PTP!$A147,0),"")</f>
        <v>539</v>
      </c>
      <c r="D147" s="27" t="str">
        <f ca="1">IFERROR(OFFSET(錠剤!D$4,錠剤_PTP!$A147,0),"")</f>
        <v>フォリアミン錠５ｍｇ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バラ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167</v>
      </c>
      <c r="B148" s="27">
        <f t="shared" si="5"/>
        <v>144</v>
      </c>
      <c r="C148" s="27">
        <f ca="1">IFERROR(OFFSET(錠剤!C$4,錠剤_PTP!$A148,0),"")</f>
        <v>547</v>
      </c>
      <c r="D148" s="27" t="str">
        <f ca="1">IFERROR(OFFSET(錠剤!D$4,錠剤_PTP!$A148,0),"")</f>
        <v>プラバスタチンＮａ錠５ｍｇ「サワイ」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ＰＴＰ</v>
      </c>
      <c r="H148" s="27" t="str">
        <f ca="1">IFERROR(OFFSET(錠剤!H$4,錠剤_PTP!$A148,0),"")</f>
        <v>１００Ｔ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168</v>
      </c>
      <c r="B149" s="27">
        <f t="shared" si="5"/>
        <v>145</v>
      </c>
      <c r="C149" s="27">
        <f ca="1">IFERROR(OFFSET(錠剤!C$4,錠剤_PTP!$A149,0),"")</f>
        <v>548</v>
      </c>
      <c r="D149" s="27" t="str">
        <f ca="1">IFERROR(OFFSET(錠剤!D$4,錠剤_PTP!$A149,0),"")</f>
        <v>プラバスタチンＮａ錠５ｍｇ「サワイ」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バラ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173</v>
      </c>
      <c r="B150" s="27">
        <f t="shared" si="5"/>
        <v>146</v>
      </c>
      <c r="C150" s="27">
        <f ca="1">IFERROR(OFFSET(錠剤!C$4,錠剤_PTP!$A150,0),"")</f>
        <v>562</v>
      </c>
      <c r="D150" s="27" t="str">
        <f ca="1">IFERROR(OFFSET(錠剤!D$4,錠剤_PTP!$A150,0),"")</f>
        <v>プレドニゾロン錠５ｍｇ「ＶＴＲＳ」　　　　　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ＰＴＰ</v>
      </c>
      <c r="H150" s="27" t="str">
        <f ca="1">IFERROR(OFFSET(錠剤!H$4,錠剤_PTP!$A150,0),"")</f>
        <v>１００Ｔ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174</v>
      </c>
      <c r="B151" s="27">
        <f t="shared" si="5"/>
        <v>147</v>
      </c>
      <c r="C151" s="27">
        <f ca="1">IFERROR(OFFSET(錠剤!C$4,錠剤_PTP!$A151,0),"")</f>
        <v>565</v>
      </c>
      <c r="D151" s="27" t="str">
        <f ca="1">IFERROR(OFFSET(錠剤!D$4,錠剤_PTP!$A151,0),"")</f>
        <v>フロセミド錠２０ｍｇ「ＮＩＧ」</v>
      </c>
      <c r="E151" s="27">
        <f ca="1">IFERROR(OFFSET(錠剤!E$4,錠剤_PTP!$A151,0),"")</f>
        <v>0</v>
      </c>
      <c r="F151" s="27">
        <f ca="1">IFERROR(OFFSET(錠剤!F$4,錠剤_PTP!$A151,0),"")</f>
        <v>25</v>
      </c>
      <c r="G151" s="27" t="str">
        <f ca="1">IFERROR(OFFSET(錠剤!G$4,錠剤_PTP!$A151,0),"")</f>
        <v>バラ</v>
      </c>
      <c r="H151" s="27" t="str">
        <f ca="1">IFERROR(OFFSET(錠剤!H$4,錠剤_PTP!$A151,0),"")</f>
        <v>１２００錠</v>
      </c>
      <c r="I151" s="27" t="str">
        <f ca="1">IFERROR(OFFSET(錠剤!I$4,錠剤_PTP!$A151,0),"")</f>
        <v>錠</v>
      </c>
      <c r="J151" s="27" t="str">
        <f ca="1">IFERROR(OFFSET(錠剤!J$4,錠剤_PTP!$A151,0),"")</f>
        <v>調剤棚　＆　普通薬バラ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175</v>
      </c>
      <c r="B152" s="27">
        <f t="shared" si="5"/>
        <v>148</v>
      </c>
      <c r="C152" s="27">
        <f ca="1">IFERROR(OFFSET(錠剤!C$4,錠剤_PTP!$A152,0),"")</f>
        <v>568</v>
      </c>
      <c r="D152" s="27" t="str">
        <f ca="1">IFERROR(OFFSET(錠剤!D$4,錠剤_PTP!$A152,0),"")</f>
        <v>ブロチゾラム錠０．２５ｍｇ「ヨシトミ」</v>
      </c>
      <c r="E152" s="27">
        <f ca="1">IFERROR(OFFSET(錠剤!E$4,錠剤_PTP!$A152,0),"")</f>
        <v>0</v>
      </c>
      <c r="F152" s="27">
        <f ca="1">IFERROR(OFFSET(錠剤!F$4,錠剤_PTP!$A152,0),"")</f>
        <v>25</v>
      </c>
      <c r="G152" s="27" t="str">
        <f ca="1">IFERROR(OFFSET(錠剤!G$4,錠剤_PTP!$A152,0),"")</f>
        <v>ＰＴＰ</v>
      </c>
      <c r="H152" s="27" t="str">
        <f ca="1">IFERROR(OFFSET(錠剤!H$4,錠剤_PTP!$A152,0),"")</f>
        <v>１０００Ｔ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　＆　普通薬バラ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176</v>
      </c>
      <c r="B153" s="27">
        <f t="shared" si="5"/>
        <v>149</v>
      </c>
      <c r="C153" s="27">
        <f ca="1">IFERROR(OFFSET(錠剤!C$4,錠剤_PTP!$A153,0),"")</f>
        <v>569</v>
      </c>
      <c r="D153" s="27" t="str">
        <f ca="1">IFERROR(OFFSET(錠剤!D$4,錠剤_PTP!$A153,0),"")</f>
        <v>ブロチゾラム錠０．２５ｍｇ「ヨシトミ」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バラ</v>
      </c>
      <c r="H153" s="27" t="str">
        <f ca="1">IFERROR(OFFSET(錠剤!H$4,錠剤_PTP!$A153,0),"")</f>
        <v>５００Ｔ</v>
      </c>
      <c r="I153" s="27" t="str">
        <f ca="1">IFERROR(OFFSET(錠剤!I$4,錠剤_PTP!$A153,0),"")</f>
        <v>錠</v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177</v>
      </c>
      <c r="B154" s="27">
        <f t="shared" si="5"/>
        <v>150</v>
      </c>
      <c r="C154" s="27">
        <f ca="1">IFERROR(OFFSET(錠剤!C$4,錠剤_PTP!$A154,0),"")</f>
        <v>577</v>
      </c>
      <c r="D154" s="27" t="str">
        <f ca="1">IFERROR(OFFSET(錠剤!D$4,錠剤_PTP!$A154,0),"")</f>
        <v>プロピベリン塩酸塩錠１０ｍｇ「ＮＩＧ」　</v>
      </c>
      <c r="E154" s="27">
        <f ca="1">IFERROR(OFFSET(錠剤!E$4,錠剤_PTP!$A154,0),"")</f>
        <v>0</v>
      </c>
      <c r="F154" s="27">
        <f ca="1">IFERROR(OFFSET(錠剤!F$4,錠剤_PTP!$A154,0),"")</f>
        <v>1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178</v>
      </c>
      <c r="B155" s="27">
        <f t="shared" si="5"/>
        <v>151</v>
      </c>
      <c r="C155" s="27">
        <f ca="1">IFERROR(OFFSET(錠剤!C$4,錠剤_PTP!$A155,0),"")</f>
        <v>578</v>
      </c>
      <c r="D155" s="27" t="str">
        <f ca="1">IFERROR(OFFSET(錠剤!D$4,錠剤_PTP!$A155,0),"")</f>
        <v>プロピベリン塩酸塩錠１０ｍｇ「ＮＩＧ」　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バラ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181</v>
      </c>
      <c r="B156" s="27">
        <f t="shared" si="5"/>
        <v>152</v>
      </c>
      <c r="C156" s="27">
        <f ca="1">IFERROR(OFFSET(錠剤!C$4,錠剤_PTP!$A156,0),"")</f>
        <v>584</v>
      </c>
      <c r="D156" s="27" t="str">
        <f ca="1">IFERROR(OFFSET(錠剤!D$4,錠剤_PTP!$A156,0),"")</f>
        <v>ベオーパ錠５０ｍｇ</v>
      </c>
      <c r="E156" s="27">
        <f ca="1">IFERROR(OFFSET(錠剤!E$4,錠剤_PTP!$A156,0),"")</f>
        <v>0</v>
      </c>
      <c r="F156" s="27">
        <f ca="1">IFERROR(OFFSET(錠剤!F$4,錠剤_PTP!$A156,0),"")</f>
        <v>25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/>
      </c>
      <c r="J156" s="27" t="str">
        <f ca="1">IFERROR(OFFSET(錠剤!J$4,錠剤_PTP!$A156,0),"")</f>
        <v>調剤棚　＆　普通薬バラ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182</v>
      </c>
      <c r="B157" s="27">
        <f t="shared" si="5"/>
        <v>153</v>
      </c>
      <c r="C157" s="27">
        <f ca="1">IFERROR(OFFSET(錠剤!C$4,錠剤_PTP!$A157,0),"")</f>
        <v>587</v>
      </c>
      <c r="D157" s="27" t="str">
        <f ca="1">IFERROR(OFFSET(錠剤!D$4,錠剤_PTP!$A157,0),"")</f>
        <v>ベザフィブラートＳＲ錠２００ｍｇ「日医工」　　　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183</v>
      </c>
      <c r="B158" s="27">
        <f t="shared" si="5"/>
        <v>154</v>
      </c>
      <c r="C158" s="27">
        <f ca="1">IFERROR(OFFSET(錠剤!C$4,錠剤_PTP!$A158,0),"")</f>
        <v>600</v>
      </c>
      <c r="D158" s="27" t="str">
        <f ca="1">IFERROR(OFFSET(錠剤!D$4,錠剤_PTP!$A158,0),"")</f>
        <v>ベルソムラ錠１５ｍｇ</v>
      </c>
      <c r="E158" s="27">
        <f ca="1">IFERROR(OFFSET(錠剤!E$4,錠剤_PTP!$A158,0),"")</f>
        <v>0</v>
      </c>
      <c r="F158" s="27">
        <f ca="1">IFERROR(OFFSET(錠剤!F$4,錠剤_PTP!$A158,0),"")</f>
        <v>1</v>
      </c>
      <c r="G158" s="27" t="str">
        <f ca="1">IFERROR(OFFSET(錠剤!G$4,錠剤_PTP!$A158,0),"")</f>
        <v>ＰＴＰ</v>
      </c>
      <c r="H158" s="27" t="str">
        <f ca="1">IFERROR(OFFSET(錠剤!H$4,錠剤_PTP!$A158,0),"")</f>
        <v>５００Ｔ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184</v>
      </c>
      <c r="B159" s="27">
        <f t="shared" si="5"/>
        <v>155</v>
      </c>
      <c r="C159" s="27">
        <f ca="1">IFERROR(OFFSET(錠剤!C$4,錠剤_PTP!$A159,0),"")</f>
        <v>601</v>
      </c>
      <c r="D159" s="27" t="str">
        <f ca="1">IFERROR(OFFSET(錠剤!D$4,錠剤_PTP!$A159,0),"")</f>
        <v>ベルソムラ錠２０ｍｇ</v>
      </c>
      <c r="E159" s="27">
        <f ca="1">IFERROR(OFFSET(錠剤!E$4,錠剤_PTP!$A159,0),"")</f>
        <v>0</v>
      </c>
      <c r="F159" s="27">
        <f ca="1">IFERROR(OFFSET(錠剤!F$4,錠剤_PTP!$A159,0),"")</f>
        <v>1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186</v>
      </c>
      <c r="B160" s="27">
        <f t="shared" si="5"/>
        <v>156</v>
      </c>
      <c r="C160" s="27">
        <f ca="1">IFERROR(OFFSET(錠剤!C$4,錠剤_PTP!$A160,0),"")</f>
        <v>605</v>
      </c>
      <c r="D160" s="27" t="str">
        <f ca="1">IFERROR(OFFSET(錠剤!D$4,錠剤_PTP!$A160,0),"")</f>
        <v>ベンザリン錠５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ＰＴＰ</v>
      </c>
      <c r="H160" s="27" t="str">
        <f ca="1">IFERROR(OFFSET(錠剤!H$4,錠剤_PTP!$A160,0),"")</f>
        <v>１００Ｔ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187</v>
      </c>
      <c r="B161" s="27">
        <f t="shared" si="5"/>
        <v>157</v>
      </c>
      <c r="C161" s="27">
        <f ca="1">IFERROR(OFFSET(錠剤!C$4,錠剤_PTP!$A161,0),"")</f>
        <v>606</v>
      </c>
      <c r="D161" s="27" t="str">
        <f ca="1">IFERROR(OFFSET(錠剤!D$4,錠剤_PTP!$A161,0),"")</f>
        <v>ベンザリン錠５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１０００Ｔ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188</v>
      </c>
      <c r="B162" s="27">
        <f t="shared" si="5"/>
        <v>158</v>
      </c>
      <c r="C162" s="27">
        <f ca="1">IFERROR(OFFSET(錠剤!C$4,錠剤_PTP!$A162,0),"")</f>
        <v>611</v>
      </c>
      <c r="D162" s="27" t="str">
        <f ca="1">IFERROR(OFFSET(錠剤!D$4,錠剤_PTP!$A162,0),"")</f>
        <v>ボグリボーズＯＤ錠０．２ｍｇ　「トーワ」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189</v>
      </c>
      <c r="B163" s="27">
        <f t="shared" si="5"/>
        <v>159</v>
      </c>
      <c r="C163" s="27">
        <f ca="1">IFERROR(OFFSET(錠剤!C$4,錠剤_PTP!$A163,0),"")</f>
        <v>612</v>
      </c>
      <c r="D163" s="27" t="str">
        <f ca="1">IFERROR(OFFSET(錠剤!D$4,錠剤_PTP!$A163,0),"")</f>
        <v>ボグリボーズＯＤ錠０．２ｍｇ「トーワ」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５００Ｔ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190</v>
      </c>
      <c r="B164" s="27">
        <f t="shared" si="5"/>
        <v>160</v>
      </c>
      <c r="C164" s="27">
        <f ca="1">IFERROR(OFFSET(錠剤!C$4,錠剤_PTP!$A164,0),"")</f>
        <v>627</v>
      </c>
      <c r="D164" s="27" t="str">
        <f ca="1">IFERROR(OFFSET(錠剤!D$4,錠剤_PTP!$A164,0),"")</f>
        <v>マイスタン錠５ｍｇ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バラ</v>
      </c>
      <c r="H164" s="27" t="str">
        <f ca="1">IFERROR(OFFSET(錠剤!H$4,錠剤_PTP!$A164,0),"")</f>
        <v>５００Ｔ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191</v>
      </c>
      <c r="B165" s="27">
        <f t="shared" si="5"/>
        <v>161</v>
      </c>
      <c r="C165" s="27">
        <f ca="1">IFERROR(OFFSET(錠剤!C$4,錠剤_PTP!$A165,0),"")</f>
        <v>628</v>
      </c>
      <c r="D165" s="27" t="str">
        <f ca="1">IFERROR(OFFSET(錠剤!D$4,錠剤_PTP!$A165,0),"")</f>
        <v>マイスリー錠５ｍｇ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ＰＴＰ</v>
      </c>
      <c r="H165" s="27" t="str">
        <f ca="1">IFERROR(OFFSET(錠剤!H$4,錠剤_PTP!$A165,0),"")</f>
        <v>１００Ｔ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192</v>
      </c>
      <c r="B166" s="27">
        <f t="shared" si="5"/>
        <v>162</v>
      </c>
      <c r="C166" s="27">
        <f ca="1">IFERROR(OFFSET(錠剤!C$4,錠剤_PTP!$A166,0),"")</f>
        <v>629</v>
      </c>
      <c r="D166" s="27" t="str">
        <f ca="1">IFERROR(OFFSET(錠剤!D$4,錠剤_PTP!$A166,0),"")</f>
        <v>マイスリー錠５ｍｇ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バラ</v>
      </c>
      <c r="H166" s="27" t="str">
        <f ca="1">IFERROR(OFFSET(錠剤!H$4,錠剤_PTP!$A166,0),"")</f>
        <v>１０００Ｔ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193</v>
      </c>
      <c r="B167" s="27">
        <f t="shared" si="5"/>
        <v>163</v>
      </c>
      <c r="C167" s="27">
        <f ca="1">IFERROR(OFFSET(錠剤!C$4,錠剤_PTP!$A167,0),"")</f>
        <v>630</v>
      </c>
      <c r="D167" s="27" t="str">
        <f ca="1">IFERROR(OFFSET(錠剤!D$4,錠剤_PTP!$A167,0),"")</f>
        <v>マグミット錠３３０ｍｇ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ＰＴＰ</v>
      </c>
      <c r="H167" s="27" t="str">
        <f ca="1">IFERROR(OFFSET(錠剤!H$4,錠剤_PTP!$A167,0),"")</f>
        <v>１０００Ｔ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194</v>
      </c>
      <c r="B168" s="27">
        <f t="shared" si="5"/>
        <v>164</v>
      </c>
      <c r="C168" s="27">
        <f ca="1">IFERROR(OFFSET(錠剤!C$4,錠剤_PTP!$A168,0),"")</f>
        <v>631</v>
      </c>
      <c r="D168" s="27" t="str">
        <f ca="1">IFERROR(OFFSET(錠剤!D$4,錠剤_PTP!$A168,0),"")</f>
        <v>マグミット錠３３０ｍｇ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バラ</v>
      </c>
      <c r="H168" s="27" t="str">
        <f ca="1">IFERROR(OFFSET(錠剤!H$4,錠剤_PTP!$A168,0),"")</f>
        <v>１０００Ｔ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195</v>
      </c>
      <c r="B169" s="27">
        <f t="shared" si="5"/>
        <v>165</v>
      </c>
      <c r="C169" s="27">
        <f ca="1">IFERROR(OFFSET(錠剤!C$4,錠剤_PTP!$A169,0),"")</f>
        <v>632</v>
      </c>
      <c r="D169" s="27" t="str">
        <f ca="1">IFERROR(OFFSET(錠剤!D$4,錠剤_PTP!$A169,0),"")</f>
        <v>マグミット錠５００ｍｇ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５００Ｔ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196</v>
      </c>
      <c r="B170" s="27">
        <f t="shared" si="5"/>
        <v>166</v>
      </c>
      <c r="C170" s="27">
        <f ca="1">IFERROR(OFFSET(錠剤!C$4,錠剤_PTP!$A170,0),"")</f>
        <v>633</v>
      </c>
      <c r="D170" s="27" t="str">
        <f ca="1">IFERROR(OFFSET(錠剤!D$4,錠剤_PTP!$A170,0),"")</f>
        <v>マグミット錠５００ｍｇ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バラ</v>
      </c>
      <c r="H170" s="27" t="str">
        <f ca="1">IFERROR(OFFSET(錠剤!H$4,錠剤_PTP!$A170,0),"")</f>
        <v>５００Ｔ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197</v>
      </c>
      <c r="B171" s="27">
        <f t="shared" si="5"/>
        <v>167</v>
      </c>
      <c r="C171" s="27">
        <f ca="1">IFERROR(OFFSET(錠剤!C$4,錠剤_PTP!$A171,0),"")</f>
        <v>635</v>
      </c>
      <c r="D171" s="27" t="str">
        <f ca="1">IFERROR(OFFSET(錠剤!D$4,錠剤_PTP!$A171,0),"")</f>
        <v>マプロチリン塩酸塩錠１０ｍｇ「アメル」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１００Ｔ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198</v>
      </c>
      <c r="B172" s="27">
        <f t="shared" si="5"/>
        <v>168</v>
      </c>
      <c r="C172" s="27">
        <f ca="1">IFERROR(OFFSET(錠剤!C$4,錠剤_PTP!$A172,0),"")</f>
        <v>636</v>
      </c>
      <c r="D172" s="27" t="str">
        <f ca="1">IFERROR(OFFSET(錠剤!D$4,錠剤_PTP!$A172,0),"")</f>
        <v>マプロチリン塩酸塩錠２５ｍｇ「アメル」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200</v>
      </c>
      <c r="B173" s="27">
        <f t="shared" si="5"/>
        <v>169</v>
      </c>
      <c r="C173" s="27">
        <f ca="1">IFERROR(OFFSET(錠剤!C$4,錠剤_PTP!$A173,0),"")</f>
        <v>639</v>
      </c>
      <c r="D173" s="27" t="str">
        <f ca="1">IFERROR(OFFSET(錠剤!D$4,錠剤_PTP!$A173,0),"")</f>
        <v>ミドドリン塩酸塩錠２ｍｇ「トーワ」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ＰＴＰ</v>
      </c>
      <c r="H173" s="27" t="str">
        <f ca="1">IFERROR(OFFSET(錠剤!H$4,錠剤_PTP!$A173,0),"")</f>
        <v>１００Ｔ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201</v>
      </c>
      <c r="B174" s="27">
        <f t="shared" si="5"/>
        <v>170</v>
      </c>
      <c r="C174" s="27">
        <f ca="1">IFERROR(OFFSET(錠剤!C$4,錠剤_PTP!$A174,0),"")</f>
        <v>645</v>
      </c>
      <c r="D174" s="27" t="str">
        <f ca="1">IFERROR(OFFSET(錠剤!D$4,錠剤_PTP!$A174,0),"")</f>
        <v>メイラックス錠１ｍｇ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５００Ｔ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202</v>
      </c>
      <c r="B175" s="27">
        <f t="shared" si="5"/>
        <v>171</v>
      </c>
      <c r="C175" s="27">
        <f ca="1">IFERROR(OFFSET(錠剤!C$4,錠剤_PTP!$A175,0),"")</f>
        <v>648</v>
      </c>
      <c r="D175" s="27" t="str">
        <f ca="1">IFERROR(OFFSET(錠剤!D$4,錠剤_PTP!$A175,0),"")</f>
        <v>メコバラミン錠５００「トーワ」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ＰＴＰ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203</v>
      </c>
      <c r="B176" s="27">
        <f t="shared" si="5"/>
        <v>172</v>
      </c>
      <c r="C176" s="27">
        <f ca="1">IFERROR(OFFSET(錠剤!C$4,錠剤_PTP!$A176,0),"")</f>
        <v>649</v>
      </c>
      <c r="D176" s="27" t="str">
        <f ca="1">IFERROR(OFFSET(錠剤!D$4,錠剤_PTP!$A176,0),"")</f>
        <v>メコバラミン錠５００「トーワ」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バラ</v>
      </c>
      <c r="H176" s="27" t="str">
        <f ca="1">IFERROR(OFFSET(錠剤!H$4,錠剤_PTP!$A176,0),"")</f>
        <v>１０００Ｔ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204</v>
      </c>
      <c r="B177" s="27">
        <f t="shared" si="5"/>
        <v>173</v>
      </c>
      <c r="C177" s="27">
        <f ca="1">IFERROR(OFFSET(錠剤!C$4,錠剤_PTP!$A177,0),"")</f>
        <v>661</v>
      </c>
      <c r="D177" s="27" t="str">
        <f ca="1">IFERROR(OFFSET(錠剤!D$4,錠剤_PTP!$A177,0),"")</f>
        <v>モサプリドクエン酸塩錠５ｍｇ「日医工」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205</v>
      </c>
      <c r="B178" s="27">
        <f t="shared" si="5"/>
        <v>174</v>
      </c>
      <c r="C178" s="27">
        <f ca="1">IFERROR(OFFSET(錠剤!C$4,錠剤_PTP!$A178,0),"")</f>
        <v>662</v>
      </c>
      <c r="D178" s="27" t="str">
        <f ca="1">IFERROR(OFFSET(錠剤!D$4,錠剤_PTP!$A178,0),"")</f>
        <v>モサプリドクエン酸塩錠５ｍｇ「日医工」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１０００Ｔ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206</v>
      </c>
      <c r="B179" s="27">
        <f t="shared" si="5"/>
        <v>175</v>
      </c>
      <c r="C179" s="27">
        <f ca="1">IFERROR(OFFSET(錠剤!C$4,錠剤_PTP!$A179,0),"")</f>
        <v>665</v>
      </c>
      <c r="D179" s="27" t="str">
        <f ca="1">IFERROR(OFFSET(錠剤!D$4,錠剤_PTP!$A179,0),"")</f>
        <v>ユーロジン２ｍｇ錠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１００Ｔ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208</v>
      </c>
      <c r="B180" s="27">
        <f t="shared" si="5"/>
        <v>176</v>
      </c>
      <c r="C180" s="27">
        <f ca="1">IFERROR(OFFSET(錠剤!C$4,錠剤_PTP!$A180,0),"")</f>
        <v>684</v>
      </c>
      <c r="D180" s="27" t="str">
        <f ca="1">IFERROR(OFFSET(錠剤!D$4,錠剤_PTP!$A180,0),"")</f>
        <v>ラメルテオン錠８ｍｇ「トーワ」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ＰＴＰ</v>
      </c>
      <c r="H180" s="27" t="str">
        <f ca="1">IFERROR(OFFSET(錠剤!H$4,錠剤_PTP!$A180,0),"")</f>
        <v>１００Ｔ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209</v>
      </c>
      <c r="B181" s="27">
        <f t="shared" si="5"/>
        <v>177</v>
      </c>
      <c r="C181" s="27">
        <f ca="1">IFERROR(OFFSET(錠剤!C$4,錠剤_PTP!$A181,0),"")</f>
        <v>685</v>
      </c>
      <c r="D181" s="27" t="str">
        <f ca="1">IFERROR(OFFSET(錠剤!D$4,錠剤_PTP!$A181,0),"")</f>
        <v>ラメルテオン錠８ｍｇ「トーワ」</v>
      </c>
      <c r="E181" s="27">
        <f ca="1">IFERROR(OFFSET(錠剤!E$4,錠剤_PTP!$A181,0),"")</f>
        <v>0</v>
      </c>
      <c r="F181" s="27">
        <f ca="1">IFERROR(OFFSET(錠剤!F$4,錠剤_PTP!$A181,0),"")</f>
        <v>25</v>
      </c>
      <c r="G181" s="27" t="str">
        <f ca="1">IFERROR(OFFSET(錠剤!G$4,錠剤_PTP!$A181,0),"")</f>
        <v>バラ</v>
      </c>
      <c r="H181" s="27" t="str">
        <f ca="1">IFERROR(OFFSET(錠剤!H$4,錠剤_PTP!$A181,0),"")</f>
        <v>３００Ｔ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　＆　普通薬バラ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210</v>
      </c>
      <c r="B182" s="27">
        <f t="shared" si="5"/>
        <v>178</v>
      </c>
      <c r="C182" s="27">
        <f ca="1">IFERROR(OFFSET(錠剤!C$4,錠剤_PTP!$A182,0),"")</f>
        <v>690</v>
      </c>
      <c r="D182" s="27" t="str">
        <f ca="1">IFERROR(OFFSET(錠剤!D$4,錠剤_PTP!$A182,0),"")</f>
        <v>ランソプラゾールＯＤ錠１５ｍｇ「トーワ」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ＰＴＰ</v>
      </c>
      <c r="H182" s="27" t="str">
        <f ca="1">IFERROR(OFFSET(錠剤!H$4,錠剤_PTP!$A182,0),"")</f>
        <v>５００Ｔ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211</v>
      </c>
      <c r="B183" s="27">
        <f t="shared" si="5"/>
        <v>179</v>
      </c>
      <c r="C183" s="27">
        <f ca="1">IFERROR(OFFSET(錠剤!C$4,錠剤_PTP!$A183,0),"")</f>
        <v>691</v>
      </c>
      <c r="D183" s="27" t="str">
        <f ca="1">IFERROR(OFFSET(錠剤!D$4,錠剤_PTP!$A183,0),"")</f>
        <v>ランソプラゾールＯＤ錠１５ｍｇ「トーワ」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バラ</v>
      </c>
      <c r="H183" s="27" t="str">
        <f ca="1">IFERROR(OFFSET(錠剤!H$4,錠剤_PTP!$A183,0),"")</f>
        <v>５００Ｔ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212</v>
      </c>
      <c r="B184" s="27">
        <f t="shared" si="5"/>
        <v>180</v>
      </c>
      <c r="C184" s="27">
        <f ca="1">IFERROR(OFFSET(錠剤!C$4,錠剤_PTP!$A184,0),"")</f>
        <v>694</v>
      </c>
      <c r="D184" s="27" t="str">
        <f ca="1">IFERROR(OFFSET(錠剤!D$4,錠剤_PTP!$A184,0),"")</f>
        <v>リーゼ錠５ｍｇ</v>
      </c>
      <c r="E184" s="27">
        <f ca="1">IFERROR(OFFSET(錠剤!E$4,錠剤_PTP!$A184,0),"")</f>
        <v>0</v>
      </c>
      <c r="F184" s="27">
        <f ca="1">IFERROR(OFFSET(錠剤!F$4,錠剤_PTP!$A184,0),"")</f>
        <v>1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213</v>
      </c>
      <c r="B185" s="27">
        <f t="shared" si="5"/>
        <v>181</v>
      </c>
      <c r="C185" s="27">
        <f ca="1">IFERROR(OFFSET(錠剤!C$4,錠剤_PTP!$A185,0),"")</f>
        <v>696</v>
      </c>
      <c r="D185" s="27" t="str">
        <f ca="1">IFERROR(OFFSET(錠剤!D$4,錠剤_PTP!$A185,0),"")</f>
        <v>リクシアナＯＤ錠３０ｍｇ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214</v>
      </c>
      <c r="B186" s="27">
        <f t="shared" si="5"/>
        <v>182</v>
      </c>
      <c r="C186" s="27">
        <f ca="1">IFERROR(OFFSET(錠剤!C$4,錠剤_PTP!$A186,0),"")</f>
        <v>723</v>
      </c>
      <c r="D186" s="27" t="str">
        <f ca="1">IFERROR(OFFSET(錠剤!D$4,錠剤_PTP!$A186,0),"")</f>
        <v>リスミー錠２ｍｇ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216</v>
      </c>
      <c r="B187" s="27">
        <f t="shared" si="5"/>
        <v>183</v>
      </c>
      <c r="C187" s="27">
        <f ca="1">IFERROR(OFFSET(錠剤!C$4,錠剤_PTP!$A187,0),"")</f>
        <v>731</v>
      </c>
      <c r="D187" s="27" t="str">
        <f ca="1">IFERROR(OFFSET(錠剤!D$4,錠剤_PTP!$A187,0),"")</f>
        <v>リボトリール錠０．５ｍｇ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ＰＴＰ</v>
      </c>
      <c r="H187" s="27" t="str">
        <f ca="1">IFERROR(OFFSET(錠剤!H$4,錠剤_PTP!$A187,0),"")</f>
        <v>１００Ｔ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217</v>
      </c>
      <c r="B188" s="27">
        <f t="shared" si="5"/>
        <v>184</v>
      </c>
      <c r="C188" s="27">
        <f ca="1">IFERROR(OFFSET(錠剤!C$4,錠剤_PTP!$A188,0),"")</f>
        <v>732</v>
      </c>
      <c r="D188" s="27" t="str">
        <f ca="1">IFERROR(OFFSET(錠剤!D$4,錠剤_PTP!$A188,0),"")</f>
        <v>リボトリール錠０．５ｍｇ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１０００Ｔ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218</v>
      </c>
      <c r="B189" s="27">
        <f t="shared" si="5"/>
        <v>185</v>
      </c>
      <c r="C189" s="27">
        <f ca="1">IFERROR(OFFSET(錠剤!C$4,錠剤_PTP!$A189,0),"")</f>
        <v>733</v>
      </c>
      <c r="D189" s="27" t="str">
        <f ca="1">IFERROR(OFFSET(錠剤!D$4,錠剤_PTP!$A189,0),"")</f>
        <v>リボトリール錠１ｍｇ</v>
      </c>
      <c r="E189" s="27">
        <f ca="1">IFERROR(OFFSET(錠剤!E$4,錠剤_PTP!$A189,0),"")</f>
        <v>0</v>
      </c>
      <c r="F189" s="27">
        <f ca="1">IFERROR(OFFSET(錠剤!F$4,錠剤_PTP!$A189,0),"")</f>
        <v>25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　＆　普通薬バラ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219</v>
      </c>
      <c r="B190" s="27">
        <f t="shared" si="5"/>
        <v>186</v>
      </c>
      <c r="C190" s="27">
        <f ca="1">IFERROR(OFFSET(錠剤!C$4,錠剤_PTP!$A190,0),"")</f>
        <v>734</v>
      </c>
      <c r="D190" s="27" t="str">
        <f ca="1">IFERROR(OFFSET(錠剤!D$4,錠剤_PTP!$A190,0),"")</f>
        <v>リボトリール錠１ｍｇ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バラ</v>
      </c>
      <c r="H190" s="27" t="str">
        <f ca="1">IFERROR(OFFSET(錠剤!H$4,錠剤_PTP!$A190,0),"")</f>
        <v>１０００Ｔ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220</v>
      </c>
      <c r="B191" s="27">
        <f t="shared" si="5"/>
        <v>187</v>
      </c>
      <c r="C191" s="27">
        <f ca="1">IFERROR(OFFSET(錠剤!C$4,錠剤_PTP!$A191,0),"")</f>
        <v>736</v>
      </c>
      <c r="D191" s="27" t="str">
        <f ca="1">IFERROR(OFFSET(錠剤!D$4,錠剤_PTP!$A191,0),"")</f>
        <v>リマプロスト　アルファデクス錠５μｇ「サワイ」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２００Ｔ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221</v>
      </c>
      <c r="B192" s="27">
        <f t="shared" si="5"/>
        <v>188</v>
      </c>
      <c r="C192" s="27">
        <f ca="1">IFERROR(OFFSET(錠剤!C$4,錠剤_PTP!$A192,0),"")</f>
        <v>739</v>
      </c>
      <c r="D192" s="27" t="str">
        <f ca="1">IFERROR(OFFSET(錠剤!D$4,錠剤_PTP!$A192,0),"")</f>
        <v>リンゼス錠０．２５ｍｇ</v>
      </c>
      <c r="E192" s="27">
        <f ca="1">IFERROR(OFFSET(錠剤!E$4,錠剤_PTP!$A192,0),"")</f>
        <v>0</v>
      </c>
      <c r="F192" s="27">
        <f ca="1">IFERROR(OFFSET(錠剤!F$4,錠剤_PTP!$A192,0),"")</f>
        <v>1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222</v>
      </c>
      <c r="B193" s="27">
        <f t="shared" si="5"/>
        <v>189</v>
      </c>
      <c r="C193" s="27">
        <f ca="1">IFERROR(OFFSET(錠剤!C$4,錠剤_PTP!$A193,0),"")</f>
        <v>753</v>
      </c>
      <c r="D193" s="27" t="str">
        <f ca="1">IFERROR(OFFSET(錠剤!D$4,錠剤_PTP!$A193,0),"")</f>
        <v>レキソタン錠２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ＰＴＰ</v>
      </c>
      <c r="H193" s="27" t="str">
        <f ca="1">IFERROR(OFFSET(錠剤!H$4,錠剤_PTP!$A193,0),"")</f>
        <v>１００Ｔ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223</v>
      </c>
      <c r="B194" s="27">
        <f t="shared" si="5"/>
        <v>190</v>
      </c>
      <c r="C194" s="27">
        <f ca="1">IFERROR(OFFSET(錠剤!C$4,錠剤_PTP!$A194,0),"")</f>
        <v>754</v>
      </c>
      <c r="D194" s="27" t="str">
        <f ca="1">IFERROR(OFFSET(錠剤!D$4,錠剤_PTP!$A194,0),"")</f>
        <v>レキソタン錠２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バラ</v>
      </c>
      <c r="H194" s="27" t="str">
        <f ca="1">IFERROR(OFFSET(錠剤!H$4,錠剤_PTP!$A194,0),"")</f>
        <v>５００Ｔ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224</v>
      </c>
      <c r="B195" s="27">
        <f t="shared" si="5"/>
        <v>191</v>
      </c>
      <c r="C195" s="27">
        <f ca="1">IFERROR(OFFSET(錠剤!C$4,錠剤_PTP!$A195,0),"")</f>
        <v>755</v>
      </c>
      <c r="D195" s="27" t="str">
        <f ca="1">IFERROR(OFFSET(錠剤!D$4,錠剤_PTP!$A195,0),"")</f>
        <v>レキソタン錠５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ＰＴＰ</v>
      </c>
      <c r="H195" s="27" t="str">
        <f ca="1">IFERROR(OFFSET(錠剤!H$4,錠剤_PTP!$A195,0),"")</f>
        <v>１００Ｔ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225</v>
      </c>
      <c r="B196" s="27">
        <f t="shared" si="5"/>
        <v>192</v>
      </c>
      <c r="C196" s="27">
        <f ca="1">IFERROR(OFFSET(錠剤!C$4,錠剤_PTP!$A196,0),"")</f>
        <v>756</v>
      </c>
      <c r="D196" s="27" t="str">
        <f ca="1">IFERROR(OFFSET(錠剤!D$4,錠剤_PTP!$A196,0),"")</f>
        <v>レキソタン錠５</v>
      </c>
      <c r="E196" s="27">
        <f ca="1">IFERROR(OFFSET(錠剤!E$4,錠剤_PTP!$A196,0),"")</f>
        <v>0</v>
      </c>
      <c r="F196" s="27">
        <f ca="1">IFERROR(OFFSET(錠剤!F$4,錠剤_PTP!$A196,0),"")</f>
        <v>25</v>
      </c>
      <c r="G196" s="27" t="str">
        <f ca="1">IFERROR(OFFSET(錠剤!G$4,錠剤_PTP!$A196,0),"")</f>
        <v>バラ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　＆　普通薬バラ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226</v>
      </c>
      <c r="B197" s="27">
        <f t="shared" si="5"/>
        <v>193</v>
      </c>
      <c r="C197" s="27">
        <f ca="1">IFERROR(OFFSET(錠剤!C$4,錠剤_PTP!$A197,0),"")</f>
        <v>757</v>
      </c>
      <c r="D197" s="27" t="str">
        <f ca="1">IFERROR(OFFSET(錠剤!D$4,錠剤_PTP!$A197,0),"")</f>
        <v>レグテクト錠３３３ｍｇ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１００Ｔ　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227</v>
      </c>
      <c r="B198" s="27">
        <f t="shared" si="5"/>
        <v>194</v>
      </c>
      <c r="C198" s="27">
        <f ca="1">IFERROR(OFFSET(錠剤!C$4,錠剤_PTP!$A198,0),"")</f>
        <v>758</v>
      </c>
      <c r="D198" s="27" t="str">
        <f ca="1">IFERROR(OFFSET(錠剤!D$4,錠剤_PTP!$A198,0),"")</f>
        <v>レグテクト錠３３３ｍｇ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　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228</v>
      </c>
      <c r="B199" s="27">
        <f t="shared" ref="B199:B262" si="7">B198+1</f>
        <v>195</v>
      </c>
      <c r="C199" s="27">
        <f ca="1">IFERROR(OFFSET(錠剤!C$4,錠剤_PTP!$A199,0),"")</f>
        <v>760</v>
      </c>
      <c r="D199" s="27" t="str">
        <f ca="1">IFERROR(OFFSET(錠剤!D$4,錠剤_PTP!$A199,0),"")</f>
        <v>レスプレン錠２０ｍｇ</v>
      </c>
      <c r="E199" s="27">
        <f ca="1">IFERROR(OFFSET(錠剤!E$4,錠剤_PTP!$A199,0),"")</f>
        <v>0</v>
      </c>
      <c r="F199" s="27">
        <f ca="1">IFERROR(OFFSET(錠剤!F$4,錠剤_PTP!$A199,0),"")</f>
        <v>1</v>
      </c>
      <c r="G199" s="27" t="str">
        <f ca="1">IFERROR(OFFSET(錠剤!G$4,錠剤_PTP!$A199,0),"")</f>
        <v>ＰＴＰ</v>
      </c>
      <c r="H199" s="27" t="str">
        <f ca="1">IFERROR(OFFSET(錠剤!H$4,錠剤_PTP!$A199,0),"")</f>
        <v>５００Ｔ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229</v>
      </c>
      <c r="B200" s="27">
        <f t="shared" si="7"/>
        <v>196</v>
      </c>
      <c r="C200" s="27">
        <f ca="1">IFERROR(OFFSET(錠剤!C$4,錠剤_PTP!$A200,0),"")</f>
        <v>762</v>
      </c>
      <c r="D200" s="27" t="str">
        <f ca="1">IFERROR(OFFSET(錠剤!D$4,錠剤_PTP!$A200,0),"")</f>
        <v>レバミピド錠１００ｍｇ「オーツカ」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ＰＴＰ</v>
      </c>
      <c r="H200" s="27" t="str">
        <f ca="1">IFERROR(OFFSET(錠剤!H$4,錠剤_PTP!$A200,0),"")</f>
        <v>５００Ｔ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230</v>
      </c>
      <c r="B201" s="27">
        <f t="shared" si="7"/>
        <v>197</v>
      </c>
      <c r="C201" s="27">
        <f ca="1">IFERROR(OFFSET(錠剤!C$4,錠剤_PTP!$A201,0),"")</f>
        <v>763</v>
      </c>
      <c r="D201" s="27" t="str">
        <f ca="1">IFERROR(OFFSET(錠剤!D$4,錠剤_PTP!$A201,0),"")</f>
        <v>レバミピド錠１００ｍｇ「オーツカ」</v>
      </c>
      <c r="E201" s="27">
        <f ca="1">IFERROR(OFFSET(錠剤!E$4,錠剤_PTP!$A201,0),"")</f>
        <v>0</v>
      </c>
      <c r="F201" s="27">
        <f ca="1">IFERROR(OFFSET(錠剤!F$4,錠剤_PTP!$A201,0),"")</f>
        <v>25</v>
      </c>
      <c r="G201" s="27" t="str">
        <f ca="1">IFERROR(OFFSET(錠剤!G$4,錠剤_PTP!$A201,0),"")</f>
        <v>バラ</v>
      </c>
      <c r="H201" s="27" t="str">
        <f ca="1">IFERROR(OFFSET(錠剤!H$4,錠剤_PTP!$A201,0),"")</f>
        <v>５００Ｔ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　＆　普通薬バラ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231</v>
      </c>
      <c r="B202" s="27">
        <f t="shared" si="7"/>
        <v>198</v>
      </c>
      <c r="C202" s="27">
        <f ca="1">IFERROR(OFFSET(錠剤!C$4,錠剤_PTP!$A202,0),"")</f>
        <v>765</v>
      </c>
      <c r="D202" s="27" t="str">
        <f ca="1">IFERROR(OFFSET(錠剤!D$4,錠剤_PTP!$A202,0),"")</f>
        <v>レベチラセタム錠２５０ｍｇ「トーワ」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232</v>
      </c>
      <c r="B203" s="27">
        <f t="shared" si="7"/>
        <v>199</v>
      </c>
      <c r="C203" s="27">
        <f ca="1">IFERROR(OFFSET(錠剤!C$4,錠剤_PTP!$A203,0),"")</f>
        <v>766</v>
      </c>
      <c r="D203" s="27" t="str">
        <f ca="1">IFERROR(OFFSET(錠剤!D$4,錠剤_PTP!$A203,0),"")</f>
        <v>レベチラセタム錠２５０ｍｇ「トーワ」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３００Ｔ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233</v>
      </c>
      <c r="B204" s="27">
        <f t="shared" si="7"/>
        <v>200</v>
      </c>
      <c r="C204" s="27">
        <f ca="1">IFERROR(OFFSET(錠剤!C$4,錠剤_PTP!$A204,0),"")</f>
        <v>770</v>
      </c>
      <c r="D204" s="27" t="str">
        <f ca="1">IFERROR(OFFSET(錠剤!D$4,錠剤_PTP!$A204,0),"")</f>
        <v>レボフロキサシン錠２５０ｍｇ「ＤＳＥＰ」</v>
      </c>
      <c r="E204" s="27">
        <f ca="1">IFERROR(OFFSET(錠剤!E$4,錠剤_PTP!$A204,0),"")</f>
        <v>0</v>
      </c>
      <c r="F204" s="27">
        <f ca="1">IFERROR(OFFSET(錠剤!F$4,錠剤_PTP!$A204,0),"")</f>
        <v>1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234</v>
      </c>
      <c r="B205" s="27">
        <f t="shared" si="7"/>
        <v>201</v>
      </c>
      <c r="C205" s="27">
        <f ca="1">IFERROR(OFFSET(錠剤!C$4,錠剤_PTP!$A205,0),"")</f>
        <v>780</v>
      </c>
      <c r="D205" s="27" t="str">
        <f ca="1">IFERROR(OFFSET(錠剤!D$4,錠剤_PTP!$A205,0),"")</f>
        <v>ロキソプロフェンナトリウム錠６０ｍｇ「日医工」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ＰＴＰ</v>
      </c>
      <c r="H205" s="27" t="str">
        <f ca="1">IFERROR(OFFSET(錠剤!H$4,錠剤_PTP!$A205,0),"")</f>
        <v>１０００Ｔ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235</v>
      </c>
      <c r="B206" s="27">
        <f t="shared" si="7"/>
        <v>202</v>
      </c>
      <c r="C206" s="27">
        <f ca="1">IFERROR(OFFSET(錠剤!C$4,錠剤_PTP!$A206,0),"")</f>
        <v>781</v>
      </c>
      <c r="D206" s="27" t="str">
        <f ca="1">IFERROR(OFFSET(錠剤!D$4,錠剤_PTP!$A206,0),"")</f>
        <v>ロキソプロフェンナトリウム錠６０ｍｇ「日医工」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バラ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236</v>
      </c>
      <c r="B207" s="27">
        <f t="shared" si="7"/>
        <v>203</v>
      </c>
      <c r="C207" s="27">
        <f ca="1">IFERROR(OFFSET(錠剤!C$4,錠剤_PTP!$A207,0),"")</f>
        <v>784</v>
      </c>
      <c r="D207" s="27" t="str">
        <f ca="1">IFERROR(OFFSET(錠剤!D$4,錠剤_PTP!$A207,0),"")</f>
        <v>ロスバスタチン錠２．５ｍｇ「トーワ」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237</v>
      </c>
      <c r="B208" s="27">
        <f t="shared" si="7"/>
        <v>204</v>
      </c>
      <c r="C208" s="27">
        <f ca="1">IFERROR(OFFSET(錠剤!C$4,錠剤_PTP!$A208,0),"")</f>
        <v>785</v>
      </c>
      <c r="D208" s="27" t="str">
        <f ca="1">IFERROR(OFFSET(錠剤!D$4,錠剤_PTP!$A208,0),"")</f>
        <v>ロスバスタチン錠２．５ｍｇ「トーワ」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３００Ｔ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238</v>
      </c>
      <c r="B209" s="27">
        <f t="shared" si="7"/>
        <v>205</v>
      </c>
      <c r="C209" s="27">
        <f ca="1">IFERROR(OFFSET(錠剤!C$4,錠剤_PTP!$A209,0),"")</f>
        <v>794</v>
      </c>
      <c r="D209" s="27" t="str">
        <f ca="1">IFERROR(OFFSET(錠剤!D$4,錠剤_PTP!$A209,0),"")</f>
        <v>ロペミンカプセル１ｍｇ</v>
      </c>
      <c r="E209" s="27">
        <f ca="1">IFERROR(OFFSET(錠剤!E$4,錠剤_PTP!$A209,0),"")</f>
        <v>0</v>
      </c>
      <c r="F209" s="27">
        <f ca="1">IFERROR(OFFSET(錠剤!F$4,錠剤_PTP!$A209,0),"")</f>
        <v>1</v>
      </c>
      <c r="G209" s="27" t="str">
        <f ca="1">IFERROR(OFFSET(錠剤!G$4,錠剤_PTP!$A209,0),"")</f>
        <v>ＰＴＰ</v>
      </c>
      <c r="H209" s="27" t="str">
        <f ca="1">IFERROR(OFFSET(錠剤!H$4,錠剤_PTP!$A209,0),"")</f>
        <v>１００Ｐ</v>
      </c>
      <c r="I209" s="27" t="str">
        <f ca="1">IFERROR(OFFSET(錠剤!I$4,錠剤_PTP!$A209,0),"")</f>
        <v>cap</v>
      </c>
      <c r="J209" s="27" t="str">
        <f ca="1">IFERROR(OFFSET(錠剤!J$4,錠剤_PTP!$A209,0),"")</f>
        <v>調剤棚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239</v>
      </c>
      <c r="B210" s="27">
        <f t="shared" si="7"/>
        <v>206</v>
      </c>
      <c r="C210" s="27">
        <f ca="1">IFERROR(OFFSET(錠剤!C$4,錠剤_PTP!$A210,0),"")</f>
        <v>795</v>
      </c>
      <c r="D210" s="27" t="str">
        <f ca="1">IFERROR(OFFSET(錠剤!D$4,錠剤_PTP!$A210,0),"")</f>
        <v>ロラゼパム錠０．５ｍｇ「サワイ」</v>
      </c>
      <c r="E210" s="27">
        <f ca="1">IFERROR(OFFSET(錠剤!E$4,錠剤_PTP!$A210,0),"")</f>
        <v>0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１０００Ｔ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240</v>
      </c>
      <c r="B211" s="27">
        <f t="shared" si="7"/>
        <v>207</v>
      </c>
      <c r="C211" s="27">
        <f ca="1">IFERROR(OFFSET(錠剤!C$4,錠剤_PTP!$A211,0),"")</f>
        <v>796</v>
      </c>
      <c r="D211" s="27" t="str">
        <f ca="1">IFERROR(OFFSET(錠剤!D$4,錠剤_PTP!$A211,0),"")</f>
        <v>ロラメット錠１．０（アスカ）</v>
      </c>
      <c r="E211" s="27">
        <f ca="1">IFERROR(OFFSET(錠剤!E$4,錠剤_PTP!$A211,0),"")</f>
        <v>0</v>
      </c>
      <c r="F211" s="27">
        <f ca="1">IFERROR(OFFSET(錠剤!F$4,錠剤_PTP!$A211,0),"")</f>
        <v>25</v>
      </c>
      <c r="G211" s="27" t="str">
        <f ca="1">IFERROR(OFFSET(錠剤!G$4,錠剤_PTP!$A211,0),"")</f>
        <v>ＰＴＰ</v>
      </c>
      <c r="H211" s="27" t="str">
        <f ca="1">IFERROR(OFFSET(錠剤!H$4,錠剤_PTP!$A211,0),"")</f>
        <v>１００Ｔ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241</v>
      </c>
      <c r="B212" s="27">
        <f t="shared" si="7"/>
        <v>208</v>
      </c>
      <c r="C212" s="27">
        <f ca="1">IFERROR(OFFSET(錠剤!C$4,錠剤_PTP!$A212,0),"")</f>
        <v>797</v>
      </c>
      <c r="D212" s="27" t="str">
        <f ca="1">IFERROR(OFFSET(錠剤!D$4,錠剤_PTP!$A212,0),"")</f>
        <v>ロラメット錠１．０（アスカ）</v>
      </c>
      <c r="E212" s="27">
        <f ca="1">IFERROR(OFFSET(錠剤!E$4,錠剤_PTP!$A212,0),"")</f>
        <v>0</v>
      </c>
      <c r="F212" s="27">
        <f ca="1">IFERROR(OFFSET(錠剤!F$4,錠剤_PTP!$A212,0),"")</f>
        <v>25</v>
      </c>
      <c r="G212" s="27" t="str">
        <f ca="1">IFERROR(OFFSET(錠剤!G$4,錠剤_PTP!$A212,0),"")</f>
        <v>バラ</v>
      </c>
      <c r="H212" s="27" t="str">
        <f ca="1">IFERROR(OFFSET(錠剤!H$4,錠剤_PTP!$A212,0),"")</f>
        <v>５００Ｔ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普通薬バラ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242</v>
      </c>
      <c r="B213" s="27">
        <f t="shared" si="7"/>
        <v>209</v>
      </c>
      <c r="C213" s="27">
        <f ca="1">IFERROR(OFFSET(錠剤!C$4,錠剤_PTP!$A213,0),"")</f>
        <v>798</v>
      </c>
      <c r="D213" s="27" t="str">
        <f ca="1">IFERROR(OFFSET(錠剤!D$4,錠剤_PTP!$A213,0),"")</f>
        <v>ワーファリン錠１ｍｇ</v>
      </c>
      <c r="E213" s="27">
        <f ca="1">IFERROR(OFFSET(錠剤!E$4,錠剤_PTP!$A213,0),"")</f>
        <v>0</v>
      </c>
      <c r="F213" s="27">
        <f ca="1">IFERROR(OFFSET(錠剤!F$4,錠剤_PTP!$A213,0),"")</f>
        <v>25</v>
      </c>
      <c r="G213" s="27" t="str">
        <f ca="1">IFERROR(OFFSET(錠剤!G$4,錠剤_PTP!$A213,0),"")</f>
        <v>バラ</v>
      </c>
      <c r="H213" s="27" t="str">
        <f ca="1">IFERROR(OFFSET(錠剤!H$4,錠剤_PTP!$A213,0),"")</f>
        <v>１００Ｔ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普通薬バラ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249</v>
      </c>
      <c r="B214" s="27">
        <f t="shared" si="7"/>
        <v>210</v>
      </c>
      <c r="C214" s="27">
        <f ca="1">IFERROR(OFFSET(錠剤!C$4,錠剤_PTP!$A214,0),"")</f>
        <v>78</v>
      </c>
      <c r="D214" s="27" t="str">
        <f ca="1">IFERROR(OFFSET(錠剤!D$4,錠剤_PTP!$A214,0),"")</f>
        <v>アムロジピンＯＤ錠２．５ｍｇ「明治」</v>
      </c>
      <c r="E214" s="27">
        <f ca="1">IFERROR(OFFSET(錠剤!E$4,錠剤_PTP!$A214,0),"")</f>
        <v>2</v>
      </c>
      <c r="F214" s="27">
        <f ca="1">IFERROR(OFFSET(錠剤!F$4,錠剤_PTP!$A214,0),"")</f>
        <v>25</v>
      </c>
      <c r="G214" s="27" t="str">
        <f ca="1">IFERROR(OFFSET(錠剤!G$4,錠剤_PTP!$A214,0),"")</f>
        <v>ＰＴＰ</v>
      </c>
      <c r="H214" s="27" t="str">
        <f ca="1">IFERROR(OFFSET(錠剤!H$4,錠剤_PTP!$A214,0),"")</f>
        <v>５００Ｔ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普通薬バラ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250</v>
      </c>
      <c r="B215" s="27">
        <f t="shared" si="7"/>
        <v>211</v>
      </c>
      <c r="C215" s="27">
        <f ca="1">IFERROR(OFFSET(錠剤!C$4,錠剤_PTP!$A215,0),"")</f>
        <v>79</v>
      </c>
      <c r="D215" s="27" t="str">
        <f ca="1">IFERROR(OFFSET(錠剤!D$4,錠剤_PTP!$A215,0),"")</f>
        <v>アムロジピンＯＤ錠２．５ｍｇ「明治」</v>
      </c>
      <c r="E215" s="27">
        <f ca="1">IFERROR(OFFSET(錠剤!E$4,錠剤_PTP!$A215,0),"")</f>
        <v>2</v>
      </c>
      <c r="F215" s="27">
        <f ca="1">IFERROR(OFFSET(錠剤!F$4,錠剤_PTP!$A215,0),"")</f>
        <v>25</v>
      </c>
      <c r="G215" s="27" t="str">
        <f ca="1">IFERROR(OFFSET(錠剤!G$4,錠剤_PTP!$A215,0),"")</f>
        <v>バラ</v>
      </c>
      <c r="H215" s="27" t="str">
        <f ca="1">IFERROR(OFFSET(錠剤!H$4,錠剤_PTP!$A215,0),"")</f>
        <v>５００Ｔ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普通薬バラ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251</v>
      </c>
      <c r="B216" s="27">
        <f t="shared" si="7"/>
        <v>212</v>
      </c>
      <c r="C216" s="27">
        <f ca="1">IFERROR(OFFSET(錠剤!C$4,錠剤_PTP!$A216,0),"")</f>
        <v>82</v>
      </c>
      <c r="D216" s="27" t="str">
        <f ca="1">IFERROR(OFFSET(錠剤!D$4,錠剤_PTP!$A216,0),"")</f>
        <v>アリピプラゾールＯＤ錠１２ｍｇ「ニプロ」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252</v>
      </c>
      <c r="B217" s="27">
        <f t="shared" si="7"/>
        <v>213</v>
      </c>
      <c r="C217" s="27">
        <f ca="1">IFERROR(OFFSET(錠剤!C$4,錠剤_PTP!$A217,0),"")</f>
        <v>83</v>
      </c>
      <c r="D217" s="27" t="str">
        <f ca="1">IFERROR(OFFSET(錠剤!D$4,錠剤_PTP!$A217,0),"")</f>
        <v>アリピプラゾールＯＤ錠１２ｍｇ「ニプロ」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５００Ｔ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253</v>
      </c>
      <c r="B218" s="27">
        <f t="shared" si="7"/>
        <v>214</v>
      </c>
      <c r="C218" s="27">
        <f ca="1">IFERROR(OFFSET(錠剤!C$4,錠剤_PTP!$A218,0),"")</f>
        <v>84</v>
      </c>
      <c r="D218" s="27" t="str">
        <f ca="1">IFERROR(OFFSET(錠剤!D$4,錠剤_PTP!$A218,0),"")</f>
        <v>アリピプラゾールＯＤ錠３ｍｇ「ニプロ」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254</v>
      </c>
      <c r="B219" s="27">
        <f t="shared" si="7"/>
        <v>215</v>
      </c>
      <c r="C219" s="27">
        <f ca="1">IFERROR(OFFSET(錠剤!C$4,錠剤_PTP!$A219,0),"")</f>
        <v>85</v>
      </c>
      <c r="D219" s="27" t="str">
        <f ca="1">IFERROR(OFFSET(錠剤!D$4,錠剤_PTP!$A219,0),"")</f>
        <v>アリピプラゾールＯＤ錠３ｍｇ「ニプロ」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バラ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255</v>
      </c>
      <c r="B220" s="27">
        <f t="shared" si="7"/>
        <v>216</v>
      </c>
      <c r="C220" s="27">
        <f ca="1">IFERROR(OFFSET(錠剤!C$4,錠剤_PTP!$A220,0),"")</f>
        <v>86</v>
      </c>
      <c r="D220" s="27" t="str">
        <f ca="1">IFERROR(OFFSET(錠剤!D$4,錠剤_PTP!$A220,0),"")</f>
        <v>アリピプラゾールＯＤ錠６ｍｇ「ニプロ」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256</v>
      </c>
      <c r="B221" s="27">
        <f t="shared" si="7"/>
        <v>217</v>
      </c>
      <c r="C221" s="27">
        <f ca="1">IFERROR(OFFSET(錠剤!C$4,錠剤_PTP!$A221,0),"")</f>
        <v>87</v>
      </c>
      <c r="D221" s="27" t="str">
        <f ca="1">IFERROR(OFFSET(錠剤!D$4,錠剤_PTP!$A221,0),"")</f>
        <v>アリピプラゾールＯＤ錠６ｍｇ「ニプロ」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バラ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257</v>
      </c>
      <c r="B222" s="27">
        <f t="shared" si="7"/>
        <v>218</v>
      </c>
      <c r="C222" s="27">
        <f ca="1">IFERROR(OFFSET(錠剤!C$4,錠剤_PTP!$A222,0),"")</f>
        <v>89</v>
      </c>
      <c r="D222" s="27" t="str">
        <f ca="1">IFERROR(OFFSET(錠剤!D$4,錠剤_PTP!$A222,0),"")</f>
        <v>アリピプラゾール錠１ｍｇ「サワイ」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ＰＴＰ</v>
      </c>
      <c r="H222" s="27" t="str">
        <f ca="1">IFERROR(OFFSET(錠剤!H$4,錠剤_PTP!$A222,0),"")</f>
        <v>１００Ｔ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261</v>
      </c>
      <c r="B223" s="27">
        <f t="shared" si="7"/>
        <v>219</v>
      </c>
      <c r="C223" s="27">
        <f ca="1">IFERROR(OFFSET(錠剤!C$4,錠剤_PTP!$A223,0),"")</f>
        <v>113</v>
      </c>
      <c r="D223" s="27" t="str">
        <f ca="1">IFERROR(OFFSET(錠剤!D$4,錠剤_PTP!$A223,0),"")</f>
        <v>インヴェガ錠３ｍｇ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262</v>
      </c>
      <c r="B224" s="27">
        <f t="shared" si="7"/>
        <v>220</v>
      </c>
      <c r="C224" s="27">
        <f ca="1">IFERROR(OFFSET(錠剤!C$4,錠剤_PTP!$A224,0),"")</f>
        <v>114</v>
      </c>
      <c r="D224" s="27" t="str">
        <f ca="1">IFERROR(OFFSET(錠剤!D$4,錠剤_PTP!$A224,0),"")</f>
        <v>インヴェガ錠６ｍｇ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ＰＴＰ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264</v>
      </c>
      <c r="B225" s="27">
        <f t="shared" si="7"/>
        <v>221</v>
      </c>
      <c r="C225" s="27">
        <f ca="1">IFERROR(OFFSET(錠剤!C$4,錠剤_PTP!$A225,0),"")</f>
        <v>123</v>
      </c>
      <c r="D225" s="27" t="str">
        <f ca="1">IFERROR(OFFSET(錠剤!D$4,錠剤_PTP!$A225,0),"")</f>
        <v>エスシタロプラムＯＤ錠１０ｍｇ「トーワ」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265</v>
      </c>
      <c r="B226" s="27">
        <f t="shared" si="7"/>
        <v>222</v>
      </c>
      <c r="C226" s="27">
        <f ca="1">IFERROR(OFFSET(錠剤!C$4,錠剤_PTP!$A226,0),"")</f>
        <v>124</v>
      </c>
      <c r="D226" s="27" t="str">
        <f ca="1">IFERROR(OFFSET(錠剤!D$4,錠剤_PTP!$A226,0),"")</f>
        <v>エスシタロプラムＯＤ錠１０ｍｇ「トーワ」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３００Ｔ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266</v>
      </c>
      <c r="B227" s="27">
        <f t="shared" si="7"/>
        <v>223</v>
      </c>
      <c r="C227" s="27">
        <f ca="1">IFERROR(OFFSET(錠剤!C$4,錠剤_PTP!$A227,0),"")</f>
        <v>157</v>
      </c>
      <c r="D227" s="27" t="str">
        <f ca="1">IFERROR(OFFSET(錠剤!D$4,錠剤_PTP!$A227,0),"")</f>
        <v>オランザピンＯＤ錠１０ｍｇ「ニプロ」</v>
      </c>
      <c r="E227" s="27">
        <f ca="1">IFERROR(OFFSET(錠剤!E$4,錠剤_PTP!$A227,0),"")</f>
        <v>2</v>
      </c>
      <c r="F227" s="27">
        <f ca="1">IFERROR(OFFSET(錠剤!F$4,錠剤_PTP!$A227,0),"")</f>
        <v>26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　＆　劇薬バラ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267</v>
      </c>
      <c r="B228" s="27">
        <f t="shared" si="7"/>
        <v>224</v>
      </c>
      <c r="C228" s="27">
        <f ca="1">IFERROR(OFFSET(錠剤!C$4,錠剤_PTP!$A228,0),"")</f>
        <v>158</v>
      </c>
      <c r="D228" s="27" t="str">
        <f ca="1">IFERROR(OFFSET(錠剤!D$4,錠剤_PTP!$A228,0),"")</f>
        <v>オランザピンＯＤ錠１０ｍｇ「ニプロ」</v>
      </c>
      <c r="E228" s="27">
        <f ca="1">IFERROR(OFFSET(錠剤!E$4,錠剤_PTP!$A228,0),"")</f>
        <v>2</v>
      </c>
      <c r="F228" s="27">
        <f ca="1">IFERROR(OFFSET(錠剤!F$4,錠剤_PTP!$A228,0),"")</f>
        <v>26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　＆　劇薬バラ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268</v>
      </c>
      <c r="B229" s="27">
        <f t="shared" si="7"/>
        <v>225</v>
      </c>
      <c r="C229" s="27">
        <f ca="1">IFERROR(OFFSET(錠剤!C$4,錠剤_PTP!$A229,0),"")</f>
        <v>159</v>
      </c>
      <c r="D229" s="27" t="str">
        <f ca="1">IFERROR(OFFSET(錠剤!D$4,錠剤_PTP!$A229,0),"")</f>
        <v>オランザピンＯＤ錠５ｍｇ「ニプロ」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１００Ｔ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269</v>
      </c>
      <c r="B230" s="27">
        <f t="shared" si="7"/>
        <v>226</v>
      </c>
      <c r="C230" s="27">
        <f ca="1">IFERROR(OFFSET(錠剤!C$4,錠剤_PTP!$A230,0),"")</f>
        <v>160</v>
      </c>
      <c r="D230" s="27" t="str">
        <f ca="1">IFERROR(OFFSET(錠剤!D$4,錠剤_PTP!$A230,0),"")</f>
        <v>オランザピンＯＤ錠５ｍｇ「ニプロ」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バラ</v>
      </c>
      <c r="H230" s="27" t="str">
        <f ca="1">IFERROR(OFFSET(錠剤!H$4,錠剤_PTP!$A230,0),"")</f>
        <v>１００Ｔ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270</v>
      </c>
      <c r="B231" s="27">
        <f t="shared" si="7"/>
        <v>227</v>
      </c>
      <c r="C231" s="27">
        <f ca="1">IFERROR(OFFSET(錠剤!C$4,錠剤_PTP!$A231,0),"")</f>
        <v>162</v>
      </c>
      <c r="D231" s="27" t="str">
        <f ca="1">IFERROR(OFFSET(錠剤!D$4,錠剤_PTP!$A231,0),"")</f>
        <v>オランザピン錠２．５ｍｇ「ニプロ」　　</v>
      </c>
      <c r="E231" s="27">
        <f ca="1">IFERROR(OFFSET(錠剤!E$4,錠剤_PTP!$A231,0),"")</f>
        <v>2</v>
      </c>
      <c r="F231" s="27">
        <f ca="1">IFERROR(OFFSET(錠剤!F$4,錠剤_PTP!$A231,0),"")</f>
        <v>1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271</v>
      </c>
      <c r="B232" s="27">
        <f t="shared" si="7"/>
        <v>228</v>
      </c>
      <c r="C232" s="27">
        <f ca="1">IFERROR(OFFSET(錠剤!C$4,錠剤_PTP!$A232,0),"")</f>
        <v>163</v>
      </c>
      <c r="D232" s="27" t="str">
        <f ca="1">IFERROR(OFFSET(錠剤!D$4,錠剤_PTP!$A232,0),"")</f>
        <v>オランザピン錠２．５ｍｇ「ニプロ」　　</v>
      </c>
      <c r="E232" s="27">
        <f ca="1">IFERROR(OFFSET(錠剤!E$4,錠剤_PTP!$A232,0),"")</f>
        <v>2</v>
      </c>
      <c r="F232" s="27">
        <f ca="1">IFERROR(OFFSET(錠剤!F$4,錠剤_PTP!$A232,0),"")</f>
        <v>1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272</v>
      </c>
      <c r="B233" s="27">
        <f t="shared" si="7"/>
        <v>229</v>
      </c>
      <c r="C233" s="27">
        <f ca="1">IFERROR(OFFSET(錠剤!C$4,錠剤_PTP!$A233,0),"")</f>
        <v>169</v>
      </c>
      <c r="D233" s="27" t="str">
        <f ca="1">IFERROR(OFFSET(錠剤!D$4,錠剤_PTP!$A233,0),"")</f>
        <v>ガランタミンＯＤ錠１２ｍｇ「日医工」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５６Ｔ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273</v>
      </c>
      <c r="B234" s="27">
        <f t="shared" si="7"/>
        <v>230</v>
      </c>
      <c r="C234" s="27">
        <f ca="1">IFERROR(OFFSET(錠剤!C$4,錠剤_PTP!$A234,0),"")</f>
        <v>170</v>
      </c>
      <c r="D234" s="27" t="str">
        <f ca="1">IFERROR(OFFSET(錠剤!D$4,錠剤_PTP!$A234,0),"")</f>
        <v>ガランタミンＯＤ錠４ｍｇ「日医工」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ＰＴＰ</v>
      </c>
      <c r="H234" s="27" t="str">
        <f ca="1">IFERROR(OFFSET(錠剤!H$4,錠剤_PTP!$A234,0),"")</f>
        <v>１４０Ｔ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274</v>
      </c>
      <c r="B235" s="27">
        <f t="shared" si="7"/>
        <v>231</v>
      </c>
      <c r="C235" s="27">
        <f ca="1">IFERROR(OFFSET(錠剤!C$4,錠剤_PTP!$A235,0),"")</f>
        <v>190</v>
      </c>
      <c r="D235" s="27" t="str">
        <f ca="1">IFERROR(OFFSET(錠剤!D$4,錠剤_PTP!$A235,0),"")</f>
        <v>クエチアピン錠１００ｍｇ「アメル」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275</v>
      </c>
      <c r="B236" s="27">
        <f t="shared" si="7"/>
        <v>232</v>
      </c>
      <c r="C236" s="27">
        <f ca="1">IFERROR(OFFSET(錠剤!C$4,錠剤_PTP!$A236,0),"")</f>
        <v>191</v>
      </c>
      <c r="D236" s="27" t="str">
        <f ca="1">IFERROR(OFFSET(錠剤!D$4,錠剤_PTP!$A236,0),"")</f>
        <v>クエチアピン錠１００ｍｇ「アメル」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１０００Ｔ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276</v>
      </c>
      <c r="B237" s="27">
        <f t="shared" si="7"/>
        <v>233</v>
      </c>
      <c r="C237" s="27">
        <f ca="1">IFERROR(OFFSET(錠剤!C$4,錠剤_PTP!$A237,0),"")</f>
        <v>192</v>
      </c>
      <c r="D237" s="27" t="str">
        <f ca="1">IFERROR(OFFSET(錠剤!D$4,錠剤_PTP!$A237,0),"")</f>
        <v>クエチアピン錠１２．５ｍｇ「アメル」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277</v>
      </c>
      <c r="B238" s="27">
        <f t="shared" si="7"/>
        <v>234</v>
      </c>
      <c r="C238" s="27">
        <f ca="1">IFERROR(OFFSET(錠剤!C$4,錠剤_PTP!$A238,0),"")</f>
        <v>193</v>
      </c>
      <c r="D238" s="27" t="str">
        <f ca="1">IFERROR(OFFSET(錠剤!D$4,錠剤_PTP!$A238,0),"")</f>
        <v>クエチアピン錠１２．５ｍｇ「アメル」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２００Ｔ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278</v>
      </c>
      <c r="B239" s="27">
        <f t="shared" si="7"/>
        <v>235</v>
      </c>
      <c r="C239" s="27">
        <f ca="1">IFERROR(OFFSET(錠剤!C$4,錠剤_PTP!$A239,0),"")</f>
        <v>194</v>
      </c>
      <c r="D239" s="27" t="str">
        <f ca="1">IFERROR(OFFSET(錠剤!D$4,錠剤_PTP!$A239,0),"")</f>
        <v>クエチアピン錠２００ｍｇ「アメル」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ＰＴＰ</v>
      </c>
      <c r="H239" s="27" t="str">
        <f ca="1">IFERROR(OFFSET(錠剤!H$4,錠剤_PTP!$A239,0),"")</f>
        <v>１００Ｔ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279</v>
      </c>
      <c r="B240" s="27">
        <f t="shared" si="7"/>
        <v>236</v>
      </c>
      <c r="C240" s="27">
        <f ca="1">IFERROR(OFFSET(錠剤!C$4,錠剤_PTP!$A240,0),"")</f>
        <v>195</v>
      </c>
      <c r="D240" s="27" t="str">
        <f ca="1">IFERROR(OFFSET(錠剤!D$4,錠剤_PTP!$A240,0),"")</f>
        <v>クエチアピン錠２００ｍｇ「アメル」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バラ</v>
      </c>
      <c r="H240" s="27" t="str">
        <f ca="1">IFERROR(OFFSET(錠剤!H$4,錠剤_PTP!$A240,0),"")</f>
        <v>５００Ｔ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280</v>
      </c>
      <c r="B241" s="27">
        <f t="shared" si="7"/>
        <v>237</v>
      </c>
      <c r="C241" s="27">
        <f ca="1">IFERROR(OFFSET(錠剤!C$4,錠剤_PTP!$A241,0),"")</f>
        <v>196</v>
      </c>
      <c r="D241" s="27" t="str">
        <f ca="1">IFERROR(OFFSET(錠剤!D$4,錠剤_PTP!$A241,0),"")</f>
        <v>クエチアピン錠２５ｍｇ「アメル」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ＰＴＰ</v>
      </c>
      <c r="H241" s="27" t="str">
        <f ca="1">IFERROR(OFFSET(錠剤!H$4,錠剤_PTP!$A241,0),"")</f>
        <v>１００Ｔ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281</v>
      </c>
      <c r="B242" s="27">
        <f t="shared" si="7"/>
        <v>238</v>
      </c>
      <c r="C242" s="27">
        <f ca="1">IFERROR(OFFSET(錠剤!C$4,錠剤_PTP!$A242,0),"")</f>
        <v>197</v>
      </c>
      <c r="D242" s="27" t="str">
        <f ca="1">IFERROR(OFFSET(錠剤!D$4,錠剤_PTP!$A242,0),"")</f>
        <v>クエチアピン錠２５ｍｇ「アメル」</v>
      </c>
      <c r="E242" s="27">
        <f ca="1">IFERROR(OFFSET(錠剤!E$4,錠剤_PTP!$A242,0),"")</f>
        <v>2</v>
      </c>
      <c r="F242" s="27">
        <f ca="1">IFERROR(OFFSET(錠剤!F$4,錠剤_PTP!$A242,0),"")</f>
        <v>26</v>
      </c>
      <c r="G242" s="27" t="str">
        <f ca="1">IFERROR(OFFSET(錠剤!G$4,錠剤_PTP!$A242,0),"")</f>
        <v>バラ</v>
      </c>
      <c r="H242" s="27" t="str">
        <f ca="1">IFERROR(OFFSET(錠剤!H$4,錠剤_PTP!$A242,0),"")</f>
        <v>１０００Ｔ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　＆　劇薬バラ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282</v>
      </c>
      <c r="B243" s="27">
        <f t="shared" si="7"/>
        <v>239</v>
      </c>
      <c r="C243" s="27">
        <f ca="1">IFERROR(OFFSET(錠剤!C$4,錠剤_PTP!$A243,0),"")</f>
        <v>210</v>
      </c>
      <c r="D243" s="27" t="str">
        <f ca="1">IFERROR(OFFSET(錠剤!D$4,錠剤_PTP!$A243,0),"")</f>
        <v>グリメピリドＯＤ錠１ｍｇ「トーワ」</v>
      </c>
      <c r="E243" s="27">
        <f ca="1">IFERROR(OFFSET(錠剤!E$4,錠剤_PTP!$A243,0),"")</f>
        <v>2</v>
      </c>
      <c r="F243" s="27">
        <f ca="1">IFERROR(OFFSET(錠剤!F$4,錠剤_PTP!$A243,0),"")</f>
        <v>26</v>
      </c>
      <c r="G243" s="27" t="str">
        <f ca="1">IFERROR(OFFSET(錠剤!G$4,錠剤_PTP!$A243,0),"")</f>
        <v>バラ</v>
      </c>
      <c r="H243" s="27" t="str">
        <f ca="1">IFERROR(OFFSET(錠剤!H$4,錠剤_PTP!$A243,0),"")</f>
        <v>３００Ｔ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　＆　劇薬バラ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284</v>
      </c>
      <c r="B244" s="27">
        <f t="shared" si="7"/>
        <v>240</v>
      </c>
      <c r="C244" s="27">
        <f ca="1">IFERROR(OFFSET(錠剤!C$4,錠剤_PTP!$A244,0),"")</f>
        <v>239</v>
      </c>
      <c r="D244" s="27" t="str">
        <f ca="1">IFERROR(OFFSET(錠剤!D$4,錠剤_PTP!$A244,0),"")</f>
        <v>コントミン糖衣錠５０ｍｇ</v>
      </c>
      <c r="E244" s="27">
        <f ca="1">IFERROR(OFFSET(錠剤!E$4,錠剤_PTP!$A244,0),"")</f>
        <v>2</v>
      </c>
      <c r="F244" s="27">
        <f ca="1">IFERROR(OFFSET(錠剤!F$4,錠剤_PTP!$A244,0),"")</f>
        <v>26</v>
      </c>
      <c r="G244" s="27" t="str">
        <f ca="1">IFERROR(OFFSET(錠剤!G$4,錠剤_PTP!$A244,0),"")</f>
        <v>ＰＴＰ</v>
      </c>
      <c r="H244" s="27" t="str">
        <f ca="1">IFERROR(OFFSET(錠剤!H$4,錠剤_PTP!$A244,0),"")</f>
        <v>１００Ｔ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　＆　劇薬バラ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285</v>
      </c>
      <c r="B245" s="27">
        <f t="shared" si="7"/>
        <v>241</v>
      </c>
      <c r="C245" s="27">
        <f ca="1">IFERROR(OFFSET(錠剤!C$4,錠剤_PTP!$A245,0),"")</f>
        <v>240</v>
      </c>
      <c r="D245" s="27" t="str">
        <f ca="1">IFERROR(OFFSET(錠剤!D$4,錠剤_PTP!$A245,0),"")</f>
        <v>コントミン糖衣錠５０ｍｇ</v>
      </c>
      <c r="E245" s="27">
        <f ca="1">IFERROR(OFFSET(錠剤!E$4,錠剤_PTP!$A245,0),"")</f>
        <v>2</v>
      </c>
      <c r="F245" s="27">
        <f ca="1">IFERROR(OFFSET(錠剤!F$4,錠剤_PTP!$A245,0),"")</f>
        <v>26</v>
      </c>
      <c r="G245" s="27" t="str">
        <f ca="1">IFERROR(OFFSET(錠剤!G$4,錠剤_PTP!$A245,0),"")</f>
        <v>バラ</v>
      </c>
      <c r="H245" s="27" t="str">
        <f ca="1">IFERROR(OFFSET(錠剤!H$4,錠剤_PTP!$A245,0),"")</f>
        <v>１０００Ｔ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　＆　劇薬バラ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286</v>
      </c>
      <c r="B246" s="27">
        <f t="shared" si="7"/>
        <v>242</v>
      </c>
      <c r="C246" s="27">
        <f ca="1">IFERROR(OFFSET(錠剤!C$4,錠剤_PTP!$A246,0),"")</f>
        <v>253</v>
      </c>
      <c r="D246" s="27" t="str">
        <f ca="1">IFERROR(OFFSET(錠剤!D$4,錠剤_PTP!$A246,0),"")</f>
        <v>シクレスト舌下錠１０ｍｇ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１００Ｔ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287</v>
      </c>
      <c r="B247" s="27">
        <f t="shared" si="7"/>
        <v>243</v>
      </c>
      <c r="C247" s="27">
        <f ca="1">IFERROR(OFFSET(錠剤!C$4,錠剤_PTP!$A247,0),"")</f>
        <v>254</v>
      </c>
      <c r="D247" s="27" t="str">
        <f ca="1">IFERROR(OFFSET(錠剤!D$4,錠剤_PTP!$A247,0),"")</f>
        <v>シクレスト舌下錠５ｍｇ</v>
      </c>
      <c r="E247" s="27">
        <f ca="1">IFERROR(OFFSET(錠剤!E$4,錠剤_PTP!$A247,0),"")</f>
        <v>2</v>
      </c>
      <c r="F247" s="27">
        <f ca="1">IFERROR(OFFSET(錠剤!F$4,錠剤_PTP!$A247,0),"")</f>
        <v>1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288</v>
      </c>
      <c r="B248" s="27">
        <f t="shared" si="7"/>
        <v>244</v>
      </c>
      <c r="C248" s="27">
        <f ca="1">IFERROR(OFFSET(錠剤!C$4,錠剤_PTP!$A248,0),"")</f>
        <v>260</v>
      </c>
      <c r="D248" s="27" t="str">
        <f ca="1">IFERROR(OFFSET(錠剤!D$4,錠剤_PTP!$A248,0),"")</f>
        <v>ジプレキサ　ザイディス錠１０ｍｇ</v>
      </c>
      <c r="E248" s="27">
        <f ca="1">IFERROR(OFFSET(錠剤!E$4,錠剤_PTP!$A248,0),"")</f>
        <v>2</v>
      </c>
      <c r="F248" s="27">
        <f ca="1">IFERROR(OFFSET(錠剤!F$4,錠剤_PTP!$A248,0),"")</f>
        <v>1</v>
      </c>
      <c r="G248" s="27" t="str">
        <f ca="1">IFERROR(OFFSET(錠剤!G$4,錠剤_PTP!$A248,0),"")</f>
        <v>ＰＴＰ</v>
      </c>
      <c r="H248" s="27" t="str">
        <f ca="1">IFERROR(OFFSET(錠剤!H$4,錠剤_PTP!$A248,0),"")</f>
        <v>３５０Ｔ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289</v>
      </c>
      <c r="B249" s="27">
        <f t="shared" si="7"/>
        <v>245</v>
      </c>
      <c r="C249" s="27">
        <f ca="1">IFERROR(OFFSET(錠剤!C$4,錠剤_PTP!$A249,0),"")</f>
        <v>261</v>
      </c>
      <c r="D249" s="27" t="str">
        <f ca="1">IFERROR(OFFSET(錠剤!D$4,錠剤_PTP!$A249,0),"")</f>
        <v>ジプレキサ　ザイディス錠２．５ｍｇ</v>
      </c>
      <c r="E249" s="27">
        <f ca="1">IFERROR(OFFSET(錠剤!E$4,錠剤_PTP!$A249,0),"")</f>
        <v>2</v>
      </c>
      <c r="F249" s="27">
        <f ca="1">IFERROR(OFFSET(錠剤!F$4,錠剤_PTP!$A249,0),"")</f>
        <v>1</v>
      </c>
      <c r="G249" s="27" t="str">
        <f ca="1">IFERROR(OFFSET(錠剤!G$4,錠剤_PTP!$A249,0),"")</f>
        <v>ＰＴＰ</v>
      </c>
      <c r="H249" s="27" t="str">
        <f ca="1">IFERROR(OFFSET(錠剤!H$4,錠剤_PTP!$A249,0),"")</f>
        <v>７０Ｔ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290</v>
      </c>
      <c r="B250" s="27">
        <f t="shared" si="7"/>
        <v>246</v>
      </c>
      <c r="C250" s="27">
        <f ca="1">IFERROR(OFFSET(錠剤!C$4,錠剤_PTP!$A250,0),"")</f>
        <v>262</v>
      </c>
      <c r="D250" s="27" t="str">
        <f ca="1">IFERROR(OFFSET(錠剤!D$4,錠剤_PTP!$A250,0),"")</f>
        <v>ジプレキサ　ザイディス錠５ｍｇ</v>
      </c>
      <c r="E250" s="27">
        <f ca="1">IFERROR(OFFSET(錠剤!E$4,錠剤_PTP!$A250,0),"")</f>
        <v>2</v>
      </c>
      <c r="F250" s="27">
        <f ca="1">IFERROR(OFFSET(錠剤!F$4,錠剤_PTP!$A250,0),"")</f>
        <v>1</v>
      </c>
      <c r="G250" s="27" t="str">
        <f ca="1">IFERROR(OFFSET(錠剤!G$4,錠剤_PTP!$A250,0),"")</f>
        <v>ＰＴＰ</v>
      </c>
      <c r="H250" s="27" t="str">
        <f ca="1">IFERROR(OFFSET(錠剤!H$4,錠剤_PTP!$A250,0),"")</f>
        <v>３５０Ｔ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291</v>
      </c>
      <c r="B251" s="27">
        <f t="shared" si="7"/>
        <v>247</v>
      </c>
      <c r="C251" s="27">
        <f ca="1">IFERROR(OFFSET(錠剤!C$4,錠剤_PTP!$A251,0),"")</f>
        <v>268</v>
      </c>
      <c r="D251" s="27" t="str">
        <f ca="1">IFERROR(OFFSET(錠剤!D$4,錠剤_PTP!$A251,0),"")</f>
        <v>シロドシンＯＤ錠４ｍｇ「ＫＭＰ」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ＰＴＰ</v>
      </c>
      <c r="H251" s="27" t="str">
        <f ca="1">IFERROR(OFFSET(錠剤!H$4,錠剤_PTP!$A251,0),"")</f>
        <v>１００Ｔ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292</v>
      </c>
      <c r="B252" s="27">
        <f t="shared" si="7"/>
        <v>248</v>
      </c>
      <c r="C252" s="27">
        <f ca="1">IFERROR(OFFSET(錠剤!C$4,錠剤_PTP!$A252,0),"")</f>
        <v>278</v>
      </c>
      <c r="D252" s="27" t="str">
        <f ca="1">IFERROR(OFFSET(錠剤!D$4,錠剤_PTP!$A252,0),"")</f>
        <v>スルピリド錠１００ｍｇ「アメル」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293</v>
      </c>
      <c r="B253" s="27">
        <f t="shared" si="7"/>
        <v>249</v>
      </c>
      <c r="C253" s="27">
        <f ca="1">IFERROR(OFFSET(錠剤!C$4,錠剤_PTP!$A253,0),"")</f>
        <v>279</v>
      </c>
      <c r="D253" s="27" t="str">
        <f ca="1">IFERROR(OFFSET(錠剤!D$4,錠剤_PTP!$A253,0),"")</f>
        <v>スルピリド錠２００ｍｇ「アメル」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ＰＴＰ</v>
      </c>
      <c r="H253" s="27" t="str">
        <f ca="1">IFERROR(OFFSET(錠剤!H$4,錠剤_PTP!$A253,0),"")</f>
        <v>１００Ｔ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294</v>
      </c>
      <c r="B254" s="27">
        <f t="shared" si="7"/>
        <v>250</v>
      </c>
      <c r="C254" s="27">
        <f ca="1">IFERROR(OFFSET(錠剤!C$4,錠剤_PTP!$A254,0),"")</f>
        <v>284</v>
      </c>
      <c r="D254" s="27" t="str">
        <f ca="1">IFERROR(OFFSET(錠剤!D$4,錠剤_PTP!$A254,0),"")</f>
        <v>セディール錠１０ｍｇ　　　　　　　　　　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295</v>
      </c>
      <c r="B255" s="27">
        <f t="shared" si="7"/>
        <v>251</v>
      </c>
      <c r="C255" s="27">
        <f ca="1">IFERROR(OFFSET(錠剤!C$4,錠剤_PTP!$A255,0),"")</f>
        <v>285</v>
      </c>
      <c r="D255" s="27" t="str">
        <f ca="1">IFERROR(OFFSET(錠剤!D$4,錠剤_PTP!$A255,0),"")</f>
        <v>セディール錠１０ｍｇ　　　　　　　　　　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296</v>
      </c>
      <c r="B256" s="27">
        <f t="shared" si="7"/>
        <v>252</v>
      </c>
      <c r="C256" s="27">
        <f ca="1">IFERROR(OFFSET(錠剤!C$4,錠剤_PTP!$A256,0),"")</f>
        <v>298</v>
      </c>
      <c r="D256" s="27" t="str">
        <f ca="1">IFERROR(OFFSET(錠剤!D$4,錠剤_PTP!$A256,0),"")</f>
        <v>セルトラリン錠２５ｍｇ「明治」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ＰＴＰ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297</v>
      </c>
      <c r="B257" s="27">
        <f t="shared" si="7"/>
        <v>253</v>
      </c>
      <c r="C257" s="27">
        <f ca="1">IFERROR(OFFSET(錠剤!C$4,錠剤_PTP!$A257,0),"")</f>
        <v>299</v>
      </c>
      <c r="D257" s="27" t="str">
        <f ca="1">IFERROR(OFFSET(錠剤!D$4,錠剤_PTP!$A257,0),"")</f>
        <v>セルトラリン錠２５ｍｇ「明治」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５００Ｔ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298</v>
      </c>
      <c r="B258" s="27">
        <f t="shared" si="7"/>
        <v>254</v>
      </c>
      <c r="C258" s="27">
        <f ca="1">IFERROR(OFFSET(錠剤!C$4,錠剤_PTP!$A258,0),"")</f>
        <v>300</v>
      </c>
      <c r="D258" s="27" t="str">
        <f ca="1">IFERROR(OFFSET(錠剤!D$4,錠剤_PTP!$A258,0),"")</f>
        <v>セレコキシブ錠１００ｍｇ「ＤＳＥＰ」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ＰＴＰ</v>
      </c>
      <c r="H258" s="27" t="str">
        <f ca="1">IFERROR(OFFSET(錠剤!H$4,錠剤_PTP!$A258,0),"")</f>
        <v>１００Ｔ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299</v>
      </c>
      <c r="B259" s="27">
        <f t="shared" si="7"/>
        <v>255</v>
      </c>
      <c r="C259" s="27">
        <f ca="1">IFERROR(OFFSET(錠剤!C$4,錠剤_PTP!$A259,0),"")</f>
        <v>301</v>
      </c>
      <c r="D259" s="27" t="str">
        <f ca="1">IFERROR(OFFSET(錠剤!D$4,錠剤_PTP!$A259,0),"")</f>
        <v>セレコキシブ錠１００ｍｇ「ＤＳＥＰ」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300</v>
      </c>
      <c r="B260" s="27">
        <f t="shared" si="7"/>
        <v>256</v>
      </c>
      <c r="C260" s="27">
        <f ca="1">IFERROR(OFFSET(錠剤!C$4,錠剤_PTP!$A260,0),"")</f>
        <v>311</v>
      </c>
      <c r="D260" s="27" t="str">
        <f ca="1">IFERROR(OFFSET(錠剤!D$4,錠剤_PTP!$A260,0),"")</f>
        <v>ゾニサミドＯＤ錠２５ｍｇＴＲＥ「ＤＳＥＰ」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バラ</v>
      </c>
      <c r="H260" s="27" t="str">
        <f ca="1">IFERROR(OFFSET(錠剤!H$4,錠剤_PTP!$A260,0),"")</f>
        <v>１００Ｔ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301</v>
      </c>
      <c r="B261" s="27">
        <f t="shared" si="7"/>
        <v>257</v>
      </c>
      <c r="C261" s="27">
        <f ca="1">IFERROR(OFFSET(錠剤!C$4,錠剤_PTP!$A261,0),"")</f>
        <v>312</v>
      </c>
      <c r="D261" s="27" t="str">
        <f ca="1">IFERROR(OFFSET(錠剤!D$4,錠剤_PTP!$A261,0),"")</f>
        <v>ゾニサミド錠１００ＭＧ「アメル」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302</v>
      </c>
      <c r="B262" s="27">
        <f t="shared" si="7"/>
        <v>258</v>
      </c>
      <c r="C262" s="27">
        <f ca="1">IFERROR(OFFSET(錠剤!C$4,錠剤_PTP!$A262,0),"")</f>
        <v>352</v>
      </c>
      <c r="D262" s="27" t="str">
        <f ca="1">IFERROR(OFFSET(錠剤!D$4,錠剤_PTP!$A262,0),"")</f>
        <v>チラーヂンＳ錠２５μｇ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バラ</v>
      </c>
      <c r="H262" s="27" t="str">
        <f ca="1">IFERROR(OFFSET(錠剤!H$4,錠剤_PTP!$A262,0),"")</f>
        <v>５００Ｔ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303</v>
      </c>
      <c r="B263" s="27">
        <f t="shared" ref="B263:B326" si="9">B262+1</f>
        <v>259</v>
      </c>
      <c r="C263" s="27">
        <f ca="1">IFERROR(OFFSET(錠剤!C$4,錠剤_PTP!$A263,0),"")</f>
        <v>353</v>
      </c>
      <c r="D263" s="27" t="str">
        <f ca="1">IFERROR(OFFSET(錠剤!D$4,錠剤_PTP!$A263,0),"")</f>
        <v>チラーヂンＳ錠５０μｇ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５００Ｔ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307</v>
      </c>
      <c r="B264" s="27">
        <f t="shared" si="9"/>
        <v>260</v>
      </c>
      <c r="C264" s="27">
        <f ca="1">IFERROR(OFFSET(錠剤!C$4,錠剤_PTP!$A264,0),"")</f>
        <v>391</v>
      </c>
      <c r="D264" s="27" t="str">
        <f ca="1">IFERROR(OFFSET(錠剤!D$4,錠剤_PTP!$A264,0),"")</f>
        <v>ドネペジル塩酸塩ＯＤ錠１０ｍｇ「トーワ」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308</v>
      </c>
      <c r="B265" s="27">
        <f t="shared" si="9"/>
        <v>261</v>
      </c>
      <c r="C265" s="27">
        <f ca="1">IFERROR(OFFSET(錠剤!C$4,錠剤_PTP!$A265,0),"")</f>
        <v>392</v>
      </c>
      <c r="D265" s="27" t="str">
        <f ca="1">IFERROR(OFFSET(錠剤!D$4,錠剤_PTP!$A265,0),"")</f>
        <v>ドネペジル塩酸塩ＯＤ錠１０ｍｇ「トーワ」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309</v>
      </c>
      <c r="B266" s="27">
        <f t="shared" si="9"/>
        <v>262</v>
      </c>
      <c r="C266" s="27">
        <f ca="1">IFERROR(OFFSET(錠剤!C$4,錠剤_PTP!$A266,0),"")</f>
        <v>393</v>
      </c>
      <c r="D266" s="27" t="str">
        <f ca="1">IFERROR(OFFSET(錠剤!D$4,錠剤_PTP!$A266,0),"")</f>
        <v>ドネペジル塩酸塩ＯＤ錠３ｍｇ「トーワ」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２８Ｔ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310</v>
      </c>
      <c r="B267" s="27">
        <f t="shared" si="9"/>
        <v>263</v>
      </c>
      <c r="C267" s="27">
        <f ca="1">IFERROR(OFFSET(錠剤!C$4,錠剤_PTP!$A267,0),"")</f>
        <v>394</v>
      </c>
      <c r="D267" s="27" t="str">
        <f ca="1">IFERROR(OFFSET(錠剤!D$4,錠剤_PTP!$A267,0),"")</f>
        <v>ドネペジル塩酸塩ＯＤ錠３ｍｇ「トーワ」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311</v>
      </c>
      <c r="B268" s="27">
        <f t="shared" si="9"/>
        <v>264</v>
      </c>
      <c r="C268" s="27">
        <f ca="1">IFERROR(OFFSET(錠剤!C$4,錠剤_PTP!$A268,0),"")</f>
        <v>395</v>
      </c>
      <c r="D268" s="27" t="str">
        <f ca="1">IFERROR(OFFSET(錠剤!D$4,錠剤_PTP!$A268,0),"")</f>
        <v>ドネペジル塩酸塩ＯＤ錠５ｍｇ「トーワ」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１４０Ｔ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312</v>
      </c>
      <c r="B269" s="27">
        <f t="shared" si="9"/>
        <v>265</v>
      </c>
      <c r="C269" s="27">
        <f ca="1">IFERROR(OFFSET(錠剤!C$4,錠剤_PTP!$A269,0),"")</f>
        <v>396</v>
      </c>
      <c r="D269" s="27" t="str">
        <f ca="1">IFERROR(OFFSET(錠剤!D$4,錠剤_PTP!$A269,0),"")</f>
        <v>ドネペジル塩酸塩ＯＤ錠５ｍｇ「トーワ」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バラ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313</v>
      </c>
      <c r="B270" s="27">
        <f t="shared" si="9"/>
        <v>266</v>
      </c>
      <c r="C270" s="27">
        <f ca="1">IFERROR(OFFSET(錠剤!C$4,錠剤_PTP!$A270,0),"")</f>
        <v>404</v>
      </c>
      <c r="D270" s="27" t="str">
        <f ca="1">IFERROR(OFFSET(錠剤!D$4,錠剤_PTP!$A270,0),"")</f>
        <v>トラゾドン塩酸塩錠２５ｍｇ「アメル」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314</v>
      </c>
      <c r="B271" s="27">
        <f t="shared" si="9"/>
        <v>267</v>
      </c>
      <c r="C271" s="27">
        <f ca="1">IFERROR(OFFSET(錠剤!C$4,錠剤_PTP!$A271,0),"")</f>
        <v>405</v>
      </c>
      <c r="D271" s="27" t="str">
        <f ca="1">IFERROR(OFFSET(錠剤!D$4,錠剤_PTP!$A271,0),"")</f>
        <v>トラゾドン塩酸塩錠２５ｍｇ「アメル」</v>
      </c>
      <c r="E271" s="27">
        <f ca="1">IFERROR(OFFSET(錠剤!E$4,錠剤_PTP!$A271,0),"")</f>
        <v>2</v>
      </c>
      <c r="F271" s="27">
        <f ca="1">IFERROR(OFFSET(錠剤!F$4,錠剤_PTP!$A271,0),"")</f>
        <v>26</v>
      </c>
      <c r="G271" s="27" t="str">
        <f ca="1">IFERROR(OFFSET(錠剤!G$4,錠剤_PTP!$A271,0),"")</f>
        <v>バラ</v>
      </c>
      <c r="H271" s="27" t="str">
        <f ca="1">IFERROR(OFFSET(錠剤!H$4,錠剤_PTP!$A271,0),"")</f>
        <v>１０００Ｔ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　＆　劇薬バラ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315</v>
      </c>
      <c r="B272" s="27">
        <f t="shared" si="9"/>
        <v>268</v>
      </c>
      <c r="C272" s="27">
        <f ca="1">IFERROR(OFFSET(錠剤!C$4,錠剤_PTP!$A272,0),"")</f>
        <v>417</v>
      </c>
      <c r="D272" s="27" t="str">
        <f ca="1">IFERROR(OFFSET(錠剤!D$4,錠剤_PTP!$A272,0),"")</f>
        <v>トリンテリックス錠１０ｍｇ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316</v>
      </c>
      <c r="B273" s="27">
        <f t="shared" si="9"/>
        <v>269</v>
      </c>
      <c r="C273" s="27">
        <f ca="1">IFERROR(OFFSET(錠剤!C$4,錠剤_PTP!$A273,0),"")</f>
        <v>422</v>
      </c>
      <c r="D273" s="27" t="str">
        <f ca="1">IFERROR(OFFSET(錠剤!D$4,錠剤_PTP!$A273,0),"")</f>
        <v>トレドミン錠１５ｍｇ　　　　　　　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１００Ｔ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317</v>
      </c>
      <c r="B274" s="27">
        <f t="shared" si="9"/>
        <v>270</v>
      </c>
      <c r="C274" s="27">
        <f ca="1">IFERROR(OFFSET(錠剤!C$4,錠剤_PTP!$A274,0),"")</f>
        <v>423</v>
      </c>
      <c r="D274" s="27" t="str">
        <f ca="1">IFERROR(OFFSET(錠剤!D$4,錠剤_PTP!$A274,0),"")</f>
        <v>トレドミン錠２５ｍｇ　　　　　　　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ＰＴＰ</v>
      </c>
      <c r="H274" s="27" t="str">
        <f ca="1">IFERROR(OFFSET(錠剤!H$4,錠剤_PTP!$A274,0),"")</f>
        <v>１００Ｔ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318</v>
      </c>
      <c r="B275" s="27">
        <f t="shared" si="9"/>
        <v>271</v>
      </c>
      <c r="C275" s="27">
        <f ca="1">IFERROR(OFFSET(錠剤!C$4,錠剤_PTP!$A275,0),"")</f>
        <v>432</v>
      </c>
      <c r="D275" s="27" t="str">
        <f ca="1">IFERROR(OFFSET(錠剤!D$4,錠剤_PTP!$A275,0),"")</f>
        <v>ニトロペン舌下錠０．３ｍｇ</v>
      </c>
      <c r="E275" s="27">
        <f ca="1">IFERROR(OFFSET(錠剤!E$4,錠剤_PTP!$A275,0),"")</f>
        <v>2</v>
      </c>
      <c r="F275" s="27">
        <f ca="1">IFERROR(OFFSET(錠剤!F$4,錠剤_PTP!$A275,0),"")</f>
        <v>1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319</v>
      </c>
      <c r="B276" s="27">
        <f t="shared" si="9"/>
        <v>272</v>
      </c>
      <c r="C276" s="27">
        <f ca="1">IFERROR(OFFSET(錠剤!C$4,錠剤_PTP!$A276,0),"")</f>
        <v>433</v>
      </c>
      <c r="D276" s="27" t="str">
        <f ca="1">IFERROR(OFFSET(錠剤!D$4,錠剤_PTP!$A276,0),"")</f>
        <v>ニフェジピンカプセル１０ｍｇ「サワイ」</v>
      </c>
      <c r="E276" s="27">
        <f ca="1">IFERROR(OFFSET(錠剤!E$4,錠剤_PTP!$A276,0),"")</f>
        <v>2</v>
      </c>
      <c r="F276" s="27">
        <f ca="1">IFERROR(OFFSET(錠剤!F$4,錠剤_PTP!$A276,0),"")</f>
        <v>1</v>
      </c>
      <c r="G276" s="27" t="str">
        <f ca="1">IFERROR(OFFSET(錠剤!G$4,錠剤_PTP!$A276,0),"")</f>
        <v>ＰＴＰ</v>
      </c>
      <c r="H276" s="27" t="str">
        <f ca="1">IFERROR(OFFSET(錠剤!H$4,錠剤_PTP!$A276,0),"")</f>
        <v>１００ｃａｐ</v>
      </c>
      <c r="I276" s="27" t="str">
        <f ca="1">IFERROR(OFFSET(錠剤!I$4,錠剤_PTP!$A276,0),"")</f>
        <v>cap</v>
      </c>
      <c r="J276" s="27" t="str">
        <f ca="1">IFERROR(OFFSET(錠剤!J$4,錠剤_PTP!$A276,0),"")</f>
        <v>調剤棚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321</v>
      </c>
      <c r="B277" s="27">
        <f t="shared" si="9"/>
        <v>273</v>
      </c>
      <c r="C277" s="27">
        <f ca="1">IFERROR(OFFSET(錠剤!C$4,錠剤_PTP!$A277,0),"")</f>
        <v>452</v>
      </c>
      <c r="D277" s="27" t="str">
        <f ca="1">IFERROR(OFFSET(錠剤!D$4,錠剤_PTP!$A277,0),"")</f>
        <v>ハイペン錠２００ｍｇ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ＰＴＰ</v>
      </c>
      <c r="H277" s="27" t="str">
        <f ca="1">IFERROR(OFFSET(錠剤!H$4,錠剤_PTP!$A277,0),"")</f>
        <v>１００Ｔ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322</v>
      </c>
      <c r="B278" s="27">
        <f t="shared" si="9"/>
        <v>274</v>
      </c>
      <c r="C278" s="27">
        <f ca="1">IFERROR(OFFSET(錠剤!C$4,錠剤_PTP!$A278,0),"")</f>
        <v>453</v>
      </c>
      <c r="D278" s="27" t="str">
        <f ca="1">IFERROR(OFFSET(錠剤!D$4,錠剤_PTP!$A278,0),"")</f>
        <v>パキシルＣＲ錠１２．５ｍｇ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ＰＴＰ</v>
      </c>
      <c r="H278" s="27" t="str">
        <f ca="1">IFERROR(OFFSET(錠剤!H$4,錠剤_PTP!$A278,0),"")</f>
        <v>１４０Ｔ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323</v>
      </c>
      <c r="B279" s="27">
        <f t="shared" si="9"/>
        <v>275</v>
      </c>
      <c r="C279" s="27">
        <f ca="1">IFERROR(OFFSET(錠剤!C$4,錠剤_PTP!$A279,0),"")</f>
        <v>454</v>
      </c>
      <c r="D279" s="27" t="str">
        <f ca="1">IFERROR(OFFSET(錠剤!D$4,錠剤_PTP!$A279,0),"")</f>
        <v>パキシルＣＲ錠１２．５ｍｇ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バラ</v>
      </c>
      <c r="H279" s="27" t="str">
        <f ca="1">IFERROR(OFFSET(錠剤!H$4,錠剤_PTP!$A279,0),"")</f>
        <v>５００Ｔ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324</v>
      </c>
      <c r="B280" s="27">
        <f t="shared" si="9"/>
        <v>276</v>
      </c>
      <c r="C280" s="27">
        <f ca="1">IFERROR(OFFSET(錠剤!C$4,錠剤_PTP!$A280,0),"")</f>
        <v>463</v>
      </c>
      <c r="D280" s="27" t="str">
        <f ca="1">IFERROR(OFFSET(錠剤!D$4,錠剤_PTP!$A280,0),"")</f>
        <v>パロキセチンＯＤ錠１０ｍｇ「トーワ」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ＰＴＰ</v>
      </c>
      <c r="H280" s="27" t="str">
        <f ca="1">IFERROR(OFFSET(錠剤!H$4,錠剤_PTP!$A280,0),"")</f>
        <v>１００Ｔ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325</v>
      </c>
      <c r="B281" s="27">
        <f t="shared" si="9"/>
        <v>277</v>
      </c>
      <c r="C281" s="27">
        <f ca="1">IFERROR(OFFSET(錠剤!C$4,錠剤_PTP!$A281,0),"")</f>
        <v>464</v>
      </c>
      <c r="D281" s="27" t="str">
        <f ca="1">IFERROR(OFFSET(錠剤!D$4,錠剤_PTP!$A281,0),"")</f>
        <v>パロキセチンＯＤ錠１０ｍｇ「トーワ」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３００Ｔ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326</v>
      </c>
      <c r="B282" s="27">
        <f t="shared" si="9"/>
        <v>278</v>
      </c>
      <c r="C282" s="27">
        <f ca="1">IFERROR(OFFSET(錠剤!C$4,錠剤_PTP!$A282,0),"")</f>
        <v>466</v>
      </c>
      <c r="D282" s="27" t="str">
        <f ca="1">IFERROR(OFFSET(錠剤!D$4,錠剤_PTP!$A282,0),"")</f>
        <v>ハロペリドール錠０．７５ｍｇ「アメル」　　　　　　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327</v>
      </c>
      <c r="B283" s="27">
        <f t="shared" si="9"/>
        <v>279</v>
      </c>
      <c r="C283" s="27">
        <f ca="1">IFERROR(OFFSET(錠剤!C$4,錠剤_PTP!$A283,0),"")</f>
        <v>467</v>
      </c>
      <c r="D283" s="27" t="str">
        <f ca="1">IFERROR(OFFSET(錠剤!D$4,錠剤_PTP!$A283,0),"")</f>
        <v>ハロペリドール錠１．５ｍｇ「アメル」　　　　　　　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バラ</v>
      </c>
      <c r="H283" s="27" t="str">
        <f ca="1">IFERROR(OFFSET(錠剤!H$4,錠剤_PTP!$A283,0),"")</f>
        <v>１０００Ｔ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328</v>
      </c>
      <c r="B284" s="27">
        <f t="shared" si="9"/>
        <v>280</v>
      </c>
      <c r="C284" s="27">
        <f ca="1">IFERROR(OFFSET(錠剤!C$4,錠剤_PTP!$A284,0),"")</f>
        <v>468</v>
      </c>
      <c r="D284" s="27" t="str">
        <f ca="1">IFERROR(OFFSET(錠剤!D$4,錠剤_PTP!$A284,0),"")</f>
        <v>ハロペリドール錠１ｍｇ「アメル」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329</v>
      </c>
      <c r="B285" s="27">
        <f t="shared" si="9"/>
        <v>281</v>
      </c>
      <c r="C285" s="27">
        <f ca="1">IFERROR(OFFSET(錠剤!C$4,錠剤_PTP!$A285,0),"")</f>
        <v>469</v>
      </c>
      <c r="D285" s="27" t="str">
        <f ca="1">IFERROR(OFFSET(錠剤!D$4,錠剤_PTP!$A285,0),"")</f>
        <v>ハロペリドール錠１ｍｇ「アメル」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330</v>
      </c>
      <c r="B286" s="27">
        <f t="shared" si="9"/>
        <v>282</v>
      </c>
      <c r="C286" s="27">
        <f ca="1">IFERROR(OFFSET(錠剤!C$4,錠剤_PTP!$A286,0),"")</f>
        <v>470</v>
      </c>
      <c r="D286" s="27" t="str">
        <f ca="1">IFERROR(OFFSET(錠剤!D$4,錠剤_PTP!$A286,0),"")</f>
        <v>ハロペリドール錠３ｍｇ「アメル」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バラ</v>
      </c>
      <c r="H286" s="27" t="str">
        <f ca="1">IFERROR(OFFSET(錠剤!H$4,錠剤_PTP!$A286,0),"")</f>
        <v>１０００Ｔ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331</v>
      </c>
      <c r="B287" s="27">
        <f t="shared" si="9"/>
        <v>283</v>
      </c>
      <c r="C287" s="27">
        <f ca="1">IFERROR(OFFSET(錠剤!C$4,錠剤_PTP!$A287,0),"")</f>
        <v>520</v>
      </c>
      <c r="D287" s="27" t="str">
        <f ca="1">IFERROR(OFFSET(錠剤!D$4,錠剤_PTP!$A287,0),"")</f>
        <v>ヒルナミン錠（５０ｍｇ）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333</v>
      </c>
      <c r="B288" s="27">
        <f t="shared" si="9"/>
        <v>284</v>
      </c>
      <c r="C288" s="27">
        <f ca="1">IFERROR(OFFSET(錠剤!C$4,錠剤_PTP!$A288,0),"")</f>
        <v>572</v>
      </c>
      <c r="D288" s="27" t="str">
        <f ca="1">IFERROR(OFFSET(錠剤!D$4,錠剤_PTP!$A288,0),"")</f>
        <v>ブロナンセリン錠２ｍｇ「ＤＳＰＢ」</v>
      </c>
      <c r="E288" s="27">
        <f ca="1">IFERROR(OFFSET(錠剤!E$4,錠剤_PTP!$A288,0),"")</f>
        <v>2</v>
      </c>
      <c r="F288" s="27">
        <f ca="1">IFERROR(OFFSET(錠剤!F$4,錠剤_PTP!$A288,0),"")</f>
        <v>26</v>
      </c>
      <c r="G288" s="27" t="str">
        <f ca="1">IFERROR(OFFSET(錠剤!G$4,錠剤_PTP!$A288,0),"")</f>
        <v>ＰＴＰ</v>
      </c>
      <c r="H288" s="27" t="str">
        <f ca="1">IFERROR(OFFSET(錠剤!H$4,錠剤_PTP!$A288,0),"")</f>
        <v>１００Ｔ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　＆　劇薬バラ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334</v>
      </c>
      <c r="B289" s="27">
        <f t="shared" si="9"/>
        <v>285</v>
      </c>
      <c r="C289" s="27">
        <f ca="1">IFERROR(OFFSET(錠剤!C$4,錠剤_PTP!$A289,0),"")</f>
        <v>573</v>
      </c>
      <c r="D289" s="27" t="str">
        <f ca="1">IFERROR(OFFSET(錠剤!D$4,錠剤_PTP!$A289,0),"")</f>
        <v>ブロナンセリン錠４ｍｇ「ＤＳＰＢ」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335</v>
      </c>
      <c r="B290" s="27">
        <f t="shared" si="9"/>
        <v>286</v>
      </c>
      <c r="C290" s="27">
        <f ca="1">IFERROR(OFFSET(錠剤!C$4,錠剤_PTP!$A290,0),"")</f>
        <v>574</v>
      </c>
      <c r="D290" s="27" t="str">
        <f ca="1">IFERROR(OFFSET(錠剤!D$4,錠剤_PTP!$A290,0),"")</f>
        <v>ブロナンセリン錠４ｍｇ「ＤＳＰＢ」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１０００Ｔ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336</v>
      </c>
      <c r="B291" s="27">
        <f t="shared" si="9"/>
        <v>287</v>
      </c>
      <c r="C291" s="27">
        <f ca="1">IFERROR(OFFSET(錠剤!C$4,錠剤_PTP!$A291,0),"")</f>
        <v>575</v>
      </c>
      <c r="D291" s="27" t="str">
        <f ca="1">IFERROR(OFFSET(錠剤!D$4,錠剤_PTP!$A291,0),"")</f>
        <v>ブロナンセリン錠８ｍｇ「ＤＳＰＢ」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ＰＴＰ</v>
      </c>
      <c r="H291" s="27" t="str">
        <f ca="1">IFERROR(OFFSET(錠剤!H$4,錠剤_PTP!$A291,0),"")</f>
        <v>１００Ｔ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337</v>
      </c>
      <c r="B292" s="27">
        <f t="shared" si="9"/>
        <v>288</v>
      </c>
      <c r="C292" s="27">
        <f ca="1">IFERROR(OFFSET(錠剤!C$4,錠剤_PTP!$A292,0),"")</f>
        <v>576</v>
      </c>
      <c r="D292" s="27" t="str">
        <f ca="1">IFERROR(OFFSET(錠剤!D$4,錠剤_PTP!$A292,0),"")</f>
        <v>ブロナンセリン錠８ｍｇ「ＤＳＰＢ」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バラ</v>
      </c>
      <c r="H292" s="27" t="str">
        <f ca="1">IFERROR(OFFSET(錠剤!H$4,錠剤_PTP!$A292,0),"")</f>
        <v>１０００Ｔ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339</v>
      </c>
      <c r="B293" s="27">
        <f t="shared" si="9"/>
        <v>289</v>
      </c>
      <c r="C293" s="27">
        <f ca="1">IFERROR(OFFSET(錠剤!C$4,錠剤_PTP!$A293,0),"")</f>
        <v>641</v>
      </c>
      <c r="D293" s="27" t="str">
        <f ca="1">IFERROR(OFFSET(錠剤!D$4,錠剤_PTP!$A293,0),"")</f>
        <v>ミノドロン酸錠５０ｍｇ「ＪＧ」</v>
      </c>
      <c r="E293" s="27">
        <f ca="1">IFERROR(OFFSET(錠剤!E$4,錠剤_PTP!$A293,0),"")</f>
        <v>2</v>
      </c>
      <c r="F293" s="27">
        <f ca="1">IFERROR(OFFSET(錠剤!F$4,錠剤_PTP!$A293,0),"")</f>
        <v>1</v>
      </c>
      <c r="G293" s="27" t="str">
        <f ca="1">IFERROR(OFFSET(錠剤!G$4,錠剤_PTP!$A293,0),"")</f>
        <v>ＰＴＰ</v>
      </c>
      <c r="H293" s="27" t="str">
        <f ca="1">IFERROR(OFFSET(錠剤!H$4,錠剤_PTP!$A293,0),"")</f>
        <v>２Ｔ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340</v>
      </c>
      <c r="B294" s="27">
        <f t="shared" si="9"/>
        <v>290</v>
      </c>
      <c r="C294" s="27">
        <f ca="1">IFERROR(OFFSET(錠剤!C$4,錠剤_PTP!$A294,0),"")</f>
        <v>642</v>
      </c>
      <c r="D294" s="27" t="str">
        <f ca="1">IFERROR(OFFSET(錠剤!D$4,錠剤_PTP!$A294,0),"")</f>
        <v>ミルタザピンＯＤ錠１５ｍｇ「サワイ」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１００Ｔ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341</v>
      </c>
      <c r="B295" s="27">
        <f t="shared" si="9"/>
        <v>291</v>
      </c>
      <c r="C295" s="27">
        <f ca="1">IFERROR(OFFSET(錠剤!C$4,錠剤_PTP!$A295,0),"")</f>
        <v>643</v>
      </c>
      <c r="D295" s="27" t="str">
        <f ca="1">IFERROR(OFFSET(錠剤!D$4,錠剤_PTP!$A295,0),"")</f>
        <v>ミルタザピンＯＤ錠１５ｍｇ「サワイ」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２００Ｔ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343</v>
      </c>
      <c r="B296" s="27">
        <f t="shared" si="9"/>
        <v>292</v>
      </c>
      <c r="C296" s="27">
        <f ca="1">IFERROR(OFFSET(錠剤!C$4,錠剤_PTP!$A296,0),"")</f>
        <v>651</v>
      </c>
      <c r="D296" s="27" t="str">
        <f ca="1">IFERROR(OFFSET(錠剤!D$4,錠剤_PTP!$A296,0),"")</f>
        <v>メトホルミン塩酸塩錠２５０ｍｇＭＴ「ＤＳＰＢ」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バラ</v>
      </c>
      <c r="H296" s="27" t="str">
        <f ca="1">IFERROR(OFFSET(錠剤!H$4,錠剤_PTP!$A296,0),"")</f>
        <v>５００Ｔ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344</v>
      </c>
      <c r="B297" s="27">
        <f t="shared" si="9"/>
        <v>293</v>
      </c>
      <c r="C297" s="27">
        <f ca="1">IFERROR(OFFSET(錠剤!C$4,錠剤_PTP!$A297,0),"")</f>
        <v>653</v>
      </c>
      <c r="D297" s="27" t="str">
        <f ca="1">IFERROR(OFFSET(錠剤!D$4,錠剤_PTP!$A297,0),"")</f>
        <v>メマンチン塩酸塩ＯＤ錠２０ｍｇ「ＤＳＥＰ」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ＰＴＰ</v>
      </c>
      <c r="H297" s="27" t="str">
        <f ca="1">IFERROR(OFFSET(錠剤!H$4,錠剤_PTP!$A297,0),"")</f>
        <v>５６Ｔ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345</v>
      </c>
      <c r="B298" s="27">
        <f t="shared" si="9"/>
        <v>294</v>
      </c>
      <c r="C298" s="27">
        <f ca="1">IFERROR(OFFSET(錠剤!C$4,錠剤_PTP!$A298,0),"")</f>
        <v>654</v>
      </c>
      <c r="D298" s="27" t="str">
        <f ca="1">IFERROR(OFFSET(錠剤!D$4,錠剤_PTP!$A298,0),"")</f>
        <v>メマンチン塩酸塩ＯＤ錠２０ｍｇ「ＤＳＥＰ」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バラ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346</v>
      </c>
      <c r="B299" s="27">
        <f t="shared" si="9"/>
        <v>295</v>
      </c>
      <c r="C299" s="27">
        <f ca="1">IFERROR(OFFSET(錠剤!C$4,錠剤_PTP!$A299,0),"")</f>
        <v>655</v>
      </c>
      <c r="D299" s="27" t="str">
        <f ca="1">IFERROR(OFFSET(錠剤!D$4,錠剤_PTP!$A299,0),"")</f>
        <v>メマンチン塩酸塩ＯＤ錠５ｍｇ「ＤＳＥＰ」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ＰＴＰ</v>
      </c>
      <c r="H299" s="27" t="str">
        <f ca="1">IFERROR(OFFSET(錠剤!H$4,錠剤_PTP!$A299,0),"")</f>
        <v>５６Ｔ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347</v>
      </c>
      <c r="B300" s="27">
        <f t="shared" si="9"/>
        <v>296</v>
      </c>
      <c r="C300" s="27">
        <f ca="1">IFERROR(OFFSET(錠剤!C$4,錠剤_PTP!$A300,0),"")</f>
        <v>656</v>
      </c>
      <c r="D300" s="27" t="str">
        <f ca="1">IFERROR(OFFSET(錠剤!D$4,錠剤_PTP!$A300,0),"")</f>
        <v>メマンチン塩酸塩ＯＤ錠５ｍｇ「ＤＳＥＰ」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バラ</v>
      </c>
      <c r="H300" s="27" t="str">
        <f ca="1">IFERROR(OFFSET(錠剤!H$4,錠剤_PTP!$A300,0),"")</f>
        <v>１００Ｔ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350</v>
      </c>
      <c r="B301" s="27">
        <f t="shared" si="9"/>
        <v>297</v>
      </c>
      <c r="C301" s="27">
        <f ca="1">IFERROR(OFFSET(錠剤!C$4,錠剤_PTP!$A301,0),"")</f>
        <v>679</v>
      </c>
      <c r="D301" s="27" t="str">
        <f ca="1">IFERROR(OFFSET(錠剤!D$4,錠剤_PTP!$A301,0),"")</f>
        <v>ラツーダ錠２０ｍｇ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ＰＴＰ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351</v>
      </c>
      <c r="B302" s="27">
        <f t="shared" si="9"/>
        <v>298</v>
      </c>
      <c r="C302" s="27">
        <f ca="1">IFERROR(OFFSET(錠剤!C$4,錠剤_PTP!$A302,0),"")</f>
        <v>680</v>
      </c>
      <c r="D302" s="27" t="str">
        <f ca="1">IFERROR(OFFSET(錠剤!D$4,錠剤_PTP!$A302,0),"")</f>
        <v>ラツーダ錠２０ｍｇ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バラ</v>
      </c>
      <c r="H302" s="27" t="str">
        <f ca="1">IFERROR(OFFSET(錠剤!H$4,錠剤_PTP!$A302,0),"")</f>
        <v>５００Ｔ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352</v>
      </c>
      <c r="B303" s="27">
        <f t="shared" si="9"/>
        <v>299</v>
      </c>
      <c r="C303" s="27">
        <f ca="1">IFERROR(OFFSET(錠剤!C$4,錠剤_PTP!$A303,0),"")</f>
        <v>681</v>
      </c>
      <c r="D303" s="27" t="str">
        <f ca="1">IFERROR(OFFSET(錠剤!D$4,錠剤_PTP!$A303,0),"")</f>
        <v>ラツーダ錠４０ｍｇ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ＰＴＰ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353</v>
      </c>
      <c r="B304" s="27">
        <f t="shared" si="9"/>
        <v>300</v>
      </c>
      <c r="C304" s="27">
        <f ca="1">IFERROR(OFFSET(錠剤!C$4,錠剤_PTP!$A304,0),"")</f>
        <v>682</v>
      </c>
      <c r="D304" s="27" t="str">
        <f ca="1">IFERROR(OFFSET(錠剤!D$4,錠剤_PTP!$A304,0),"")</f>
        <v>ラツーダ錠４０ｍｇ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バラ</v>
      </c>
      <c r="H304" s="27" t="str">
        <f ca="1">IFERROR(OFFSET(錠剤!H$4,錠剤_PTP!$A304,0),"")</f>
        <v>５００Ｔ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354</v>
      </c>
      <c r="B305" s="27">
        <f t="shared" si="9"/>
        <v>301</v>
      </c>
      <c r="C305" s="27">
        <f ca="1">IFERROR(OFFSET(錠剤!C$4,錠剤_PTP!$A305,0),"")</f>
        <v>686</v>
      </c>
      <c r="D305" s="27" t="str">
        <f ca="1">IFERROR(OFFSET(錠剤!D$4,錠剤_PTP!$A305,0),"")</f>
        <v>ラモトリギン錠１００ｍｇ「トーワ」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ＰＴＰ</v>
      </c>
      <c r="H305" s="27" t="str">
        <f ca="1">IFERROR(OFFSET(錠剤!H$4,錠剤_PTP!$A305,0),"")</f>
        <v>１４０Ｔ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355</v>
      </c>
      <c r="B306" s="27">
        <f t="shared" si="9"/>
        <v>302</v>
      </c>
      <c r="C306" s="27">
        <f ca="1">IFERROR(OFFSET(錠剤!C$4,錠剤_PTP!$A306,0),"")</f>
        <v>687</v>
      </c>
      <c r="D306" s="27" t="str">
        <f ca="1">IFERROR(OFFSET(錠剤!D$4,錠剤_PTP!$A306,0),"")</f>
        <v>ラモトリギン錠１００ｍｇ「トーワ」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バラ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356</v>
      </c>
      <c r="B307" s="27">
        <f t="shared" si="9"/>
        <v>303</v>
      </c>
      <c r="C307" s="27">
        <f ca="1">IFERROR(OFFSET(錠剤!C$4,錠剤_PTP!$A307,0),"")</f>
        <v>688</v>
      </c>
      <c r="D307" s="27" t="str">
        <f ca="1">IFERROR(OFFSET(錠剤!D$4,錠剤_PTP!$A307,0),"")</f>
        <v>ラモトリギン錠２５ｍｇ「トーワ」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ＰＴＰ</v>
      </c>
      <c r="H307" s="27" t="str">
        <f ca="1">IFERROR(OFFSET(錠剤!H$4,錠剤_PTP!$A307,0),"")</f>
        <v>１４０Ｔ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357</v>
      </c>
      <c r="B308" s="27">
        <f t="shared" si="9"/>
        <v>304</v>
      </c>
      <c r="C308" s="27">
        <f ca="1">IFERROR(OFFSET(錠剤!C$4,錠剤_PTP!$A308,0),"")</f>
        <v>689</v>
      </c>
      <c r="D308" s="27" t="str">
        <f ca="1">IFERROR(OFFSET(錠剤!D$4,錠剤_PTP!$A308,0),"")</f>
        <v>ラモトリギン錠２５ｍｇ「トーワ」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バラ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358</v>
      </c>
      <c r="B309" s="27">
        <f t="shared" si="9"/>
        <v>305</v>
      </c>
      <c r="C309" s="27">
        <f ca="1">IFERROR(OFFSET(錠剤!C$4,錠剤_PTP!$A309,0),"")</f>
        <v>701</v>
      </c>
      <c r="D309" s="27" t="str">
        <f ca="1">IFERROR(OFFSET(錠剤!D$4,錠剤_PTP!$A309,0),"")</f>
        <v>リスパダール錠１ｍｇ　　　　　　　　　　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ＰＴＰ</v>
      </c>
      <c r="H309" s="27" t="str">
        <f ca="1">IFERROR(OFFSET(錠剤!H$4,錠剤_PTP!$A309,0),"")</f>
        <v>１００Ｔ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359</v>
      </c>
      <c r="B310" s="27">
        <f t="shared" si="9"/>
        <v>306</v>
      </c>
      <c r="C310" s="27">
        <f ca="1">IFERROR(OFFSET(錠剤!C$4,錠剤_PTP!$A310,0),"")</f>
        <v>702</v>
      </c>
      <c r="D310" s="27" t="str">
        <f ca="1">IFERROR(OFFSET(錠剤!D$4,錠剤_PTP!$A310,0),"")</f>
        <v>リスパダール錠１ｍｇ　　　　　　　　　　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バラ</v>
      </c>
      <c r="H310" s="27" t="str">
        <f ca="1">IFERROR(OFFSET(錠剤!H$4,錠剤_PTP!$A310,0),"")</f>
        <v>１０００Ｔ</v>
      </c>
      <c r="I310" s="27" t="str">
        <f ca="1">IFERROR(OFFSET(錠剤!I$4,錠剤_PTP!$A310,0),"")</f>
        <v>錠</v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360</v>
      </c>
      <c r="B311" s="27">
        <f t="shared" si="9"/>
        <v>307</v>
      </c>
      <c r="C311" s="27">
        <f ca="1">IFERROR(OFFSET(錠剤!C$4,錠剤_PTP!$A311,0),"")</f>
        <v>703</v>
      </c>
      <c r="D311" s="27" t="str">
        <f ca="1">IFERROR(OFFSET(錠剤!D$4,錠剤_PTP!$A311,0),"")</f>
        <v>リスパダール錠２ｍｇ　　　　　　　　　　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ＰＴＰ</v>
      </c>
      <c r="H311" s="27" t="str">
        <f ca="1">IFERROR(OFFSET(錠剤!H$4,錠剤_PTP!$A311,0),"")</f>
        <v>１００Ｔ</v>
      </c>
      <c r="I311" s="27" t="str">
        <f ca="1">IFERROR(OFFSET(錠剤!I$4,錠剤_PTP!$A311,0),"")</f>
        <v>錠</v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361</v>
      </c>
      <c r="B312" s="27">
        <f t="shared" si="9"/>
        <v>308</v>
      </c>
      <c r="C312" s="27">
        <f ca="1">IFERROR(OFFSET(錠剤!C$4,錠剤_PTP!$A312,0),"")</f>
        <v>704</v>
      </c>
      <c r="D312" s="27" t="str">
        <f ca="1">IFERROR(OFFSET(錠剤!D$4,錠剤_PTP!$A312,0),"")</f>
        <v>リスパダール錠２ｍｇ　　　　　　　　　　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バラ</v>
      </c>
      <c r="H312" s="27" t="str">
        <f ca="1">IFERROR(OFFSET(錠剤!H$4,錠剤_PTP!$A312,0),"")</f>
        <v>１０００Ｔ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362</v>
      </c>
      <c r="B313" s="27">
        <f t="shared" si="9"/>
        <v>309</v>
      </c>
      <c r="C313" s="27">
        <f ca="1">IFERROR(OFFSET(錠剤!C$4,錠剤_PTP!$A313,0),"")</f>
        <v>705</v>
      </c>
      <c r="D313" s="27" t="str">
        <f ca="1">IFERROR(OFFSET(錠剤!D$4,錠剤_PTP!$A313,0),"")</f>
        <v>リスパダール錠３ｍｇ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ＰＴＰ</v>
      </c>
      <c r="H313" s="27" t="str">
        <f ca="1">IFERROR(OFFSET(錠剤!H$4,錠剤_PTP!$A313,0),"")</f>
        <v>１００Ｔ</v>
      </c>
      <c r="I313" s="27" t="str">
        <f ca="1">IFERROR(OFFSET(錠剤!I$4,錠剤_PTP!$A313,0),"")</f>
        <v>錠</v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363</v>
      </c>
      <c r="B314" s="27">
        <f t="shared" si="9"/>
        <v>310</v>
      </c>
      <c r="C314" s="27">
        <f ca="1">IFERROR(OFFSET(錠剤!C$4,錠剤_PTP!$A314,0),"")</f>
        <v>706</v>
      </c>
      <c r="D314" s="27" t="str">
        <f ca="1">IFERROR(OFFSET(錠剤!D$4,錠剤_PTP!$A314,0),"")</f>
        <v>リスパダール錠３ｍｇ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バラ</v>
      </c>
      <c r="H314" s="27" t="str">
        <f ca="1">IFERROR(OFFSET(錠剤!H$4,錠剤_PTP!$A314,0),"")</f>
        <v>１０００Ｔ</v>
      </c>
      <c r="I314" s="27" t="str">
        <f ca="1">IFERROR(OFFSET(錠剤!I$4,錠剤_PTP!$A314,0),"")</f>
        <v>錠</v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364</v>
      </c>
      <c r="B315" s="27">
        <f t="shared" si="9"/>
        <v>311</v>
      </c>
      <c r="C315" s="27">
        <f ca="1">IFERROR(OFFSET(錠剤!C$4,錠剤_PTP!$A315,0),"")</f>
        <v>710</v>
      </c>
      <c r="D315" s="27" t="str">
        <f ca="1">IFERROR(OFFSET(錠剤!D$4,錠剤_PTP!$A315,0),"")</f>
        <v>リスペリドンＯＤ錠０．５ｍｇ「アメル」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ＰＴＰ</v>
      </c>
      <c r="H315" s="27" t="str">
        <f ca="1">IFERROR(OFFSET(錠剤!H$4,錠剤_PTP!$A315,0),"")</f>
        <v>１００Ｔ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365</v>
      </c>
      <c r="B316" s="27">
        <f t="shared" si="9"/>
        <v>312</v>
      </c>
      <c r="C316" s="27">
        <f ca="1">IFERROR(OFFSET(錠剤!C$4,錠剤_PTP!$A316,0),"")</f>
        <v>711</v>
      </c>
      <c r="D316" s="27" t="str">
        <f ca="1">IFERROR(OFFSET(錠剤!D$4,錠剤_PTP!$A316,0),"")</f>
        <v>リスペリドンＯＤ錠０．５ｍｇ「アメル」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バラ</v>
      </c>
      <c r="H316" s="27" t="str">
        <f ca="1">IFERROR(OFFSET(錠剤!H$4,錠剤_PTP!$A316,0),"")</f>
        <v>５００Ｔ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366</v>
      </c>
      <c r="B317" s="27">
        <f t="shared" si="9"/>
        <v>313</v>
      </c>
      <c r="C317" s="27">
        <f ca="1">IFERROR(OFFSET(錠剤!C$4,錠剤_PTP!$A317,0),"")</f>
        <v>712</v>
      </c>
      <c r="D317" s="27" t="str">
        <f ca="1">IFERROR(OFFSET(錠剤!D$4,錠剤_PTP!$A317,0),"")</f>
        <v>リスペリドンＯＤ錠１ｍｇ「アメル」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ＰＴＰ</v>
      </c>
      <c r="H317" s="27" t="str">
        <f ca="1">IFERROR(OFFSET(錠剤!H$4,錠剤_PTP!$A317,0),"")</f>
        <v>１００Ｔ</v>
      </c>
      <c r="I317" s="27" t="str">
        <f ca="1">IFERROR(OFFSET(錠剤!I$4,錠剤_PTP!$A317,0),"")</f>
        <v>錠</v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367</v>
      </c>
      <c r="B318" s="27">
        <f t="shared" si="9"/>
        <v>314</v>
      </c>
      <c r="C318" s="27">
        <f ca="1">IFERROR(OFFSET(錠剤!C$4,錠剤_PTP!$A318,0),"")</f>
        <v>713</v>
      </c>
      <c r="D318" s="27" t="str">
        <f ca="1">IFERROR(OFFSET(錠剤!D$4,錠剤_PTP!$A318,0),"")</f>
        <v>リスペリドンＯＤ錠１ｍｇ「アメル」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バラ</v>
      </c>
      <c r="H318" s="27" t="str">
        <f ca="1">IFERROR(OFFSET(錠剤!H$4,錠剤_PTP!$A318,0),"")</f>
        <v>５００Ｔ</v>
      </c>
      <c r="I318" s="27" t="str">
        <f ca="1">IFERROR(OFFSET(錠剤!I$4,錠剤_PTP!$A318,0),"")</f>
        <v/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368</v>
      </c>
      <c r="B319" s="27">
        <f t="shared" si="9"/>
        <v>315</v>
      </c>
      <c r="C319" s="27">
        <f ca="1">IFERROR(OFFSET(錠剤!C$4,錠剤_PTP!$A319,0),"")</f>
        <v>714</v>
      </c>
      <c r="D319" s="27" t="str">
        <f ca="1">IFERROR(OFFSET(錠剤!D$4,錠剤_PTP!$A319,0),"")</f>
        <v>リスペリドンＯＤ錠２ｍｇ「アメル」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/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369</v>
      </c>
      <c r="B320" s="27">
        <f t="shared" si="9"/>
        <v>316</v>
      </c>
      <c r="C320" s="27">
        <f ca="1">IFERROR(OFFSET(錠剤!C$4,錠剤_PTP!$A320,0),"")</f>
        <v>715</v>
      </c>
      <c r="D320" s="27" t="str">
        <f ca="1">IFERROR(OFFSET(錠剤!D$4,錠剤_PTP!$A320,0),"")</f>
        <v>リスペリドンＯＤ錠２ｍｇ「アメル」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バラ</v>
      </c>
      <c r="H320" s="27" t="str">
        <f ca="1">IFERROR(OFFSET(錠剤!H$4,錠剤_PTP!$A320,0),"")</f>
        <v>５００Ｔ</v>
      </c>
      <c r="I320" s="27" t="str">
        <f ca="1">IFERROR(OFFSET(錠剤!I$4,錠剤_PTP!$A320,0),"")</f>
        <v/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370</v>
      </c>
      <c r="B321" s="27">
        <f t="shared" si="9"/>
        <v>317</v>
      </c>
      <c r="C321" s="27">
        <f ca="1">IFERROR(OFFSET(錠剤!C$4,錠剤_PTP!$A321,0),"")</f>
        <v>716</v>
      </c>
      <c r="D321" s="27" t="str">
        <f ca="1">IFERROR(OFFSET(錠剤!D$4,錠剤_PTP!$A321,0),"")</f>
        <v>リスペリドンＯＤ錠３ｍｇ「アメル」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ＰＴＰ</v>
      </c>
      <c r="H321" s="27" t="str">
        <f ca="1">IFERROR(OFFSET(錠剤!H$4,錠剤_PTP!$A321,0),"")</f>
        <v>１００Ｔ</v>
      </c>
      <c r="I321" s="27" t="str">
        <f ca="1">IFERROR(OFFSET(錠剤!I$4,錠剤_PTP!$A321,0),"")</f>
        <v/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371</v>
      </c>
      <c r="B322" s="27">
        <f t="shared" si="9"/>
        <v>318</v>
      </c>
      <c r="C322" s="27">
        <f ca="1">IFERROR(OFFSET(錠剤!C$4,錠剤_PTP!$A322,0),"")</f>
        <v>717</v>
      </c>
      <c r="D322" s="27" t="str">
        <f ca="1">IFERROR(OFFSET(錠剤!D$4,錠剤_PTP!$A322,0),"")</f>
        <v>リスペリドンＯＤ錠３ｍｇ「アメル」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５００Ｔ</v>
      </c>
      <c r="I322" s="27" t="str">
        <f ca="1">IFERROR(OFFSET(錠剤!I$4,錠剤_PTP!$A322,0),"")</f>
        <v/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372</v>
      </c>
      <c r="B323" s="27">
        <f t="shared" si="9"/>
        <v>319</v>
      </c>
      <c r="C323" s="27">
        <f ca="1">IFERROR(OFFSET(錠剤!C$4,錠剤_PTP!$A323,0),"")</f>
        <v>719</v>
      </c>
      <c r="D323" s="27" t="str">
        <f ca="1">IFERROR(OFFSET(錠剤!D$4,錠剤_PTP!$A323,0),"")</f>
        <v>リスペリドン錠０．５ｍｇ「アメル」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373</v>
      </c>
      <c r="B324" s="27">
        <f t="shared" si="9"/>
        <v>320</v>
      </c>
      <c r="C324" s="27">
        <f ca="1">IFERROR(OFFSET(錠剤!C$4,錠剤_PTP!$A324,0),"")</f>
        <v>720</v>
      </c>
      <c r="D324" s="27" t="str">
        <f ca="1">IFERROR(OFFSET(錠剤!D$4,錠剤_PTP!$A324,0),"")</f>
        <v>リスペリドン錠１ｍｇ「アメル」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374</v>
      </c>
      <c r="B325" s="27">
        <f t="shared" si="9"/>
        <v>321</v>
      </c>
      <c r="C325" s="27">
        <f ca="1">IFERROR(OFFSET(錠剤!C$4,錠剤_PTP!$A325,0),"")</f>
        <v>743</v>
      </c>
      <c r="D325" s="27" t="str">
        <f ca="1">IFERROR(OFFSET(錠剤!D$4,錠剤_PTP!$A325,0),"")</f>
        <v>ルーラン錠４ｍｇ　　　　　　　　　　　　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ＰＴＰ</v>
      </c>
      <c r="H325" s="27" t="str">
        <f ca="1">IFERROR(OFFSET(錠剤!H$4,錠剤_PTP!$A325,0),"")</f>
        <v>１００Ｔ　　　　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375</v>
      </c>
      <c r="B326" s="27">
        <f t="shared" si="9"/>
        <v>322</v>
      </c>
      <c r="C326" s="27">
        <f ca="1">IFERROR(OFFSET(錠剤!C$4,錠剤_PTP!$A326,0),"")</f>
        <v>744</v>
      </c>
      <c r="D326" s="27" t="str">
        <f ca="1">IFERROR(OFFSET(錠剤!D$4,錠剤_PTP!$A326,0),"")</f>
        <v>ルーラン錠４ｍｇ　　　　　　　　　　　　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バラ</v>
      </c>
      <c r="H326" s="27" t="str">
        <f ca="1">IFERROR(OFFSET(錠剤!H$4,錠剤_PTP!$A326,0),"")</f>
        <v>１０００Ｔ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376</v>
      </c>
      <c r="B327" s="27">
        <f t="shared" ref="B327:B390" si="11">B326+1</f>
        <v>323</v>
      </c>
      <c r="C327" s="27">
        <f ca="1">IFERROR(OFFSET(錠剤!C$4,錠剤_PTP!$A327,0),"")</f>
        <v>745</v>
      </c>
      <c r="D327" s="27" t="str">
        <f ca="1">IFERROR(OFFSET(錠剤!D$4,錠剤_PTP!$A327,0),"")</f>
        <v>ルーラン錠８ｍｇ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１０００Ｔ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377</v>
      </c>
      <c r="B328" s="27">
        <f t="shared" si="11"/>
        <v>324</v>
      </c>
      <c r="C328" s="27">
        <f ca="1">IFERROR(OFFSET(錠剤!C$4,錠剤_PTP!$A328,0),"")</f>
        <v>746</v>
      </c>
      <c r="D328" s="27" t="str">
        <f ca="1">IFERROR(OFFSET(錠剤!D$4,錠剤_PTP!$A328,0),"")</f>
        <v>ルーラン錠８ｍｇ　　　　　　　　　　　　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378</v>
      </c>
      <c r="B329" s="27">
        <f t="shared" si="11"/>
        <v>325</v>
      </c>
      <c r="C329" s="27">
        <f ca="1">IFERROR(OFFSET(錠剤!C$4,錠剤_PTP!$A329,0),"")</f>
        <v>747</v>
      </c>
      <c r="D329" s="27" t="str">
        <f ca="1">IFERROR(OFFSET(錠剤!D$4,錠剤_PTP!$A329,0),"")</f>
        <v>レキサルティＯＤ錠０．５ｍｇ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ＰＴＰ</v>
      </c>
      <c r="H329" s="27" t="str">
        <f ca="1">IFERROR(OFFSET(錠剤!H$4,錠剤_PTP!$A329,0),"")</f>
        <v>１００Ｔ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379</v>
      </c>
      <c r="B330" s="27">
        <f t="shared" si="11"/>
        <v>326</v>
      </c>
      <c r="C330" s="27">
        <f ca="1">IFERROR(OFFSET(錠剤!C$4,錠剤_PTP!$A330,0),"")</f>
        <v>748</v>
      </c>
      <c r="D330" s="27" t="str">
        <f ca="1">IFERROR(OFFSET(錠剤!D$4,錠剤_PTP!$A330,0),"")</f>
        <v>レキサルティＯＤ錠０．５ｍｇ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バラ</v>
      </c>
      <c r="H330" s="27" t="str">
        <f ca="1">IFERROR(OFFSET(錠剤!H$4,錠剤_PTP!$A330,0),"")</f>
        <v>５００Ｔ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380</v>
      </c>
      <c r="B331" s="27">
        <f t="shared" si="11"/>
        <v>327</v>
      </c>
      <c r="C331" s="27">
        <f ca="1">IFERROR(OFFSET(錠剤!C$4,錠剤_PTP!$A331,0),"")</f>
        <v>749</v>
      </c>
      <c r="D331" s="27" t="str">
        <f ca="1">IFERROR(OFFSET(錠剤!D$4,錠剤_PTP!$A331,0),"")</f>
        <v>レキサルティＯＤ錠１ｍｇ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ＰＴＰ</v>
      </c>
      <c r="H331" s="27" t="str">
        <f ca="1">IFERROR(OFFSET(錠剤!H$4,錠剤_PTP!$A331,0),"")</f>
        <v>１００Ｔ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381</v>
      </c>
      <c r="B332" s="27">
        <f t="shared" si="11"/>
        <v>328</v>
      </c>
      <c r="C332" s="27">
        <f ca="1">IFERROR(OFFSET(錠剤!C$4,錠剤_PTP!$A332,0),"")</f>
        <v>750</v>
      </c>
      <c r="D332" s="27" t="str">
        <f ca="1">IFERROR(OFFSET(錠剤!D$4,錠剤_PTP!$A332,0),"")</f>
        <v>レキサルティＯＤ錠１ｍｇ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バラ</v>
      </c>
      <c r="H332" s="27" t="str">
        <f ca="1">IFERROR(OFFSET(錠剤!H$4,錠剤_PTP!$A332,0),"")</f>
        <v>５００Ｔ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382</v>
      </c>
      <c r="B333" s="27">
        <f t="shared" si="11"/>
        <v>329</v>
      </c>
      <c r="C333" s="27">
        <f ca="1">IFERROR(OFFSET(錠剤!C$4,錠剤_PTP!$A333,0),"")</f>
        <v>751</v>
      </c>
      <c r="D333" s="27" t="str">
        <f ca="1">IFERROR(OFFSET(錠剤!D$4,錠剤_PTP!$A333,0),"")</f>
        <v>レキサルティＯＤ錠２ｍｇ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ＰＴＰ</v>
      </c>
      <c r="H333" s="27" t="str">
        <f ca="1">IFERROR(OFFSET(錠剤!H$4,錠剤_PTP!$A333,0),"")</f>
        <v>１００Ｔ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383</v>
      </c>
      <c r="B334" s="27">
        <f t="shared" si="11"/>
        <v>330</v>
      </c>
      <c r="C334" s="27">
        <f ca="1">IFERROR(OFFSET(錠剤!C$4,錠剤_PTP!$A334,0),"")</f>
        <v>752</v>
      </c>
      <c r="D334" s="27" t="str">
        <f ca="1">IFERROR(OFFSET(錠剤!D$4,錠剤_PTP!$A334,0),"")</f>
        <v>レキサルティＯＤ錠２ｍｇ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バラ</v>
      </c>
      <c r="H334" s="27" t="str">
        <f ca="1">IFERROR(OFFSET(錠剤!H$4,錠剤_PTP!$A334,0),"")</f>
        <v>５００Ｔ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384</v>
      </c>
      <c r="B335" s="27">
        <f t="shared" si="11"/>
        <v>331</v>
      </c>
      <c r="C335" s="27">
        <f ca="1">IFERROR(OFFSET(錠剤!C$4,錠剤_PTP!$A335,0),"")</f>
        <v>788</v>
      </c>
      <c r="D335" s="27" t="str">
        <f ca="1">IFERROR(OFFSET(錠剤!D$4,錠剤_PTP!$A335,0),"")</f>
        <v>ロドピン錠２５ｍｇ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ＰＴＰ</v>
      </c>
      <c r="H335" s="27" t="str">
        <f ca="1">IFERROR(OFFSET(錠剤!H$4,錠剤_PTP!$A335,0),"")</f>
        <v>１００Ｔ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385</v>
      </c>
      <c r="B336" s="27">
        <f t="shared" si="11"/>
        <v>332</v>
      </c>
      <c r="C336" s="27">
        <f ca="1">IFERROR(OFFSET(錠剤!C$4,錠剤_PTP!$A336,0),"")</f>
        <v>789</v>
      </c>
      <c r="D336" s="27" t="str">
        <f ca="1">IFERROR(OFFSET(錠剤!D$4,錠剤_PTP!$A336,0),"")</f>
        <v>ロドピン錠２５ｍｇ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バラ</v>
      </c>
      <c r="H336" s="27" t="str">
        <f ca="1">IFERROR(OFFSET(錠剤!H$4,錠剤_PTP!$A336,0),"")</f>
        <v>１０００Ｔ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386</v>
      </c>
      <c r="B337" s="27">
        <f t="shared" si="11"/>
        <v>333</v>
      </c>
      <c r="C337" s="27">
        <f ca="1">IFERROR(OFFSET(錠剤!C$4,錠剤_PTP!$A337,0),"")</f>
        <v>790</v>
      </c>
      <c r="D337" s="27" t="str">
        <f ca="1">IFERROR(OFFSET(錠剤!D$4,錠剤_PTP!$A337,0),"")</f>
        <v>ロドピン錠５０ｍｇ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ＰＴＰ</v>
      </c>
      <c r="H337" s="27" t="str">
        <f ca="1">IFERROR(OFFSET(錠剤!H$4,錠剤_PTP!$A337,0),"")</f>
        <v>１００Ｔ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cm="1">
        <f t="array" aca="1" ref="A338" ca="1">IFERROR(
   _xlfn.AGGREGATE(
      15, 6,
      ROW(錠剤!$J$5:$J$999)/
      (ISNUMBER(SEARCH("調剤棚", 錠剤!$J$5:$J$999))),
      ROW(A334)
   ),
"")-4</f>
        <v>387</v>
      </c>
      <c r="B338" s="27">
        <f t="shared" si="11"/>
        <v>334</v>
      </c>
      <c r="C338" s="27">
        <f ca="1">IFERROR(OFFSET(錠剤!C$4,錠剤_PTP!$A338,0),"")</f>
        <v>791</v>
      </c>
      <c r="D338" s="27" t="str">
        <f ca="1">IFERROR(OFFSET(錠剤!D$4,錠剤_PTP!$A338,0),"")</f>
        <v>ロドピン錠５０ｍｇ</v>
      </c>
      <c r="E338" s="27">
        <f ca="1">IFERROR(OFFSET(錠剤!E$4,錠剤_PTP!$A338,0),"")</f>
        <v>2</v>
      </c>
      <c r="F338" s="27">
        <f ca="1">IFERROR(OFFSET(錠剤!F$4,錠剤_PTP!$A338,0),"")</f>
        <v>26</v>
      </c>
      <c r="G338" s="27" t="str">
        <f ca="1">IFERROR(OFFSET(錠剤!G$4,錠剤_PTP!$A338,0),"")</f>
        <v>バラ</v>
      </c>
      <c r="H338" s="27" t="str">
        <f ca="1">IFERROR(OFFSET(錠剤!H$4,錠剤_PTP!$A338,0),"")</f>
        <v>１０００Ｔ</v>
      </c>
      <c r="I338" s="27" t="str">
        <f ca="1">IFERROR(OFFSET(錠剤!I$4,錠剤_PTP!$A338,0),"")</f>
        <v>錠</v>
      </c>
      <c r="J338" s="27" t="str">
        <f ca="1">IFERROR(OFFSET(錠剤!J$4,錠剤_PTP!$A338,0),"")</f>
        <v>調剤棚　＆　劇薬バラ</v>
      </c>
      <c r="K338" s="65"/>
      <c r="L338" s="77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(ISNUMBER(SEARCH("調剤棚", 錠剤!$J$5:$J$999))),
      ROW(A335)
   ),
"")-4</f>
        <v>388</v>
      </c>
      <c r="B339" s="27">
        <f t="shared" si="11"/>
        <v>335</v>
      </c>
      <c r="C339" s="27">
        <f ca="1">IFERROR(OFFSET(錠剤!C$4,錠剤_PTP!$A339,0),"")</f>
        <v>824</v>
      </c>
      <c r="D339" s="27" t="str">
        <f ca="1">IFERROR(OFFSET(錠剤!D$4,錠剤_PTP!$A339,0),"")</f>
        <v>炭酸リチウム錠１００ｍｇ「大正」</v>
      </c>
      <c r="E339" s="27">
        <f ca="1">IFERROR(OFFSET(錠剤!E$4,錠剤_PTP!$A339,0),"")</f>
        <v>2</v>
      </c>
      <c r="F339" s="27">
        <f ca="1">IFERROR(OFFSET(錠剤!F$4,錠剤_PTP!$A339,0),"")</f>
        <v>26</v>
      </c>
      <c r="G339" s="27" t="str">
        <f ca="1">IFERROR(OFFSET(錠剤!G$4,錠剤_PTP!$A339,0),"")</f>
        <v>ＰＴＰ</v>
      </c>
      <c r="H339" s="27" t="str">
        <f ca="1">IFERROR(OFFSET(錠剤!H$4,錠剤_PTP!$A339,0),"")</f>
        <v>１００Ｔ　　</v>
      </c>
      <c r="I339" s="27" t="str">
        <f ca="1">IFERROR(OFFSET(錠剤!I$4,錠剤_PTP!$A339,0),"")</f>
        <v>錠</v>
      </c>
      <c r="J339" s="27" t="str">
        <f ca="1">IFERROR(OFFSET(錠剤!J$4,錠剤_PTP!$A339,0),"")</f>
        <v>調剤棚　＆　劇薬バラ</v>
      </c>
      <c r="K339" s="65"/>
      <c r="L339" s="77"/>
      <c r="M339" s="54">
        <f t="shared" si="10"/>
        <v>0</v>
      </c>
    </row>
    <row r="340" spans="1:13">
      <c r="A340" s="66" cm="1">
        <f t="array" aca="1" ref="A340" ca="1">IFERROR(
   _xlfn.AGGREGATE(
      15, 6,
      ROW(錠剤!$J$5:$J$999)/
      (ISNUMBER(SEARCH("調剤棚", 錠剤!$J$5:$J$999))),
      ROW(A336)
   ),
"")-4</f>
        <v>389</v>
      </c>
      <c r="B340" s="27">
        <f t="shared" si="11"/>
        <v>336</v>
      </c>
      <c r="C340" s="27">
        <f ca="1">IFERROR(OFFSET(錠剤!C$4,錠剤_PTP!$A340,0),"")</f>
        <v>825</v>
      </c>
      <c r="D340" s="27" t="str">
        <f ca="1">IFERROR(OFFSET(錠剤!D$4,錠剤_PTP!$A340,0),"")</f>
        <v>炭酸リチウム錠１００ｍｇ「大正」</v>
      </c>
      <c r="E340" s="27">
        <f ca="1">IFERROR(OFFSET(錠剤!E$4,錠剤_PTP!$A340,0),"")</f>
        <v>2</v>
      </c>
      <c r="F340" s="27">
        <f ca="1">IFERROR(OFFSET(錠剤!F$4,錠剤_PTP!$A340,0),"")</f>
        <v>26</v>
      </c>
      <c r="G340" s="27" t="str">
        <f ca="1">IFERROR(OFFSET(錠剤!G$4,錠剤_PTP!$A340,0),"")</f>
        <v>バラ</v>
      </c>
      <c r="H340" s="27" t="str">
        <f ca="1">IFERROR(OFFSET(錠剤!H$4,錠剤_PTP!$A340,0),"")</f>
        <v>１０００Ｔ　　</v>
      </c>
      <c r="I340" s="27" t="str">
        <f ca="1">IFERROR(OFFSET(錠剤!I$4,錠剤_PTP!$A340,0),"")</f>
        <v>錠</v>
      </c>
      <c r="J340" s="27" t="str">
        <f ca="1">IFERROR(OFFSET(錠剤!J$4,錠剤_PTP!$A340,0),"")</f>
        <v>調剤棚　＆　劇薬バラ</v>
      </c>
      <c r="K340" s="65"/>
      <c r="L340" s="77"/>
      <c r="M340" s="54">
        <f t="shared" si="10"/>
        <v>0</v>
      </c>
    </row>
    <row r="341" spans="1:13">
      <c r="A341" s="66" cm="1">
        <f t="array" aca="1" ref="A341" ca="1">IFERROR(
   _xlfn.AGGREGATE(
      15, 6,
      ROW(錠剤!$J$5:$J$999)/
      (ISNUMBER(SEARCH("調剤棚", 錠剤!$J$5:$J$999))),
      ROW(A337)
   ),
"")-4</f>
        <v>390</v>
      </c>
      <c r="B341" s="27">
        <f t="shared" si="11"/>
        <v>337</v>
      </c>
      <c r="C341" s="27">
        <f ca="1">IFERROR(OFFSET(錠剤!C$4,錠剤_PTP!$A341,0),"")</f>
        <v>826</v>
      </c>
      <c r="D341" s="27" t="str">
        <f ca="1">IFERROR(OFFSET(錠剤!D$4,錠剤_PTP!$A341,0),"")</f>
        <v>炭酸リチウム錠２００ｍｇ「大正」</v>
      </c>
      <c r="E341" s="27">
        <f ca="1">IFERROR(OFFSET(錠剤!E$4,錠剤_PTP!$A341,0),"")</f>
        <v>2</v>
      </c>
      <c r="F341" s="27">
        <f ca="1">IFERROR(OFFSET(錠剤!F$4,錠剤_PTP!$A341,0),"")</f>
        <v>26</v>
      </c>
      <c r="G341" s="27" t="str">
        <f ca="1">IFERROR(OFFSET(錠剤!G$4,錠剤_PTP!$A341,0),"")</f>
        <v>ＰＴＰ</v>
      </c>
      <c r="H341" s="27" t="str">
        <f ca="1">IFERROR(OFFSET(錠剤!H$4,錠剤_PTP!$A341,0),"")</f>
        <v>１００Ｔ</v>
      </c>
      <c r="I341" s="27" t="str">
        <f ca="1">IFERROR(OFFSET(錠剤!I$4,錠剤_PTP!$A341,0),"")</f>
        <v>錠</v>
      </c>
      <c r="J341" s="27" t="str">
        <f ca="1">IFERROR(OFFSET(錠剤!J$4,錠剤_PTP!$A341,0),"")</f>
        <v>調剤棚　＆　劇薬バラ</v>
      </c>
      <c r="K341" s="65"/>
      <c r="L341" s="77"/>
      <c r="M341" s="54">
        <f t="shared" si="10"/>
        <v>0</v>
      </c>
    </row>
    <row r="342" spans="1:13">
      <c r="A342" s="66" cm="1">
        <f t="array" aca="1" ref="A342" ca="1">IFERROR(
   _xlfn.AGGREGATE(
      15, 6,
      ROW(錠剤!$J$5:$J$999)/
      (ISNUMBER(SEARCH("調剤棚", 錠剤!$J$5:$J$999))),
      ROW(A338)
   ),
"")-4</f>
        <v>391</v>
      </c>
      <c r="B342" s="27">
        <f t="shared" si="11"/>
        <v>338</v>
      </c>
      <c r="C342" s="27">
        <f ca="1">IFERROR(OFFSET(錠剤!C$4,錠剤_PTP!$A342,0),"")</f>
        <v>827</v>
      </c>
      <c r="D342" s="27" t="str">
        <f ca="1">IFERROR(OFFSET(錠剤!D$4,錠剤_PTP!$A342,0),"")</f>
        <v>炭酸リチウム錠２００ｍｇ「大正」</v>
      </c>
      <c r="E342" s="27">
        <f ca="1">IFERROR(OFFSET(錠剤!E$4,錠剤_PTP!$A342,0),"")</f>
        <v>2</v>
      </c>
      <c r="F342" s="27">
        <f ca="1">IFERROR(OFFSET(錠剤!F$4,錠剤_PTP!$A342,0),"")</f>
        <v>26</v>
      </c>
      <c r="G342" s="27" t="str">
        <f ca="1">IFERROR(OFFSET(錠剤!G$4,錠剤_PTP!$A342,0),"")</f>
        <v>バラ</v>
      </c>
      <c r="H342" s="27" t="str">
        <f ca="1">IFERROR(OFFSET(錠剤!H$4,錠剤_PTP!$A342,0),"")</f>
        <v>１０００Ｔ</v>
      </c>
      <c r="I342" s="27" t="str">
        <f ca="1">IFERROR(OFFSET(錠剤!I$4,錠剤_PTP!$A342,0),"")</f>
        <v>錠</v>
      </c>
      <c r="J342" s="27" t="str">
        <f ca="1">IFERROR(OFFSET(錠剤!J$4,錠剤_PTP!$A342,0),"")</f>
        <v>調剤棚　＆　劇薬バラ</v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FF99"/>
  </sheetPr>
  <dimension ref="A2:M504"/>
  <sheetViews>
    <sheetView workbookViewId="0">
      <selection activeCell="O13" sqref="O13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76" t="s">
        <v>4205</v>
      </c>
      <c r="L4" s="61" t="s">
        <v>4206</v>
      </c>
      <c r="M4" s="61" t="s">
        <v>4207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24</v>
      </c>
      <c r="D6" s="27" t="str">
        <f ca="1">IFERROR(OFFSET(錠剤!D$4,錠剤_バラ!$A6,0),"")</f>
        <v>ＥＰＬカプセル２５０ｍｇ　販売中止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４００Ｐ</v>
      </c>
      <c r="I6" s="27" t="str">
        <f ca="1">IFERROR(OFFSET(錠剤!I$4,錠剤_バラ!$A6,0),"")</f>
        <v>cap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3</v>
      </c>
      <c r="B7" s="27">
        <f t="shared" ref="B7:B70" si="1">B6+1</f>
        <v>3</v>
      </c>
      <c r="C7" s="27">
        <f ca="1">IFERROR(OFFSET(錠剤!C$4,錠剤_バラ!$A7,0),"")</f>
        <v>27</v>
      </c>
      <c r="D7" s="27" t="str">
        <f ca="1">IFERROR(OFFSET(錠剤!D$4,錠剤_バラ!$A7,0),"")</f>
        <v>アーチスト錠１．２５ｍｇ</v>
      </c>
      <c r="E7" s="27">
        <f ca="1">IFERROR(OFFSET(錠剤!E$4,錠剤_バラ!$A7,0),"")</f>
        <v>0</v>
      </c>
      <c r="F7" s="27">
        <f ca="1">IFERROR(OFFSET(錠剤!F$4,錠剤_バラ!$A7,0),"")</f>
        <v>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38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ＰＴＰ</v>
      </c>
      <c r="H8" s="27" t="str">
        <f ca="1">IFERROR(OFFSET(錠剤!H$4,錠剤_バラ!$A8,0),"")</f>
        <v>１００Ｔ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39</v>
      </c>
      <c r="D9" s="27" t="str">
        <f ca="1">IFERROR(OFFSET(錠剤!D$4,錠剤_バラ!$A9,0),"")</f>
        <v>アジルサルタンＯＤ錠２０ｍｇ「サワイ」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バラ</v>
      </c>
      <c r="H9" s="27" t="str">
        <f ca="1">IFERROR(OFFSET(錠剤!H$4,錠剤_バラ!$A9,0),"")</f>
        <v>２００Ｔ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43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ＰＴＰ</v>
      </c>
      <c r="H10" s="27" t="str">
        <f ca="1">IFERROR(OFFSET(錠剤!H$4,錠剤_バラ!$A10,0),"")</f>
        <v>１００Ｔ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8</v>
      </c>
      <c r="B11" s="27">
        <f t="shared" si="1"/>
        <v>7</v>
      </c>
      <c r="C11" s="27">
        <f ca="1">IFERROR(OFFSET(錠剤!C$4,錠剤_バラ!$A11,0),"")</f>
        <v>44</v>
      </c>
      <c r="D11" s="27" t="str">
        <f ca="1">IFERROR(OFFSET(錠剤!D$4,錠剤_バラ!$A11,0),"")</f>
        <v>アスパラ－ＣＡ錠２００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バラ</v>
      </c>
      <c r="H11" s="27" t="str">
        <f ca="1">IFERROR(OFFSET(錠剤!H$4,錠剤_バラ!$A11,0),"")</f>
        <v>５００Ｔ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56</v>
      </c>
      <c r="D12" s="27" t="str">
        <f ca="1">IFERROR(OFFSET(錠剤!D$4,錠剤_バラ!$A12,0),"")</f>
        <v>アタラックス錠２５ｍｇ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ＰＴＰ</v>
      </c>
      <c r="H12" s="27" t="str">
        <f ca="1">IFERROR(OFFSET(錠剤!H$4,錠剤_バラ!$A12,0),"")</f>
        <v>１００Ｔ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59</v>
      </c>
      <c r="D13" s="27" t="str">
        <f ca="1">IFERROR(OFFSET(錠剤!D$4,錠剤_バラ!$A13,0),"")</f>
        <v>アドナ錠３０ｍｇ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バラ</v>
      </c>
      <c r="H13" s="27" t="str">
        <f ca="1">IFERROR(OFFSET(錠剤!H$4,錠剤_バラ!$A13,0),"")</f>
        <v>５００Ｔ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67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ＰＴＰ</v>
      </c>
      <c r="H14" s="27" t="str">
        <f ca="1">IFERROR(OFFSET(錠剤!H$4,錠剤_バラ!$A14,0),"")</f>
        <v>１００Ｔ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68</v>
      </c>
      <c r="D15" s="27" t="str">
        <f ca="1">IFERROR(OFFSET(錠剤!D$4,錠剤_バラ!$A15,0),"")</f>
        <v>アトルバスタチンＯＤ錠１０ｍｇ「トーワ」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バラ</v>
      </c>
      <c r="H15" s="27" t="str">
        <f ca="1">IFERROR(OFFSET(錠剤!H$4,錠剤_バラ!$A15,0),"")</f>
        <v>３００Ｔ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74</v>
      </c>
      <c r="D16" s="27" t="str">
        <f ca="1">IFERROR(OFFSET(錠剤!D$4,錠剤_バラ!$A16,0),"")</f>
        <v>アマンタジン塩酸塩錠５０ｍｇ「杏林」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ＰＴＰ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75</v>
      </c>
      <c r="D17" s="27" t="str">
        <f ca="1">IFERROR(OFFSET(錠剤!D$4,錠剤_バラ!$A17,0),"")</f>
        <v>アミティーザカプセル２４μｇ</v>
      </c>
      <c r="E17" s="27">
        <f ca="1">IFERROR(OFFSET(錠剤!E$4,錠剤_バラ!$A17,0),"")</f>
        <v>0</v>
      </c>
      <c r="F17" s="27">
        <f ca="1">IFERROR(OFFSET(錠剤!F$4,錠剤_バラ!$A17,0),"")</f>
        <v>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５００Ｐ</v>
      </c>
      <c r="I17" s="27" t="str">
        <f ca="1">IFERROR(OFFSET(錠剤!I$4,錠剤_バラ!$A17,0),"")</f>
        <v>cap</v>
      </c>
      <c r="J17" s="27" t="str">
        <f ca="1">IFERROR(OFFSET(錠剤!J$4,錠剤_バラ!$A17,0),"")</f>
        <v>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90</v>
      </c>
      <c r="D18" s="27" t="str">
        <f ca="1">IFERROR(OFFSET(錠剤!D$4,錠剤_バラ!$A18,0),"")</f>
        <v>アルダクトンＡ錠２５ｍｇ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98</v>
      </c>
      <c r="D19" s="27" t="str">
        <f ca="1">IFERROR(OFFSET(錠剤!D$4,錠剤_バラ!$A19,0),"")</f>
        <v>アロプリノール錠１００ｍｇ「サワイ」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99</v>
      </c>
      <c r="D20" s="27" t="str">
        <f ca="1">IFERROR(OFFSET(錠剤!D$4,錠剤_バラ!$A20,0),"")</f>
        <v>アロプリノール錠１００ｍｇ「サワイ」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１０００Ｔ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101</v>
      </c>
      <c r="D21" s="27" t="str">
        <f ca="1">IFERROR(OFFSET(錠剤!D$4,錠剤_バラ!$A21,0),"")</f>
        <v>イコサペント酸エチルカプセル　３００ｍｇ「日医工」</v>
      </c>
      <c r="E21" s="27">
        <f ca="1">IFERROR(OFFSET(錠剤!E$4,錠剤_バラ!$A21,0),"")</f>
        <v>0</v>
      </c>
      <c r="F21" s="27">
        <f ca="1">IFERROR(OFFSET(錠剤!F$4,錠剤_バラ!$A21,0),"")</f>
        <v>5</v>
      </c>
      <c r="G21" s="27" t="str">
        <f ca="1">IFERROR(OFFSET(錠剤!G$4,錠剤_バラ!$A21,0),"")</f>
        <v>ＰＴＰ</v>
      </c>
      <c r="H21" s="27" t="str">
        <f ca="1">IFERROR(OFFSET(錠剤!H$4,錠剤_バラ!$A21,0),"")</f>
        <v>１０００Ｐ</v>
      </c>
      <c r="I21" s="27" t="str">
        <f ca="1">IFERROR(OFFSET(錠剤!I$4,錠剤_バラ!$A21,0),"")</f>
        <v>cap</v>
      </c>
      <c r="J21" s="27" t="str">
        <f ca="1">IFERROR(OFFSET(錠剤!J$4,錠剤_バラ!$A21,0),"")</f>
        <v>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111</v>
      </c>
      <c r="D22" s="27" t="str">
        <f ca="1">IFERROR(OFFSET(錠剤!D$4,錠剤_バラ!$A22,0),"")</f>
        <v>イルベサルタン錠５０ｍｇ「サワイ」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112</v>
      </c>
      <c r="D23" s="27" t="str">
        <f ca="1">IFERROR(OFFSET(錠剤!D$4,錠剤_バラ!$A23,0),"")</f>
        <v>イルベサルタン錠５０ｍｇ「サワイ」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２００Ｔ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121</v>
      </c>
      <c r="D24" s="27" t="str">
        <f ca="1">IFERROR(OFFSET(錠剤!D$4,錠剤_バラ!$A24,0),"")</f>
        <v>ウルソデオキシコール酸錠１００ｍｇ「サワイ」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バラ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125</v>
      </c>
      <c r="D25" s="27" t="str">
        <f ca="1">IFERROR(OFFSET(錠剤!D$4,錠剤_バラ!$A25,0),"")</f>
        <v>エスゾピクロン錠１ｍｇ「トーワ」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ＰＴＰ</v>
      </c>
      <c r="H25" s="27" t="str">
        <f ca="1">IFERROR(OFFSET(錠剤!H$4,錠剤_バラ!$A25,0),"")</f>
        <v>１００Ｔ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126</v>
      </c>
      <c r="D26" s="27" t="str">
        <f ca="1">IFERROR(OFFSET(錠剤!D$4,錠剤_バラ!$A26,0),"")</f>
        <v>エスゾピクロン錠１ｍｇ「トーワ」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バラ</v>
      </c>
      <c r="H26" s="27" t="str">
        <f ca="1">IFERROR(OFFSET(錠剤!H$4,錠剤_バラ!$A26,0),"")</f>
        <v>１００Ｔ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128</v>
      </c>
      <c r="D27" s="27" t="str">
        <f ca="1">IFERROR(OFFSET(錠剤!D$4,錠剤_バラ!$A27,0),"")</f>
        <v>エソメプラゾールカプセル２０ｍｇ「ニプロ」</v>
      </c>
      <c r="E27" s="27">
        <f ca="1">IFERROR(OFFSET(錠剤!E$4,錠剤_バラ!$A27,0),"")</f>
        <v>0</v>
      </c>
      <c r="F27" s="27">
        <f ca="1">IFERROR(OFFSET(錠剤!F$4,錠剤_バラ!$A27,0),"")</f>
        <v>5</v>
      </c>
      <c r="G27" s="27" t="str">
        <f ca="1">IFERROR(OFFSET(錠剤!G$4,錠剤_バラ!$A27,0),"")</f>
        <v>ＰＴＰ</v>
      </c>
      <c r="H27" s="27" t="str">
        <f ca="1">IFERROR(OFFSET(錠剤!H$4,錠剤_バラ!$A27,0),"")</f>
        <v>５００Ｔ</v>
      </c>
      <c r="I27" s="27" t="str">
        <f ca="1">IFERROR(OFFSET(錠剤!I$4,錠剤_バラ!$A27,0),"")</f>
        <v>cap</v>
      </c>
      <c r="J27" s="27" t="str">
        <f ca="1">IFERROR(OFFSET(錠剤!J$4,錠剤_バラ!$A27,0),"")</f>
        <v>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129</v>
      </c>
      <c r="D28" s="27" t="str">
        <f ca="1">IFERROR(OFFSET(錠剤!D$4,錠剤_バラ!$A28,0),"")</f>
        <v>エソメプラゾールカプセル２０ｍｇ「ニプロ」</v>
      </c>
      <c r="E28" s="27">
        <f ca="1">IFERROR(OFFSET(錠剤!E$4,錠剤_バラ!$A28,0),"")</f>
        <v>0</v>
      </c>
      <c r="F28" s="27">
        <f ca="1">IFERROR(OFFSET(錠剤!F$4,錠剤_バラ!$A28,0),"")</f>
        <v>5</v>
      </c>
      <c r="G28" s="27" t="str">
        <f ca="1">IFERROR(OFFSET(錠剤!G$4,錠剤_バラ!$A28,0),"")</f>
        <v>バラ</v>
      </c>
      <c r="H28" s="27" t="str">
        <f ca="1">IFERROR(OFFSET(錠剤!H$4,錠剤_バラ!$A28,0),"")</f>
        <v>５００Ｔ</v>
      </c>
      <c r="I28" s="27" t="str">
        <f ca="1">IFERROR(OFFSET(錠剤!I$4,錠剤_バラ!$A28,0),"")</f>
        <v>cap</v>
      </c>
      <c r="J28" s="27" t="str">
        <f ca="1">IFERROR(OFFSET(錠剤!J$4,錠剤_バラ!$A28,0),"")</f>
        <v>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28</v>
      </c>
      <c r="B29" s="27">
        <f t="shared" si="1"/>
        <v>25</v>
      </c>
      <c r="C29" s="27">
        <f ca="1">IFERROR(OFFSET(錠剤!C$4,錠剤_バラ!$A29,0),"")</f>
        <v>130</v>
      </c>
      <c r="D29" s="27" t="str">
        <f ca="1">IFERROR(OFFSET(錠剤!D$4,錠剤_バラ!$A29,0),"")</f>
        <v>エチゾラム錠０．５ｍｇ「アメル」</v>
      </c>
      <c r="E29" s="27">
        <f ca="1">IFERROR(OFFSET(錠剤!E$4,錠剤_バラ!$A29,0),"")</f>
        <v>0</v>
      </c>
      <c r="F29" s="27">
        <f ca="1">IFERROR(OFFSET(錠剤!F$4,錠剤_バラ!$A29,0),"")</f>
        <v>25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調剤棚　＆　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29</v>
      </c>
      <c r="B30" s="27">
        <f t="shared" si="1"/>
        <v>26</v>
      </c>
      <c r="C30" s="27">
        <f ca="1">IFERROR(OFFSET(錠剤!C$4,錠剤_バラ!$A30,0),"")</f>
        <v>131</v>
      </c>
      <c r="D30" s="27" t="str">
        <f ca="1">IFERROR(OFFSET(錠剤!D$4,錠剤_バラ!$A30,0),"")</f>
        <v>エチゾラム錠０．５ｍｇ「アメル」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バラ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30</v>
      </c>
      <c r="B31" s="27">
        <f t="shared" si="1"/>
        <v>27</v>
      </c>
      <c r="C31" s="27">
        <f ca="1">IFERROR(OFFSET(錠剤!C$4,錠剤_バラ!$A31,0),"")</f>
        <v>132</v>
      </c>
      <c r="D31" s="27" t="str">
        <f ca="1">IFERROR(OFFSET(錠剤!D$4,錠剤_バラ!$A31,0),"")</f>
        <v>エチゾラム錠１ｍｇ「アメル」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31</v>
      </c>
      <c r="B32" s="27">
        <f t="shared" si="1"/>
        <v>28</v>
      </c>
      <c r="C32" s="27">
        <f ca="1">IFERROR(OFFSET(錠剤!C$4,錠剤_バラ!$A32,0),"")</f>
        <v>133</v>
      </c>
      <c r="D32" s="27" t="str">
        <f ca="1">IFERROR(OFFSET(錠剤!D$4,錠剤_バラ!$A32,0),"")</f>
        <v>エチゾラム錠１ｍｇ「アメル」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32</v>
      </c>
      <c r="B33" s="27">
        <f t="shared" si="1"/>
        <v>29</v>
      </c>
      <c r="C33" s="27">
        <f ca="1">IFERROR(OFFSET(錠剤!C$4,錠剤_バラ!$A33,0),"")</f>
        <v>134</v>
      </c>
      <c r="D33" s="27" t="str">
        <f ca="1">IFERROR(OFFSET(錠剤!D$4,錠剤_バラ!$A33,0),"")</f>
        <v>エナラプリルマレイン酸塩錠５ｍｇ「サワイ」　</v>
      </c>
      <c r="E33" s="27">
        <f ca="1">IFERROR(OFFSET(錠剤!E$4,錠剤_バラ!$A33,0),"")</f>
        <v>0</v>
      </c>
      <c r="F33" s="27">
        <f ca="1">IFERROR(OFFSET(錠剤!F$4,錠剤_バラ!$A33,0),"")</f>
        <v>25</v>
      </c>
      <c r="G33" s="27" t="str">
        <f ca="1">IFERROR(OFFSET(錠剤!G$4,錠剤_バラ!$A33,0),"")</f>
        <v>バラ</v>
      </c>
      <c r="H33" s="27" t="str">
        <f ca="1">IFERROR(OFFSET(錠剤!H$4,錠剤_バラ!$A33,0),"")</f>
        <v>１０００Ｔ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調剤棚　＆　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34</v>
      </c>
      <c r="B34" s="27">
        <f t="shared" si="1"/>
        <v>30</v>
      </c>
      <c r="C34" s="27">
        <f ca="1">IFERROR(OFFSET(錠剤!C$4,錠剤_バラ!$A34,0),"")</f>
        <v>136</v>
      </c>
      <c r="D34" s="27" t="str">
        <f ca="1">IFERROR(OFFSET(錠剤!D$4,錠剤_バラ!$A34,0),"")</f>
        <v>エビスタ錠６０ｍｇ</v>
      </c>
      <c r="E34" s="27">
        <f ca="1">IFERROR(OFFSET(錠剤!E$4,錠剤_バラ!$A34,0),"")</f>
        <v>0</v>
      </c>
      <c r="F34" s="27">
        <f ca="1">IFERROR(OFFSET(錠剤!F$4,錠剤_バラ!$A34,0),"")</f>
        <v>5</v>
      </c>
      <c r="G34" s="27" t="str">
        <f ca="1">IFERROR(OFFSET(錠剤!G$4,錠剤_バラ!$A34,0),"")</f>
        <v>ＰＴＰ</v>
      </c>
      <c r="H34" s="27" t="str">
        <f ca="1">IFERROR(OFFSET(錠剤!H$4,錠剤_バラ!$A34,0),"")</f>
        <v>１００Ｔ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35</v>
      </c>
      <c r="B35" s="27">
        <f t="shared" si="1"/>
        <v>31</v>
      </c>
      <c r="C35" s="27">
        <f ca="1">IFERROR(OFFSET(錠剤!C$4,錠剤_バラ!$A35,0),"")</f>
        <v>137</v>
      </c>
      <c r="D35" s="27" t="str">
        <f ca="1">IFERROR(OFFSET(錠剤!D$4,錠剤_バラ!$A35,0),"")</f>
        <v>エピナスチン塩酸塩錠２０ｍｇ「トーワ」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36</v>
      </c>
      <c r="B36" s="27">
        <f t="shared" si="1"/>
        <v>32</v>
      </c>
      <c r="C36" s="27">
        <f ca="1">IFERROR(OFFSET(錠剤!C$4,錠剤_バラ!$A36,0),"")</f>
        <v>145</v>
      </c>
      <c r="D36" s="27" t="str">
        <f ca="1">IFERROR(OFFSET(錠剤!D$4,錠剤_バラ!$A36,0),"")</f>
        <v>エブランチルカプセル１５ｍｇ「三和」</v>
      </c>
      <c r="E36" s="27">
        <f ca="1">IFERROR(OFFSET(錠剤!E$4,錠剤_バラ!$A36,0),"")</f>
        <v>0</v>
      </c>
      <c r="F36" s="27">
        <f ca="1">IFERROR(OFFSET(錠剤!F$4,錠剤_バラ!$A36,0),"")</f>
        <v>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５００Ｃａｐ</v>
      </c>
      <c r="I36" s="27" t="str">
        <f ca="1">IFERROR(OFFSET(錠剤!I$4,錠剤_バラ!$A36,0),"")</f>
        <v>cap</v>
      </c>
      <c r="J36" s="27" t="str">
        <f ca="1">IFERROR(OFFSET(錠剤!J$4,錠剤_バラ!$A36,0),"")</f>
        <v>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155</v>
      </c>
      <c r="D37" s="27" t="str">
        <f ca="1">IFERROR(OFFSET(錠剤!D$4,錠剤_バラ!$A37,0),"")</f>
        <v>オセルタミビルカプセル７５ｍｇ「サワイ」</v>
      </c>
      <c r="E37" s="27">
        <f ca="1">IFERROR(OFFSET(錠剤!E$4,錠剤_バラ!$A37,0),"")</f>
        <v>0</v>
      </c>
      <c r="F37" s="27">
        <f ca="1">IFERROR(OFFSET(錠剤!F$4,錠剤_バラ!$A37,0),"")</f>
        <v>6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１０Ｐ</v>
      </c>
      <c r="I37" s="27" t="str">
        <f ca="1">IFERROR(OFFSET(錠剤!I$4,錠剤_バラ!$A37,0),"")</f>
        <v>cap</v>
      </c>
      <c r="J37" s="27" t="str">
        <f ca="1">IFERROR(OFFSET(錠剤!J$4,錠剤_バラ!$A37,0),"")</f>
        <v>劇薬バラ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166</v>
      </c>
      <c r="D38" s="27" t="str">
        <f ca="1">IFERROR(OFFSET(錠剤!D$4,錠剤_バラ!$A38,0),"")</f>
        <v>オロパタジン塩酸塩ＯＤ錠５ｍｇ「トーワ」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167</v>
      </c>
      <c r="D39" s="27" t="str">
        <f ca="1">IFERROR(OFFSET(錠剤!D$4,錠剤_バラ!$A39,0),"")</f>
        <v>オロパタジン塩酸塩ＯＤ錠５ｍｇ「トーワ」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バラ</v>
      </c>
      <c r="H39" s="27" t="str">
        <f ca="1">IFERROR(OFFSET(錠剤!H$4,錠剤_バラ!$A39,0),"")</f>
        <v>１００Ｔ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168</v>
      </c>
      <c r="D40" s="27" t="str">
        <f ca="1">IFERROR(OFFSET(錠剤!D$4,錠剤_バラ!$A40,0),"")</f>
        <v>カモスタットメシル酸塩錠１００ｍｇ「サワイ」</v>
      </c>
      <c r="E40" s="27">
        <f ca="1">IFERROR(OFFSET(錠剤!E$4,錠剤_バラ!$A40,0),"")</f>
        <v>0</v>
      </c>
      <c r="F40" s="27">
        <f ca="1">IFERROR(OFFSET(錠剤!F$4,錠剤_バラ!$A40,0),"")</f>
        <v>5</v>
      </c>
      <c r="G40" s="27" t="str">
        <f ca="1">IFERROR(OFFSET(錠剤!G$4,錠剤_バラ!$A40,0),"")</f>
        <v>ＰＴＰ</v>
      </c>
      <c r="H40" s="27" t="str">
        <f ca="1">IFERROR(OFFSET(錠剤!H$4,錠剤_バラ!$A40,0),"")</f>
        <v>１００Ｔ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42</v>
      </c>
      <c r="B41" s="27">
        <f t="shared" si="1"/>
        <v>37</v>
      </c>
      <c r="C41" s="27">
        <f ca="1">IFERROR(OFFSET(錠剤!C$4,錠剤_バラ!$A41,0),"")</f>
        <v>173</v>
      </c>
      <c r="D41" s="27" t="str">
        <f ca="1">IFERROR(OFFSET(錠剤!D$4,錠剤_バラ!$A41,0),"")</f>
        <v>カルバマゼピン錠１００ｍｇ「アメル」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バラ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43</v>
      </c>
      <c r="B42" s="27">
        <f t="shared" si="1"/>
        <v>38</v>
      </c>
      <c r="C42" s="27">
        <f ca="1">IFERROR(OFFSET(錠剤!C$4,錠剤_バラ!$A42,0),"")</f>
        <v>174</v>
      </c>
      <c r="D42" s="27" t="str">
        <f ca="1">IFERROR(OFFSET(錠剤!D$4,錠剤_バラ!$A42,0),"")</f>
        <v>カルバマゼピン錠２００ｍｇ「アメル」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ＰＴＰ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44</v>
      </c>
      <c r="B43" s="27">
        <f t="shared" si="1"/>
        <v>39</v>
      </c>
      <c r="C43" s="27">
        <f ca="1">IFERROR(OFFSET(錠剤!C$4,錠剤_バラ!$A43,0),"")</f>
        <v>175</v>
      </c>
      <c r="D43" s="27" t="str">
        <f ca="1">IFERROR(OFFSET(錠剤!D$4,錠剤_バラ!$A43,0),"")</f>
        <v>カルバマゼピン錠２００ｍｇ「アメル」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５００Ｔ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45</v>
      </c>
      <c r="B44" s="27">
        <f t="shared" si="1"/>
        <v>40</v>
      </c>
      <c r="C44" s="27">
        <f ca="1">IFERROR(OFFSET(錠剤!C$4,錠剤_バラ!$A44,0),"")</f>
        <v>176</v>
      </c>
      <c r="D44" s="27" t="str">
        <f ca="1">IFERROR(OFFSET(錠剤!D$4,錠剤_バラ!$A44,0),"")</f>
        <v>カルベジロール錠１０ｍｇ「ＤＳＥＰ」</v>
      </c>
      <c r="E44" s="27">
        <f ca="1">IFERROR(OFFSET(錠剤!E$4,錠剤_バラ!$A44,0),"")</f>
        <v>0</v>
      </c>
      <c r="F44" s="27">
        <f ca="1">IFERROR(OFFSET(錠剤!F$4,錠剤_バラ!$A44,0),"")</f>
        <v>25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調剤棚　＆　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46</v>
      </c>
      <c r="B45" s="27">
        <f t="shared" si="1"/>
        <v>41</v>
      </c>
      <c r="C45" s="27">
        <f ca="1">IFERROR(OFFSET(錠剤!C$4,錠剤_バラ!$A45,0),"")</f>
        <v>177</v>
      </c>
      <c r="D45" s="27" t="str">
        <f ca="1">IFERROR(OFFSET(錠剤!D$4,錠剤_バラ!$A45,0),"")</f>
        <v>カルボシステイン錠２５０ｍｇ「トーワ」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47</v>
      </c>
      <c r="B46" s="27">
        <f t="shared" si="1"/>
        <v>42</v>
      </c>
      <c r="C46" s="27">
        <f ca="1">IFERROR(OFFSET(錠剤!C$4,錠剤_バラ!$A46,0),"")</f>
        <v>179</v>
      </c>
      <c r="D46" s="27" t="str">
        <f ca="1">IFERROR(OFFSET(錠剤!D$4,錠剤_バラ!$A46,0),"")</f>
        <v>カロナール錠２００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48</v>
      </c>
      <c r="B47" s="27">
        <f t="shared" si="1"/>
        <v>43</v>
      </c>
      <c r="C47" s="27">
        <f ca="1">IFERROR(OFFSET(錠剤!C$4,錠剤_バラ!$A47,0),"")</f>
        <v>180</v>
      </c>
      <c r="D47" s="27" t="str">
        <f ca="1">IFERROR(OFFSET(錠剤!D$4,錠剤_バラ!$A47,0),"")</f>
        <v>カロナール錠２００</v>
      </c>
      <c r="E47" s="27">
        <f ca="1">IFERROR(OFFSET(錠剤!E$4,錠剤_バラ!$A47,0),"")</f>
        <v>0</v>
      </c>
      <c r="F47" s="27">
        <f ca="1">IFERROR(OFFSET(錠剤!F$4,錠剤_バラ!$A47,0),"")</f>
        <v>25</v>
      </c>
      <c r="G47" s="27" t="str">
        <f ca="1">IFERROR(OFFSET(錠剤!G$4,錠剤_バラ!$A47,0),"")</f>
        <v>バラ</v>
      </c>
      <c r="H47" s="27" t="str">
        <f ca="1">IFERROR(OFFSET(錠剤!H$4,錠剤_バラ!$A47,0),"")</f>
        <v>５００Ｔ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調剤棚　＆　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188</v>
      </c>
      <c r="D48" s="27" t="str">
        <f ca="1">IFERROR(OFFSET(錠剤!D$4,錠剤_バラ!$A48,0),"")</f>
        <v>グーフィス錠５ｍｇ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ＰＴＰ</v>
      </c>
      <c r="H48" s="27" t="str">
        <f ca="1">IFERROR(OFFSET(錠剤!H$4,錠剤_バラ!$A48,0),"")</f>
        <v>５００Ｔ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199</v>
      </c>
      <c r="D49" s="27" t="str">
        <f ca="1">IFERROR(OFFSET(錠剤!D$4,錠剤_バラ!$A49,0),"")</f>
        <v>グラクティブ錠５０ｍｇ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バラ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202</v>
      </c>
      <c r="D50" s="27" t="str">
        <f ca="1">IFERROR(OFFSET(錠剤!D$4,錠剤_バラ!$A50,0),"")</f>
        <v>グラマリール錠２５ｍｇ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１０００Ｔ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203</v>
      </c>
      <c r="D51" s="27" t="str">
        <f ca="1">IFERROR(OFFSET(錠剤!D$4,錠剤_バラ!$A51,0),"")</f>
        <v>グラマリール錠５０ｍｇ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204</v>
      </c>
      <c r="D52" s="27" t="str">
        <f ca="1">IFERROR(OFFSET(錠剤!D$4,錠剤_バラ!$A52,0),"")</f>
        <v>クラリシッド錠２００ｍｇ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205</v>
      </c>
      <c r="D53" s="27" t="str">
        <f ca="1">IFERROR(OFFSET(錠剤!D$4,錠剤_バラ!$A53,0),"")</f>
        <v>クラリチン錠１０ｍｇ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206</v>
      </c>
      <c r="D54" s="27" t="str">
        <f ca="1">IFERROR(OFFSET(錠剤!D$4,錠剤_バラ!$A54,0),"")</f>
        <v>グランダキシン錠５０</v>
      </c>
      <c r="E54" s="27">
        <f ca="1">IFERROR(OFFSET(錠剤!E$4,錠剤_バラ!$A54,0),"")</f>
        <v>0</v>
      </c>
      <c r="F54" s="27">
        <f ca="1">IFERROR(OFFSET(錠剤!F$4,錠剤_バラ!$A54,0),"")</f>
        <v>5</v>
      </c>
      <c r="G54" s="27" t="str">
        <f ca="1">IFERROR(OFFSET(錠剤!G$4,錠剤_バラ!$A54,0),"")</f>
        <v>ＰＴＰ</v>
      </c>
      <c r="H54" s="27" t="str">
        <f ca="1">IFERROR(OFFSET(錠剤!H$4,錠剤_バラ!$A54,0),"")</f>
        <v>１００Ｔ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59</v>
      </c>
      <c r="B55" s="27">
        <f t="shared" si="1"/>
        <v>51</v>
      </c>
      <c r="C55" s="27">
        <f ca="1">IFERROR(OFFSET(錠剤!C$4,錠剤_バラ!$A55,0),"")</f>
        <v>209</v>
      </c>
      <c r="D55" s="27" t="str">
        <f ca="1">IFERROR(OFFSET(錠剤!D$4,錠剤_バラ!$A55,0),"")</f>
        <v>グリチロン配合錠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バラ</v>
      </c>
      <c r="H55" s="27" t="str">
        <f ca="1">IFERROR(OFFSET(錠剤!H$4,錠剤_バラ!$A55,0),"")</f>
        <v>１０００Ｔ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60</v>
      </c>
      <c r="B56" s="27">
        <f t="shared" si="1"/>
        <v>52</v>
      </c>
      <c r="C56" s="27">
        <f ca="1">IFERROR(OFFSET(錠剤!C$4,錠剤_バラ!$A56,0),"")</f>
        <v>214</v>
      </c>
      <c r="D56" s="27" t="str">
        <f ca="1">IFERROR(OFFSET(錠剤!D$4,錠剤_バラ!$A56,0),"")</f>
        <v>クロピドグレル錠７５ｍｇ「ＪＧ」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61</v>
      </c>
      <c r="B57" s="27">
        <f t="shared" si="1"/>
        <v>53</v>
      </c>
      <c r="C57" s="27">
        <f ca="1">IFERROR(OFFSET(錠剤!C$4,錠剤_バラ!$A57,0),"")</f>
        <v>215</v>
      </c>
      <c r="D57" s="27" t="str">
        <f ca="1">IFERROR(OFFSET(錠剤!D$4,錠剤_バラ!$A57,0),"")</f>
        <v>クロピドグレル錠７５ｍｇ「ＪＧ」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バラ</v>
      </c>
      <c r="H57" s="27" t="str">
        <f ca="1">IFERROR(OFFSET(錠剤!H$4,錠剤_バラ!$A57,0),"")</f>
        <v>５００Ｔ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63</v>
      </c>
      <c r="B58" s="27">
        <f t="shared" si="1"/>
        <v>54</v>
      </c>
      <c r="C58" s="27">
        <f ca="1">IFERROR(OFFSET(錠剤!C$4,錠剤_バラ!$A58,0),"")</f>
        <v>227</v>
      </c>
      <c r="D58" s="27" t="str">
        <f ca="1">IFERROR(OFFSET(錠剤!D$4,錠剤_バラ!$A58,0),"")</f>
        <v>ケルロング錠１０ｍｇ</v>
      </c>
      <c r="E58" s="27">
        <f ca="1">IFERROR(OFFSET(錠剤!E$4,錠剤_バラ!$A58,0),"")</f>
        <v>0</v>
      </c>
      <c r="F58" s="27">
        <f ca="1">IFERROR(OFFSET(錠剤!F$4,錠剤_バラ!$A58,0),"")</f>
        <v>5</v>
      </c>
      <c r="G58" s="27" t="str">
        <f ca="1">IFERROR(OFFSET(錠剤!G$4,錠剤_バラ!$A58,0),"")</f>
        <v>ＰＴＰ</v>
      </c>
      <c r="H58" s="27" t="str">
        <f ca="1">IFERROR(OFFSET(錠剤!H$4,錠剤_バラ!$A58,0),"")</f>
        <v>１００Ｔ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64</v>
      </c>
      <c r="B59" s="27">
        <f t="shared" si="1"/>
        <v>55</v>
      </c>
      <c r="C59" s="27">
        <f ca="1">IFERROR(OFFSET(錠剤!C$4,錠剤_バラ!$A59,0),"")</f>
        <v>236</v>
      </c>
      <c r="D59" s="27" t="str">
        <f ca="1">IFERROR(OFFSET(錠剤!D$4,錠剤_バラ!$A59,0),"")</f>
        <v>コントミン糖衣錠２５ｍｇ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65</v>
      </c>
      <c r="B60" s="27">
        <f t="shared" si="1"/>
        <v>56</v>
      </c>
      <c r="C60" s="27">
        <f ca="1">IFERROR(OFFSET(錠剤!C$4,錠剤_バラ!$A60,0),"")</f>
        <v>237</v>
      </c>
      <c r="D60" s="27" t="str">
        <f ca="1">IFERROR(OFFSET(錠剤!D$4,錠剤_バラ!$A60,0),"")</f>
        <v>コントミン糖衣錠２５ｍｇ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ＰＴＰ</v>
      </c>
      <c r="H60" s="27" t="str">
        <f ca="1">IFERROR(OFFSET(錠剤!H$4,錠剤_バラ!$A60,0),"")</f>
        <v>１０００Ｔ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66</v>
      </c>
      <c r="B61" s="27">
        <f t="shared" si="1"/>
        <v>57</v>
      </c>
      <c r="C61" s="27">
        <f ca="1">IFERROR(OFFSET(錠剤!C$4,錠剤_バラ!$A61,0),"")</f>
        <v>238</v>
      </c>
      <c r="D61" s="27" t="str">
        <f ca="1">IFERROR(OFFSET(錠剤!D$4,錠剤_バラ!$A61,0),"")</f>
        <v>コントミン糖衣錠２５ｍｇ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バラ</v>
      </c>
      <c r="H61" s="27" t="str">
        <f ca="1">IFERROR(OFFSET(錠剤!H$4,錠剤_バラ!$A61,0),"")</f>
        <v>１０００Ｔ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68</v>
      </c>
      <c r="B62" s="27">
        <f t="shared" si="1"/>
        <v>58</v>
      </c>
      <c r="C62" s="27">
        <f ca="1">IFERROR(OFFSET(錠剤!C$4,錠剤_バラ!$A62,0),"")</f>
        <v>244</v>
      </c>
      <c r="D62" s="27" t="str">
        <f ca="1">IFERROR(OFFSET(錠剤!D$4,錠剤_バラ!$A62,0),"")</f>
        <v>ジアゼパム錠２ｍｇ「アメル」</v>
      </c>
      <c r="E62" s="27">
        <f ca="1">IFERROR(OFFSET(錠剤!E$4,錠剤_バラ!$A62,0),"")</f>
        <v>0</v>
      </c>
      <c r="F62" s="27">
        <f ca="1">IFERROR(OFFSET(錠剤!F$4,錠剤_バラ!$A62,0),"")</f>
        <v>25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調剤棚　＆　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69</v>
      </c>
      <c r="B63" s="27">
        <f t="shared" si="1"/>
        <v>59</v>
      </c>
      <c r="C63" s="27">
        <f ca="1">IFERROR(OFFSET(錠剤!C$4,錠剤_バラ!$A63,0),"")</f>
        <v>245</v>
      </c>
      <c r="D63" s="27" t="str">
        <f ca="1">IFERROR(OFFSET(錠剤!D$4,錠剤_バラ!$A63,0),"")</f>
        <v>ジアゼパム錠５ｍｇ「アメル」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72</v>
      </c>
      <c r="B64" s="27">
        <f t="shared" si="1"/>
        <v>60</v>
      </c>
      <c r="C64" s="27">
        <f ca="1">IFERROR(OFFSET(錠剤!C$4,錠剤_バラ!$A64,0),"")</f>
        <v>264</v>
      </c>
      <c r="D64" s="27" t="str">
        <f ca="1">IFERROR(OFFSET(錠剤!D$4,錠剤_バラ!$A64,0),"")</f>
        <v>ジメチコン錠４０ｍｇ「ＹＤ」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ＰＴＰ</v>
      </c>
      <c r="H64" s="27" t="str">
        <f ca="1">IFERROR(OFFSET(錠剤!H$4,錠剤_バラ!$A64,0),"")</f>
        <v>１００Ｔ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73</v>
      </c>
      <c r="B65" s="27">
        <f t="shared" si="1"/>
        <v>61</v>
      </c>
      <c r="C65" s="27">
        <f ca="1">IFERROR(OFFSET(錠剤!C$4,錠剤_バラ!$A65,0),"")</f>
        <v>265</v>
      </c>
      <c r="D65" s="27" t="str">
        <f ca="1">IFERROR(OFFSET(錠剤!D$4,錠剤_バラ!$A65,0),"")</f>
        <v>ジメチコン錠４０ｍｇ「ＹＤ」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バラ</v>
      </c>
      <c r="H65" s="27" t="str">
        <f ca="1">IFERROR(OFFSET(錠剤!H$4,錠剤_バラ!$A65,0),"")</f>
        <v>１０００Ｔ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74</v>
      </c>
      <c r="B66" s="27">
        <f t="shared" si="1"/>
        <v>62</v>
      </c>
      <c r="C66" s="27">
        <f ca="1">IFERROR(OFFSET(錠剤!C$4,錠剤_バラ!$A66,0),"")</f>
        <v>266</v>
      </c>
      <c r="D66" s="27" t="str">
        <f ca="1">IFERROR(OFFSET(錠剤!D$4,錠剤_バラ!$A66,0),"")</f>
        <v>シロスタゾールＯＤ錠１００ｍｇ「タカタ」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ＰＴＰ</v>
      </c>
      <c r="H66" s="27" t="str">
        <f ca="1">IFERROR(OFFSET(錠剤!H$4,錠剤_バラ!$A66,0),"")</f>
        <v>１００Ｔ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267</v>
      </c>
      <c r="D67" s="27" t="str">
        <f ca="1">IFERROR(OFFSET(錠剤!D$4,錠剤_バラ!$A67,0),"")</f>
        <v>シロスタゾールＯＤ錠１００ｍｇ「タカタ」　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５００Ｔ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269</v>
      </c>
      <c r="D68" s="27" t="str">
        <f ca="1">IFERROR(OFFSET(錠剤!D$4,錠剤_バラ!$A68,0),"")</f>
        <v>シングレア錠１０ｍｇ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275</v>
      </c>
      <c r="D69" s="27" t="str">
        <f ca="1">IFERROR(OFFSET(錠剤!D$4,錠剤_バラ!$A69,0),"")</f>
        <v>スピロペント錠１０μｇ</v>
      </c>
      <c r="E69" s="27">
        <f ca="1">IFERROR(OFFSET(錠剤!E$4,錠剤_バラ!$A69,0),"")</f>
        <v>0</v>
      </c>
      <c r="F69" s="27">
        <f ca="1">IFERROR(OFFSET(錠剤!F$4,錠剤_バラ!$A69,0),"")</f>
        <v>5</v>
      </c>
      <c r="G69" s="27" t="str">
        <f ca="1">IFERROR(OFFSET(錠剤!G$4,錠剤_バラ!$A69,0),"")</f>
        <v>ＰＴＰ</v>
      </c>
      <c r="H69" s="27" t="str">
        <f ca="1">IFERROR(OFFSET(錠剤!H$4,錠剤_バラ!$A69,0),"")</f>
        <v>１００Ｔ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280</v>
      </c>
      <c r="D70" s="27" t="str">
        <f ca="1">IFERROR(OFFSET(錠剤!D$4,錠剤_バラ!$A70,0),"")</f>
        <v>スルピリド錠５０ｍｇ「アメル」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281</v>
      </c>
      <c r="D71" s="27" t="str">
        <f ca="1">IFERROR(OFFSET(錠剤!D$4,錠剤_バラ!$A71,0),"")</f>
        <v>スルピリド錠５０ｍｇ「アメル」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80</v>
      </c>
      <c r="B72" s="27">
        <f t="shared" si="3"/>
        <v>68</v>
      </c>
      <c r="C72" s="27">
        <f ca="1">IFERROR(OFFSET(錠剤!C$4,錠剤_バラ!$A72,0),"")</f>
        <v>286</v>
      </c>
      <c r="D72" s="27" t="str">
        <f ca="1">IFERROR(OFFSET(錠剤!D$4,錠剤_バラ!$A72,0),"")</f>
        <v>セパゾン錠１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81</v>
      </c>
      <c r="B73" s="27">
        <f t="shared" si="3"/>
        <v>69</v>
      </c>
      <c r="C73" s="27">
        <f ca="1">IFERROR(OFFSET(錠剤!C$4,錠剤_バラ!$A73,0),"")</f>
        <v>287</v>
      </c>
      <c r="D73" s="27" t="str">
        <f ca="1">IFERROR(OFFSET(錠剤!D$4,錠剤_バラ!$A73,0),"")</f>
        <v>セパゾン錠１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１０００Ｔ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83</v>
      </c>
      <c r="B74" s="27">
        <f t="shared" si="3"/>
        <v>70</v>
      </c>
      <c r="C74" s="27">
        <f ca="1">IFERROR(OFFSET(錠剤!C$4,錠剤_バラ!$A74,0),"")</f>
        <v>302</v>
      </c>
      <c r="D74" s="27" t="str">
        <f ca="1">IFERROR(OFFSET(錠剤!D$4,錠剤_バラ!$A74,0),"")</f>
        <v>セレスタミン配合錠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バラ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84</v>
      </c>
      <c r="B75" s="27">
        <f t="shared" si="3"/>
        <v>71</v>
      </c>
      <c r="C75" s="27">
        <f ca="1">IFERROR(OFFSET(錠剤!C$4,錠剤_バラ!$A75,0),"")</f>
        <v>306</v>
      </c>
      <c r="D75" s="27" t="str">
        <f ca="1">IFERROR(OFFSET(錠剤!D$4,錠剤_バラ!$A75,0),"")</f>
        <v>センノシド錠１２ｍｇ「クニヒロ」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１０００Ｔ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85</v>
      </c>
      <c r="B76" s="27">
        <f t="shared" si="3"/>
        <v>72</v>
      </c>
      <c r="C76" s="27">
        <f ca="1">IFERROR(OFFSET(錠剤!C$4,錠剤_バラ!$A76,0),"")</f>
        <v>307</v>
      </c>
      <c r="D76" s="27" t="str">
        <f ca="1">IFERROR(OFFSET(錠剤!D$4,錠剤_バラ!$A76,0),"")</f>
        <v>センノシド錠１２ｍｇ「クニヒロ」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１０００Ｔ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86</v>
      </c>
      <c r="B77" s="27">
        <f t="shared" si="3"/>
        <v>73</v>
      </c>
      <c r="C77" s="27">
        <f ca="1">IFERROR(OFFSET(錠剤!C$4,錠剤_バラ!$A77,0),"")</f>
        <v>313</v>
      </c>
      <c r="D77" s="27" t="str">
        <f ca="1">IFERROR(OFFSET(錠剤!D$4,錠剤_バラ!$A77,0),"")</f>
        <v>ゾピクロン錠７．５ｍｇ「トーワ」</v>
      </c>
      <c r="E77" s="27">
        <f ca="1">IFERROR(OFFSET(錠剤!E$4,錠剤_バラ!$A77,0),"")</f>
        <v>0</v>
      </c>
      <c r="F77" s="27">
        <f ca="1">IFERROR(OFFSET(錠剤!F$4,錠剤_バラ!$A77,0),"")</f>
        <v>25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調剤棚　＆　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87</v>
      </c>
      <c r="B78" s="27">
        <f t="shared" si="3"/>
        <v>74</v>
      </c>
      <c r="C78" s="27">
        <f ca="1">IFERROR(OFFSET(錠剤!C$4,錠剤_バラ!$A78,0),"")</f>
        <v>314</v>
      </c>
      <c r="D78" s="27" t="str">
        <f ca="1">IFERROR(OFFSET(錠剤!D$4,錠剤_バラ!$A78,0),"")</f>
        <v>ゾピクロン錠７．５ｍｇ「トーワ」</v>
      </c>
      <c r="E78" s="27">
        <f ca="1">IFERROR(OFFSET(錠剤!E$4,錠剤_バラ!$A78,0),"")</f>
        <v>0</v>
      </c>
      <c r="F78" s="27">
        <f ca="1">IFERROR(OFFSET(錠剤!F$4,錠剤_バラ!$A78,0),"")</f>
        <v>25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調剤棚　＆　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95</v>
      </c>
      <c r="B79" s="27">
        <f t="shared" si="3"/>
        <v>75</v>
      </c>
      <c r="C79" s="27">
        <f ca="1">IFERROR(OFFSET(錠剤!C$4,錠剤_バラ!$A79,0),"")</f>
        <v>330</v>
      </c>
      <c r="D79" s="27" t="str">
        <f ca="1">IFERROR(OFFSET(錠剤!D$4,錠剤_バラ!$A79,0),"")</f>
        <v>タケキャブＯＤ錠１０ｍｇ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96</v>
      </c>
      <c r="B80" s="27">
        <f t="shared" si="3"/>
        <v>76</v>
      </c>
      <c r="C80" s="27">
        <f ca="1">IFERROR(OFFSET(錠剤!C$4,錠剤_バラ!$A80,0),"")</f>
        <v>331</v>
      </c>
      <c r="D80" s="27" t="str">
        <f ca="1">IFERROR(OFFSET(錠剤!D$4,錠剤_バラ!$A80,0),"")</f>
        <v>タケキャブＯＤ錠１０ｍｇ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２００Ｔ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97</v>
      </c>
      <c r="B81" s="27">
        <f t="shared" si="3"/>
        <v>77</v>
      </c>
      <c r="C81" s="27">
        <f ca="1">IFERROR(OFFSET(錠剤!C$4,錠剤_バラ!$A81,0),"")</f>
        <v>332</v>
      </c>
      <c r="D81" s="27" t="str">
        <f ca="1">IFERROR(OFFSET(錠剤!D$4,錠剤_バラ!$A81,0),"")</f>
        <v>タケキャブＯＤ錠２０ｍｇ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１００Ｔ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98</v>
      </c>
      <c r="B82" s="27">
        <f t="shared" si="3"/>
        <v>78</v>
      </c>
      <c r="C82" s="27">
        <f ca="1">IFERROR(OFFSET(錠剤!C$4,錠剤_バラ!$A82,0),"")</f>
        <v>335</v>
      </c>
      <c r="D82" s="27" t="str">
        <f ca="1">IFERROR(OFFSET(錠剤!D$4,錠剤_バラ!$A82,0),"")</f>
        <v>タムスロシン塩酸塩ＯＤ錠０．２ｍｇ「サワイ」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ＰＴＰ</v>
      </c>
      <c r="H82" s="27" t="str">
        <f ca="1">IFERROR(OFFSET(錠剤!H$4,錠剤_バラ!$A82,0),"")</f>
        <v>１４０Ｔ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99</v>
      </c>
      <c r="B83" s="27">
        <f t="shared" si="3"/>
        <v>79</v>
      </c>
      <c r="C83" s="27">
        <f ca="1">IFERROR(OFFSET(錠剤!C$4,錠剤_バラ!$A83,0),"")</f>
        <v>336</v>
      </c>
      <c r="D83" s="27" t="str">
        <f ca="1">IFERROR(OFFSET(錠剤!D$4,錠剤_バラ!$A83,0),"")</f>
        <v>タムスロシン塩酸塩ＯＤ錠０．２ｍｇ「サワイ」</v>
      </c>
      <c r="E83" s="27">
        <f ca="1">IFERROR(OFFSET(錠剤!E$4,錠剤_バラ!$A83,0),"")</f>
        <v>0</v>
      </c>
      <c r="F83" s="27">
        <f ca="1">IFERROR(OFFSET(錠剤!F$4,錠剤_バラ!$A83,0),"")</f>
        <v>25</v>
      </c>
      <c r="G83" s="27" t="str">
        <f ca="1">IFERROR(OFFSET(錠剤!G$4,錠剤_バラ!$A83,0),"")</f>
        <v>バラ</v>
      </c>
      <c r="H83" s="27" t="str">
        <f ca="1">IFERROR(OFFSET(錠剤!H$4,錠剤_バラ!$A83,0),"")</f>
        <v>３００Ｔ</v>
      </c>
      <c r="I83" s="27" t="str">
        <f ca="1">IFERROR(OFFSET(錠剤!I$4,錠剤_バラ!$A83,0),"")</f>
        <v>錠</v>
      </c>
      <c r="J83" s="27" t="str">
        <f ca="1">IFERROR(OFFSET(錠剤!J$4,錠剤_バラ!$A83,0),"")</f>
        <v>調剤棚　＆　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101</v>
      </c>
      <c r="B84" s="27">
        <f t="shared" si="3"/>
        <v>80</v>
      </c>
      <c r="C84" s="27">
        <f ca="1">IFERROR(OFFSET(錠剤!C$4,錠剤_バラ!$A84,0),"")</f>
        <v>349</v>
      </c>
      <c r="D84" s="27" t="str">
        <f ca="1">IFERROR(OFFSET(錠剤!D$4,錠剤_バラ!$A84,0),"")</f>
        <v>チザニジン錠１ｍｇ「トーワ」　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102</v>
      </c>
      <c r="B85" s="27">
        <f t="shared" si="3"/>
        <v>81</v>
      </c>
      <c r="C85" s="27">
        <f ca="1">IFERROR(OFFSET(錠剤!C$4,錠剤_バラ!$A85,0),"")</f>
        <v>350</v>
      </c>
      <c r="D85" s="27" t="str">
        <f ca="1">IFERROR(OFFSET(錠剤!D$4,錠剤_バラ!$A85,0),"")</f>
        <v>チザニジン錠１ｍｇ「トーワ」　</v>
      </c>
      <c r="E85" s="27">
        <f ca="1">IFERROR(OFFSET(錠剤!E$4,錠剤_バラ!$A85,0),"")</f>
        <v>0</v>
      </c>
      <c r="F85" s="27">
        <f ca="1">IFERROR(OFFSET(錠剤!F$4,錠剤_バラ!$A85,0),"")</f>
        <v>5</v>
      </c>
      <c r="G85" s="27" t="str">
        <f ca="1">IFERROR(OFFSET(錠剤!G$4,錠剤_バラ!$A85,0),"")</f>
        <v>バラ</v>
      </c>
      <c r="H85" s="27" t="str">
        <f ca="1">IFERROR(OFFSET(錠剤!H$4,錠剤_バラ!$A85,0),"")</f>
        <v>１０００Ｔ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103</v>
      </c>
      <c r="B86" s="27">
        <f t="shared" si="3"/>
        <v>82</v>
      </c>
      <c r="C86" s="27">
        <f ca="1">IFERROR(OFFSET(錠剤!C$4,錠剤_バラ!$A86,0),"")</f>
        <v>357</v>
      </c>
      <c r="D86" s="27" t="str">
        <f ca="1">IFERROR(OFFSET(錠剤!D$4,錠剤_バラ!$A86,0),"")</f>
        <v>デエビゴ錠２．５ｍｇ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ＰＴＰ</v>
      </c>
      <c r="H86" s="27" t="str">
        <f ca="1">IFERROR(OFFSET(錠剤!H$4,錠剤_バラ!$A86,0),"")</f>
        <v>１００Ｔ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104</v>
      </c>
      <c r="B87" s="27">
        <f t="shared" si="3"/>
        <v>83</v>
      </c>
      <c r="C87" s="27">
        <f ca="1">IFERROR(OFFSET(錠剤!C$4,錠剤_バラ!$A87,0),"")</f>
        <v>358</v>
      </c>
      <c r="D87" s="27" t="str">
        <f ca="1">IFERROR(OFFSET(錠剤!D$4,錠剤_バラ!$A87,0),"")</f>
        <v>デエビゴ錠２．５ｍｇ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バラ</v>
      </c>
      <c r="H87" s="27" t="str">
        <f ca="1">IFERROR(OFFSET(錠剤!H$4,錠剤_バラ!$A87,0),"")</f>
        <v>１００Ｔ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105</v>
      </c>
      <c r="B88" s="27">
        <f t="shared" si="3"/>
        <v>84</v>
      </c>
      <c r="C88" s="27">
        <f ca="1">IFERROR(OFFSET(錠剤!C$4,錠剤_バラ!$A88,0),"")</f>
        <v>359</v>
      </c>
      <c r="D88" s="27" t="str">
        <f ca="1">IFERROR(OFFSET(錠剤!D$4,錠剤_バラ!$A88,0),"")</f>
        <v>デエビゴ錠５ｍｇ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ＰＴＰ</v>
      </c>
      <c r="H88" s="27" t="str">
        <f ca="1">IFERROR(OFFSET(錠剤!H$4,錠剤_バラ!$A88,0),"")</f>
        <v>５００Ｔ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106</v>
      </c>
      <c r="B89" s="27">
        <f t="shared" si="3"/>
        <v>85</v>
      </c>
      <c r="C89" s="27">
        <f ca="1">IFERROR(OFFSET(錠剤!C$4,錠剤_バラ!$A89,0),"")</f>
        <v>360</v>
      </c>
      <c r="D89" s="27" t="str">
        <f ca="1">IFERROR(OFFSET(錠剤!D$4,錠剤_バラ!$A89,0),"")</f>
        <v>デエビゴ錠５ｍｇ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バラ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107</v>
      </c>
      <c r="B90" s="27">
        <f t="shared" si="3"/>
        <v>86</v>
      </c>
      <c r="C90" s="27">
        <f ca="1">IFERROR(OFFSET(錠剤!C$4,錠剤_バラ!$A90,0),"")</f>
        <v>368</v>
      </c>
      <c r="D90" s="27" t="str">
        <f ca="1">IFERROR(OFFSET(錠剤!D$4,錠剤_バラ!$A90,0),"")</f>
        <v>テトラミド錠１０ｍｇ</v>
      </c>
      <c r="E90" s="27">
        <f ca="1">IFERROR(OFFSET(錠剤!E$4,錠剤_バラ!$A90,0),"")</f>
        <v>0</v>
      </c>
      <c r="F90" s="27">
        <f ca="1">IFERROR(OFFSET(錠剤!F$4,錠剤_バラ!$A90,0),"")</f>
        <v>5</v>
      </c>
      <c r="G90" s="27" t="str">
        <f ca="1">IFERROR(OFFSET(錠剤!G$4,錠剤_バラ!$A90,0),"")</f>
        <v>ＰＴＰ</v>
      </c>
      <c r="H90" s="27" t="str">
        <f ca="1">IFERROR(OFFSET(錠剤!H$4,錠剤_バラ!$A90,0),"")</f>
        <v>１０５Ｔ</v>
      </c>
      <c r="I90" s="27" t="str">
        <f ca="1">IFERROR(OFFSET(錠剤!I$4,錠剤_バラ!$A90,0),"")</f>
        <v>錠</v>
      </c>
      <c r="J90" s="27" t="str">
        <f ca="1">IFERROR(OFFSET(錠剤!J$4,錠剤_バラ!$A90,0),"")</f>
        <v>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108</v>
      </c>
      <c r="B91" s="27">
        <f t="shared" si="3"/>
        <v>87</v>
      </c>
      <c r="C91" s="27">
        <f ca="1">IFERROR(OFFSET(錠剤!C$4,錠剤_バラ!$A91,0),"")</f>
        <v>369</v>
      </c>
      <c r="D91" s="27" t="str">
        <f ca="1">IFERROR(OFFSET(錠剤!D$4,錠剤_バラ!$A91,0),"")</f>
        <v>テトラミド錠３０ｍｇ</v>
      </c>
      <c r="E91" s="27">
        <f ca="1">IFERROR(OFFSET(錠剤!E$4,錠剤_バラ!$A91,0),"")</f>
        <v>0</v>
      </c>
      <c r="F91" s="27">
        <f ca="1">IFERROR(OFFSET(錠剤!F$4,錠剤_バラ!$A91,0),"")</f>
        <v>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109</v>
      </c>
      <c r="B92" s="27">
        <f t="shared" si="3"/>
        <v>88</v>
      </c>
      <c r="C92" s="27">
        <f ca="1">IFERROR(OFFSET(錠剤!C$4,錠剤_バラ!$A92,0),"")</f>
        <v>371</v>
      </c>
      <c r="D92" s="27" t="str">
        <f ca="1">IFERROR(OFFSET(錠剤!D$4,錠剤_バラ!$A92,0),"")</f>
        <v>デパケンＲ錠２００ｍｇ</v>
      </c>
      <c r="E92" s="27">
        <f ca="1">IFERROR(OFFSET(錠剤!E$4,錠剤_バラ!$A92,0),"")</f>
        <v>0</v>
      </c>
      <c r="F92" s="27">
        <f ca="1">IFERROR(OFFSET(錠剤!F$4,錠剤_バラ!$A92,0),"")</f>
        <v>25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調剤棚　＆　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110</v>
      </c>
      <c r="B93" s="27">
        <f t="shared" si="3"/>
        <v>89</v>
      </c>
      <c r="C93" s="27">
        <f ca="1">IFERROR(OFFSET(錠剤!C$4,錠剤_バラ!$A93,0),"")</f>
        <v>372</v>
      </c>
      <c r="D93" s="27" t="str">
        <f ca="1">IFERROR(OFFSET(錠剤!D$4,錠剤_バラ!$A93,0),"")</f>
        <v>デパケンＲ錠２００ｍｇ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バラ</v>
      </c>
      <c r="H93" s="27" t="str">
        <f ca="1">IFERROR(OFFSET(錠剤!H$4,錠剤_バラ!$A93,0),"")</f>
        <v>１０００Ｔ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111</v>
      </c>
      <c r="B94" s="27">
        <f t="shared" si="3"/>
        <v>90</v>
      </c>
      <c r="C94" s="27">
        <f ca="1">IFERROR(OFFSET(錠剤!C$4,錠剤_バラ!$A94,0),"")</f>
        <v>374</v>
      </c>
      <c r="D94" s="27" t="str">
        <f ca="1">IFERROR(OFFSET(錠剤!D$4,錠剤_バラ!$A94,0),"")</f>
        <v>テプレノンカプセル５０ｍｇ「ＹＤ」</v>
      </c>
      <c r="E94" s="27">
        <f ca="1">IFERROR(OFFSET(錠剤!E$4,錠剤_バラ!$A94,0),"")</f>
        <v>0</v>
      </c>
      <c r="F94" s="27">
        <f ca="1">IFERROR(OFFSET(錠剤!F$4,錠剤_バラ!$A94,0),"")</f>
        <v>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112</v>
      </c>
      <c r="B95" s="27">
        <f t="shared" si="3"/>
        <v>91</v>
      </c>
      <c r="C95" s="27">
        <f ca="1">IFERROR(OFFSET(錠剤!C$4,錠剤_バラ!$A95,0),"")</f>
        <v>376</v>
      </c>
      <c r="D95" s="27" t="str">
        <f ca="1">IFERROR(OFFSET(錠剤!D$4,錠剤_バラ!$A95,0),"")</f>
        <v>デプロメール錠２５</v>
      </c>
      <c r="E95" s="27">
        <f ca="1">IFERROR(OFFSET(錠剤!E$4,錠剤_バラ!$A95,0),"")</f>
        <v>0</v>
      </c>
      <c r="F95" s="27">
        <f ca="1">IFERROR(OFFSET(錠剤!F$4,錠剤_バラ!$A95,0),"")</f>
        <v>25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５００Ｔ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調剤棚　＆　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113</v>
      </c>
      <c r="B96" s="27">
        <f t="shared" si="3"/>
        <v>92</v>
      </c>
      <c r="C96" s="27">
        <f ca="1">IFERROR(OFFSET(錠剤!C$4,錠剤_バラ!$A96,0),"")</f>
        <v>377</v>
      </c>
      <c r="D96" s="27" t="str">
        <f ca="1">IFERROR(OFFSET(錠剤!D$4,錠剤_バラ!$A96,0),"")</f>
        <v>デプロメール錠２５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バラ</v>
      </c>
      <c r="H96" s="27" t="str">
        <f ca="1">IFERROR(OFFSET(錠剤!H$4,錠剤_バラ!$A96,0),"")</f>
        <v>１０００Ｔ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114</v>
      </c>
      <c r="B97" s="27">
        <f t="shared" si="3"/>
        <v>93</v>
      </c>
      <c r="C97" s="27">
        <f ca="1">IFERROR(OFFSET(錠剤!C$4,錠剤_バラ!$A97,0),"")</f>
        <v>384</v>
      </c>
      <c r="D97" s="27" t="str">
        <f ca="1">IFERROR(OFFSET(錠剤!D$4,錠剤_バラ!$A97,0),"")</f>
        <v>テルミサルタンＯＤ錠２０ｍｇ「トーワ」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ＰＴＰ</v>
      </c>
      <c r="H97" s="27" t="str">
        <f ca="1">IFERROR(OFFSET(錠剤!H$4,錠剤_バラ!$A97,0),"")</f>
        <v>１００Ｔ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115</v>
      </c>
      <c r="B98" s="27">
        <f t="shared" si="3"/>
        <v>94</v>
      </c>
      <c r="C98" s="27">
        <f ca="1">IFERROR(OFFSET(錠剤!C$4,錠剤_バラ!$A98,0),"")</f>
        <v>385</v>
      </c>
      <c r="D98" s="27" t="str">
        <f ca="1">IFERROR(OFFSET(錠剤!D$4,錠剤_バラ!$A98,0),"")</f>
        <v>テルミサルタンＯＤ錠２０ｍｇ「トーワ」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３００Ｔ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116</v>
      </c>
      <c r="B99" s="27">
        <f t="shared" si="3"/>
        <v>95</v>
      </c>
      <c r="C99" s="27">
        <f ca="1">IFERROR(OFFSET(錠剤!C$4,錠剤_バラ!$A99,0),"")</f>
        <v>399</v>
      </c>
      <c r="D99" s="27" t="str">
        <f ca="1">IFERROR(OFFSET(錠剤!D$4,錠剤_バラ!$A99,0),"")</f>
        <v>トピロリック錠４０ｍｇ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117</v>
      </c>
      <c r="B100" s="27">
        <f t="shared" si="3"/>
        <v>96</v>
      </c>
      <c r="C100" s="27">
        <f ca="1">IFERROR(OFFSET(錠剤!C$4,錠剤_バラ!$A100,0),"")</f>
        <v>400</v>
      </c>
      <c r="D100" s="27" t="str">
        <f ca="1">IFERROR(OFFSET(錠剤!D$4,錠剤_バラ!$A100,0),"")</f>
        <v>ドプスＯＤ錠１００ｍｇ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118</v>
      </c>
      <c r="B101" s="27">
        <f t="shared" si="3"/>
        <v>97</v>
      </c>
      <c r="C101" s="27">
        <f ca="1">IFERROR(OFFSET(錠剤!C$4,錠剤_バラ!$A101,0),"")</f>
        <v>401</v>
      </c>
      <c r="D101" s="27" t="str">
        <f ca="1">IFERROR(OFFSET(錠剤!D$4,錠剤_バラ!$A101,0),"")</f>
        <v>トフラニール錠１０ｍｇ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ＰＴＰ</v>
      </c>
      <c r="H101" s="27" t="str">
        <f ca="1">IFERROR(OFFSET(錠剤!H$4,錠剤_バラ!$A101,0),"")</f>
        <v>３００Ｔ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120</v>
      </c>
      <c r="B102" s="27">
        <f t="shared" si="3"/>
        <v>98</v>
      </c>
      <c r="C102" s="27">
        <f ca="1">IFERROR(OFFSET(錠剤!C$4,錠剤_バラ!$A102,0),"")</f>
        <v>411</v>
      </c>
      <c r="D102" s="27" t="str">
        <f ca="1">IFERROR(OFFSET(錠剤!D$4,錠剤_バラ!$A102,0),"")</f>
        <v>トリアゾラム錠０．２５ｍｇ「日医工」　　　　　　　　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ＰＴＰ</v>
      </c>
      <c r="H102" s="27" t="str">
        <f ca="1">IFERROR(OFFSET(錠剤!H$4,錠剤_バラ!$A102,0),"")</f>
        <v>１００Ｔ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121</v>
      </c>
      <c r="B103" s="27">
        <f t="shared" si="3"/>
        <v>99</v>
      </c>
      <c r="C103" s="27">
        <f ca="1">IFERROR(OFFSET(錠剤!C$4,錠剤_バラ!$A103,0),"")</f>
        <v>412</v>
      </c>
      <c r="D103" s="27" t="str">
        <f ca="1">IFERROR(OFFSET(錠剤!D$4,錠剤_バラ!$A103,0),"")</f>
        <v>トリプタノール錠２５</v>
      </c>
      <c r="E103" s="27">
        <f ca="1">IFERROR(OFFSET(錠剤!E$4,錠剤_バラ!$A103,0),"")</f>
        <v>0</v>
      </c>
      <c r="F103" s="27">
        <f ca="1">IFERROR(OFFSET(錠剤!F$4,錠剤_バラ!$A103,0),"")</f>
        <v>5</v>
      </c>
      <c r="G103" s="27" t="str">
        <f ca="1">IFERROR(OFFSET(錠剤!G$4,錠剤_バラ!$A103,0),"")</f>
        <v>ＰＴＰ</v>
      </c>
      <c r="H103" s="27" t="str">
        <f ca="1">IFERROR(OFFSET(錠剤!H$4,錠剤_バラ!$A103,0),"")</f>
        <v>１００Ｔ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122</v>
      </c>
      <c r="B104" s="27">
        <f t="shared" si="3"/>
        <v>100</v>
      </c>
      <c r="C104" s="27">
        <f ca="1">IFERROR(OFFSET(錠剤!C$4,錠剤_バラ!$A104,0),"")</f>
        <v>414</v>
      </c>
      <c r="D104" s="27" t="str">
        <f ca="1">IFERROR(OFFSET(錠剤!D$4,錠剤_バラ!$A104,0),"")</f>
        <v>トリヘキシフェニジル塩酸塩錠２ｍｇ「ＮＩＧ」　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ＰＴＰ</v>
      </c>
      <c r="H104" s="27" t="str">
        <f ca="1">IFERROR(OFFSET(錠剤!H$4,錠剤_バラ!$A104,0),"")</f>
        <v>１００Ｔ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123</v>
      </c>
      <c r="B105" s="27">
        <f t="shared" si="3"/>
        <v>101</v>
      </c>
      <c r="C105" s="27">
        <f ca="1">IFERROR(OFFSET(錠剤!C$4,錠剤_バラ!$A105,0),"")</f>
        <v>415</v>
      </c>
      <c r="D105" s="27" t="str">
        <f ca="1">IFERROR(OFFSET(錠剤!D$4,錠剤_バラ!$A105,0),"")</f>
        <v>トリヘキシフェニジル塩酸塩錠２ｍｇ「ＮＩＧ」　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１２００Ｔ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124</v>
      </c>
      <c r="B106" s="27">
        <f t="shared" si="3"/>
        <v>102</v>
      </c>
      <c r="C106" s="27">
        <f ca="1">IFERROR(OFFSET(錠剤!C$4,錠剤_バラ!$A106,0),"")</f>
        <v>416</v>
      </c>
      <c r="D106" s="27" t="str">
        <f ca="1">IFERROR(OFFSET(錠剤!D$4,錠剤_バラ!$A106,0),"")</f>
        <v>トリメブチンマレイン酸塩錠１００ｍｇ「トーワ」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バラ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125</v>
      </c>
      <c r="B107" s="27">
        <f t="shared" si="3"/>
        <v>103</v>
      </c>
      <c r="C107" s="27">
        <f ca="1">IFERROR(OFFSET(錠剤!C$4,錠剤_バラ!$A107,0),"")</f>
        <v>425</v>
      </c>
      <c r="D107" s="27" t="str">
        <f ca="1">IFERROR(OFFSET(錠剤!D$4,錠剤_バラ!$A107,0),"")</f>
        <v>ドンペリドン錠１０ｍｇ「ＪＧ」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１０００Ｔ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126</v>
      </c>
      <c r="B108" s="27">
        <f t="shared" si="3"/>
        <v>104</v>
      </c>
      <c r="C108" s="27">
        <f ca="1">IFERROR(OFFSET(錠剤!C$4,錠剤_バラ!$A108,0),"")</f>
        <v>427</v>
      </c>
      <c r="D108" s="27" t="str">
        <f ca="1">IFERROR(OFFSET(錠剤!D$4,錠剤_バラ!$A108,0),"")</f>
        <v>ナトリックス錠１</v>
      </c>
      <c r="E108" s="27">
        <f ca="1">IFERROR(OFFSET(錠剤!E$4,錠剤_バラ!$A108,0),"")</f>
        <v>0</v>
      </c>
      <c r="F108" s="27">
        <f ca="1">IFERROR(OFFSET(錠剤!F$4,錠剤_バラ!$A108,0),"")</f>
        <v>5</v>
      </c>
      <c r="G108" s="27" t="str">
        <f ca="1">IFERROR(OFFSET(錠剤!G$4,錠剤_バラ!$A108,0),"")</f>
        <v>ＰＴＰ</v>
      </c>
      <c r="H108" s="27" t="str">
        <f ca="1">IFERROR(OFFSET(錠剤!H$4,錠剤_バラ!$A108,0),"")</f>
        <v>１００Ｔ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127</v>
      </c>
      <c r="B109" s="27">
        <f t="shared" si="3"/>
        <v>105</v>
      </c>
      <c r="C109" s="27">
        <f ca="1">IFERROR(OFFSET(錠剤!C$4,錠剤_バラ!$A109,0),"")</f>
        <v>428</v>
      </c>
      <c r="D109" s="27" t="str">
        <f ca="1">IFERROR(OFFSET(錠剤!D$4,錠剤_バラ!$A109,0),"")</f>
        <v>ニコランジル錠５ｍｇ「トーワ」　　　　　　　　　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バラ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128</v>
      </c>
      <c r="B110" s="27">
        <f t="shared" si="3"/>
        <v>106</v>
      </c>
      <c r="C110" s="27">
        <f ca="1">IFERROR(OFFSET(錠剤!C$4,錠剤_バラ!$A110,0),"")</f>
        <v>429</v>
      </c>
      <c r="D110" s="27" t="str">
        <f ca="1">IFERROR(OFFSET(錠剤!D$4,錠剤_バラ!$A110,0),"")</f>
        <v>ニセルゴリン錠５ｍｇ「トーワ」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１０００Ｔ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129</v>
      </c>
      <c r="B111" s="27">
        <f t="shared" si="3"/>
        <v>107</v>
      </c>
      <c r="C111" s="27">
        <f ca="1">IFERROR(OFFSET(錠剤!C$4,錠剤_バラ!$A111,0),"")</f>
        <v>436</v>
      </c>
      <c r="D111" s="27" t="str">
        <f ca="1">IFERROR(OFFSET(錠剤!D$4,錠剤_バラ!$A111,0),"")</f>
        <v>ニューレプチル錠１０ｍｇ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バラ</v>
      </c>
      <c r="H111" s="27" t="str">
        <f ca="1">IFERROR(OFFSET(錠剤!H$4,錠剤_バラ!$A111,0),"")</f>
        <v>１０００Ｔ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130</v>
      </c>
      <c r="B112" s="27">
        <f t="shared" si="3"/>
        <v>108</v>
      </c>
      <c r="C112" s="27">
        <f ca="1">IFERROR(OFFSET(錠剤!C$4,錠剤_バラ!$A112,0),"")</f>
        <v>437</v>
      </c>
      <c r="D112" s="27" t="str">
        <f ca="1">IFERROR(OFFSET(錠剤!D$4,錠剤_バラ!$A112,0),"")</f>
        <v>ニューレプチル錠５ｍｇ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１０００Ｔ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131</v>
      </c>
      <c r="B113" s="27">
        <f t="shared" si="3"/>
        <v>109</v>
      </c>
      <c r="C113" s="27">
        <f ca="1">IFERROR(OFFSET(錠剤!C$4,錠剤_バラ!$A113,0),"")</f>
        <v>441</v>
      </c>
      <c r="D113" s="27" t="str">
        <f ca="1">IFERROR(OFFSET(錠剤!D$4,錠剤_バラ!$A113,0),"")</f>
        <v>ネオドパストン配合錠Ｌ１００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バラ</v>
      </c>
      <c r="H113" s="27" t="str">
        <f ca="1">IFERROR(OFFSET(錠剤!H$4,錠剤_バラ!$A113,0),"")</f>
        <v>１０００Ｔ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132</v>
      </c>
      <c r="B114" s="27">
        <f t="shared" si="3"/>
        <v>110</v>
      </c>
      <c r="C114" s="27">
        <f ca="1">IFERROR(OFFSET(錠剤!C$4,錠剤_バラ!$A114,0),"")</f>
        <v>445</v>
      </c>
      <c r="D114" s="27" t="str">
        <f ca="1">IFERROR(OFFSET(錠剤!D$4,錠剤_バラ!$A114,0),"")</f>
        <v>ノイロトロピン錠４単位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ＰＴＰ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133</v>
      </c>
      <c r="B115" s="27">
        <f t="shared" si="3"/>
        <v>111</v>
      </c>
      <c r="C115" s="27">
        <f ca="1">IFERROR(OFFSET(錠剤!C$4,錠剤_バラ!$A115,0),"")</f>
        <v>446</v>
      </c>
      <c r="D115" s="27" t="str">
        <f ca="1">IFERROR(OFFSET(錠剤!D$4,錠剤_バラ!$A115,0),"")</f>
        <v>ノイロビタン配合錠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５００Ｔ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134</v>
      </c>
      <c r="B116" s="27">
        <f t="shared" si="3"/>
        <v>112</v>
      </c>
      <c r="C116" s="27">
        <f ca="1">IFERROR(OFFSET(錠剤!C$4,錠剤_バラ!$A116,0),"")</f>
        <v>447</v>
      </c>
      <c r="D116" s="27" t="str">
        <f ca="1">IFERROR(OFFSET(錠剤!D$4,錠剤_バラ!$A116,0),"")</f>
        <v>ノイロビタン配合錠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135</v>
      </c>
      <c r="B117" s="27">
        <f t="shared" si="3"/>
        <v>113</v>
      </c>
      <c r="C117" s="27">
        <f ca="1">IFERROR(OFFSET(錠剤!C$4,錠剤_バラ!$A117,0),"")</f>
        <v>455</v>
      </c>
      <c r="D117" s="27" t="str">
        <f ca="1">IFERROR(OFFSET(錠剤!D$4,錠剤_バラ!$A117,0),"")</f>
        <v>バッサミン配合錠Ａ８１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138</v>
      </c>
      <c r="B118" s="27">
        <f t="shared" si="3"/>
        <v>114</v>
      </c>
      <c r="C118" s="27">
        <f ca="1">IFERROR(OFFSET(錠剤!C$4,錠剤_バラ!$A118,0),"")</f>
        <v>461</v>
      </c>
      <c r="D118" s="27" t="str">
        <f ca="1">IFERROR(OFFSET(錠剤!D$4,錠剤_バラ!$A118,0),"")</f>
        <v>バルプロ酸ナトリウム錠２００ｍｇ「ＤＳＰ」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バラ</v>
      </c>
      <c r="H118" s="27" t="str">
        <f ca="1">IFERROR(OFFSET(錠剤!H$4,錠剤_バラ!$A118,0),"")</f>
        <v>５００Ｔ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139</v>
      </c>
      <c r="B119" s="27">
        <f t="shared" si="3"/>
        <v>115</v>
      </c>
      <c r="C119" s="27">
        <f ca="1">IFERROR(OFFSET(錠剤!C$4,錠剤_バラ!$A119,0),"")</f>
        <v>476</v>
      </c>
      <c r="D119" s="27" t="str">
        <f ca="1">IFERROR(OFFSET(錠剤!D$4,錠剤_バラ!$A119,0),"")</f>
        <v>パントシン錠２００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ＰＴＰ</v>
      </c>
      <c r="H119" s="27" t="str">
        <f ca="1">IFERROR(OFFSET(錠剤!H$4,錠剤_バラ!$A119,0),"")</f>
        <v>１００Ｔ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140</v>
      </c>
      <c r="B120" s="27">
        <f t="shared" si="3"/>
        <v>116</v>
      </c>
      <c r="C120" s="27">
        <f ca="1">IFERROR(OFFSET(錠剤!C$4,錠剤_バラ!$A120,0),"")</f>
        <v>477</v>
      </c>
      <c r="D120" s="27" t="str">
        <f ca="1">IFERROR(OFFSET(錠剤!D$4,錠剤_バラ!$A120,0),"")</f>
        <v>パントシン錠２００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バラ</v>
      </c>
      <c r="H120" s="27" t="str">
        <f ca="1">IFERROR(OFFSET(錠剤!H$4,錠剤_バラ!$A120,0),"")</f>
        <v>５００Ｔ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141</v>
      </c>
      <c r="B121" s="27">
        <f t="shared" si="3"/>
        <v>117</v>
      </c>
      <c r="C121" s="27">
        <f ca="1">IFERROR(OFFSET(錠剤!C$4,錠剤_バラ!$A121,0),"")</f>
        <v>482</v>
      </c>
      <c r="D121" s="27" t="str">
        <f ca="1">IFERROR(OFFSET(錠剤!D$4,錠剤_バラ!$A121,0),"")</f>
        <v>ビオフェルミン錠剤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ＰＴＰ</v>
      </c>
      <c r="H121" s="27" t="str">
        <f ca="1">IFERROR(OFFSET(錠剤!H$4,錠剤_バラ!$A121,0),"")</f>
        <v>６３０Ｔ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142</v>
      </c>
      <c r="B122" s="27">
        <f t="shared" si="3"/>
        <v>118</v>
      </c>
      <c r="C122" s="27">
        <f ca="1">IFERROR(OFFSET(錠剤!C$4,錠剤_バラ!$A122,0),"")</f>
        <v>483</v>
      </c>
      <c r="D122" s="27" t="str">
        <f ca="1">IFERROR(OFFSET(錠剤!D$4,錠剤_バラ!$A122,0),"")</f>
        <v>ビオフェルミン錠剤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バラ</v>
      </c>
      <c r="H122" s="27" t="str">
        <f ca="1">IFERROR(OFFSET(錠剤!H$4,錠剤_バラ!$A122,0),"")</f>
        <v>１０００Ｔ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143</v>
      </c>
      <c r="B123" s="27">
        <f t="shared" si="3"/>
        <v>119</v>
      </c>
      <c r="C123" s="27">
        <f ca="1">IFERROR(OFFSET(錠剤!C$4,錠剤_バラ!$A123,0),"")</f>
        <v>488</v>
      </c>
      <c r="D123" s="27" t="str">
        <f ca="1">IFERROR(OFFSET(錠剤!D$4,錠剤_バラ!$A123,0),"")</f>
        <v>ピコスルファートナトリウム錠２．５ｍｇ「イワキ」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１０００Ｔ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144</v>
      </c>
      <c r="B124" s="27">
        <f t="shared" si="3"/>
        <v>120</v>
      </c>
      <c r="C124" s="27">
        <f ca="1">IFERROR(OFFSET(錠剤!C$4,錠剤_バラ!$A124,0),"")</f>
        <v>489</v>
      </c>
      <c r="D124" s="27" t="str">
        <f ca="1">IFERROR(OFFSET(錠剤!D$4,錠剤_バラ!$A124,0),"")</f>
        <v>ピコスルファートナトリウム錠２．５ｍｇ「イワキ」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バラ</v>
      </c>
      <c r="H124" s="27" t="str">
        <f ca="1">IFERROR(OFFSET(錠剤!H$4,錠剤_バラ!$A124,0),"")</f>
        <v>１０００Ｔ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145</v>
      </c>
      <c r="B125" s="27">
        <f t="shared" si="3"/>
        <v>121</v>
      </c>
      <c r="C125" s="27">
        <f ca="1">IFERROR(OFFSET(錠剤!C$4,錠剤_バラ!$A125,0),"")</f>
        <v>493</v>
      </c>
      <c r="D125" s="27" t="str">
        <f ca="1">IFERROR(OFFSET(錠剤!D$4,錠剤_バラ!$A125,0),"")</f>
        <v>ビソプロロールフマル酸塩錠０．６２５ｍｇ「トーワ」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ＰＴＰ</v>
      </c>
      <c r="H125" s="27" t="str">
        <f ca="1">IFERROR(OFFSET(錠剤!H$4,錠剤_バラ!$A125,0),"")</f>
        <v>１００Ｔ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148</v>
      </c>
      <c r="B126" s="27">
        <f t="shared" si="3"/>
        <v>122</v>
      </c>
      <c r="C126" s="27">
        <f ca="1">IFERROR(OFFSET(錠剤!C$4,錠剤_バラ!$A126,0),"")</f>
        <v>501</v>
      </c>
      <c r="D126" s="27" t="str">
        <f ca="1">IFERROR(OFFSET(錠剤!D$4,錠剤_バラ!$A126,0),"")</f>
        <v>ビペリデン塩酸塩錠１ｍｇ「アメル」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149</v>
      </c>
      <c r="B127" s="27">
        <f t="shared" si="3"/>
        <v>123</v>
      </c>
      <c r="C127" s="27">
        <f ca="1">IFERROR(OFFSET(錠剤!C$4,錠剤_バラ!$A127,0),"")</f>
        <v>502</v>
      </c>
      <c r="D127" s="27" t="str">
        <f ca="1">IFERROR(OFFSET(錠剤!D$4,錠剤_バラ!$A127,0),"")</f>
        <v>ビペリデン塩酸塩錠１ｍｇ「アメル」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150</v>
      </c>
      <c r="B128" s="27">
        <f t="shared" si="3"/>
        <v>124</v>
      </c>
      <c r="C128" s="27">
        <f ca="1">IFERROR(OFFSET(錠剤!C$4,錠剤_バラ!$A128,0),"")</f>
        <v>504</v>
      </c>
      <c r="D128" s="27" t="str">
        <f ca="1">IFERROR(OFFSET(錠剤!D$4,錠剤_バラ!$A128,0),"")</f>
        <v>ヒベルナ糖衣錠２５ｍｇ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151</v>
      </c>
      <c r="B129" s="27">
        <f t="shared" si="3"/>
        <v>125</v>
      </c>
      <c r="C129" s="27">
        <f ca="1">IFERROR(OFFSET(錠剤!C$4,錠剤_バラ!$A129,0),"")</f>
        <v>505</v>
      </c>
      <c r="D129" s="27" t="str">
        <f ca="1">IFERROR(OFFSET(錠剤!D$4,錠剤_バラ!$A129,0),"")</f>
        <v>ヒベルナ糖衣錠２５ｍｇ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１０００Ｔ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152</v>
      </c>
      <c r="B130" s="27">
        <f t="shared" si="3"/>
        <v>126</v>
      </c>
      <c r="C130" s="27">
        <f ca="1">IFERROR(OFFSET(錠剤!C$4,錠剤_バラ!$A130,0),"")</f>
        <v>514</v>
      </c>
      <c r="D130" s="27" t="str">
        <f ca="1">IFERROR(OFFSET(錠剤!D$4,錠剤_バラ!$A130,0),"")</f>
        <v>ビラノアＯＤ錠２０ｍｇ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153</v>
      </c>
      <c r="B131" s="27">
        <f t="shared" si="3"/>
        <v>127</v>
      </c>
      <c r="C131" s="27">
        <f ca="1">IFERROR(OFFSET(錠剤!C$4,錠剤_バラ!$A131,0),"")</f>
        <v>515</v>
      </c>
      <c r="D131" s="27" t="str">
        <f ca="1">IFERROR(OFFSET(錠剤!D$4,錠剤_バラ!$A131,0),"")</f>
        <v>ビラノアＯＤ錠２０ｍｇ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154</v>
      </c>
      <c r="B132" s="27">
        <f t="shared" si="3"/>
        <v>128</v>
      </c>
      <c r="C132" s="27">
        <f ca="1">IFERROR(OFFSET(錠剤!C$4,錠剤_バラ!$A132,0),"")</f>
        <v>518</v>
      </c>
      <c r="D132" s="27" t="str">
        <f ca="1">IFERROR(OFFSET(錠剤!D$4,錠剤_バラ!$A132,0),"")</f>
        <v>ヒルナミン錠（２５ｍｇ）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ＰＴＰ</v>
      </c>
      <c r="H132" s="27" t="str">
        <f ca="1">IFERROR(OFFSET(錠剤!H$4,錠剤_バラ!$A132,0),"")</f>
        <v>１００Ｔ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155</v>
      </c>
      <c r="B133" s="27">
        <f t="shared" si="3"/>
        <v>129</v>
      </c>
      <c r="C133" s="27">
        <f ca="1">IFERROR(OFFSET(錠剤!C$4,錠剤_バラ!$A133,0),"")</f>
        <v>519</v>
      </c>
      <c r="D133" s="27" t="str">
        <f ca="1">IFERROR(OFFSET(錠剤!D$4,錠剤_バラ!$A133,0),"")</f>
        <v>ヒルナミン錠（２５ｍｇ）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バラ</v>
      </c>
      <c r="H133" s="27" t="str">
        <f ca="1">IFERROR(OFFSET(錠剤!H$4,錠剤_バラ!$A133,0),"")</f>
        <v>１０００Ｔ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156</v>
      </c>
      <c r="B134" s="27">
        <f t="shared" si="3"/>
        <v>130</v>
      </c>
      <c r="C134" s="27">
        <f ca="1">IFERROR(OFFSET(錠剤!C$4,錠剤_バラ!$A134,0),"")</f>
        <v>521</v>
      </c>
      <c r="D134" s="27" t="str">
        <f ca="1">IFERROR(OFFSET(錠剤!D$4,錠剤_バラ!$A134,0),"")</f>
        <v>ヒルナミン錠（５ｍｇ）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ＰＴＰ</v>
      </c>
      <c r="H134" s="27" t="str">
        <f ca="1">IFERROR(OFFSET(錠剤!H$4,錠剤_バラ!$A134,0),"")</f>
        <v>１０００Ｔ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157</v>
      </c>
      <c r="B135" s="27">
        <f t="shared" ref="B135:B198" si="5">B134+1</f>
        <v>131</v>
      </c>
      <c r="C135" s="27">
        <f ca="1">IFERROR(OFFSET(錠剤!C$4,錠剤_バラ!$A135,0),"")</f>
        <v>522</v>
      </c>
      <c r="D135" s="27" t="str">
        <f ca="1">IFERROR(OFFSET(錠剤!D$4,錠剤_バラ!$A135,0),"")</f>
        <v>ヒルナミン錠（５ｍｇ）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バラ</v>
      </c>
      <c r="H135" s="27" t="str">
        <f ca="1">IFERROR(OFFSET(錠剤!H$4,錠剤_バラ!$A135,0),"")</f>
        <v>１０００Ｔ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158</v>
      </c>
      <c r="B136" s="27">
        <f t="shared" si="5"/>
        <v>132</v>
      </c>
      <c r="C136" s="27">
        <f ca="1">IFERROR(OFFSET(錠剤!C$4,錠剤_バラ!$A136,0),"")</f>
        <v>524</v>
      </c>
      <c r="D136" s="27" t="str">
        <f ca="1">IFERROR(OFFSET(錠剤!D$4,錠剤_バラ!$A136,0),"")</f>
        <v>ファモチジンＤ錠２０ｍｇ「サワイ」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ＰＴＰ</v>
      </c>
      <c r="H136" s="27" t="str">
        <f ca="1">IFERROR(OFFSET(錠剤!H$4,錠剤_バラ!$A136,0),"")</f>
        <v>１００Ｔ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159</v>
      </c>
      <c r="B137" s="27">
        <f t="shared" si="5"/>
        <v>133</v>
      </c>
      <c r="C137" s="27">
        <f ca="1">IFERROR(OFFSET(錠剤!C$4,錠剤_バラ!$A137,0),"")</f>
        <v>525</v>
      </c>
      <c r="D137" s="27" t="str">
        <f ca="1">IFERROR(OFFSET(錠剤!D$4,錠剤_バラ!$A137,0),"")</f>
        <v>ファモチジンＤ錠２０ｍｇ「サワイ」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バラ</v>
      </c>
      <c r="H137" s="27" t="str">
        <f ca="1">IFERROR(OFFSET(錠剤!H$4,錠剤_バラ!$A137,0),"")</f>
        <v>５００Ｔ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162</v>
      </c>
      <c r="B138" s="27">
        <f t="shared" si="5"/>
        <v>134</v>
      </c>
      <c r="C138" s="27">
        <f ca="1">IFERROR(OFFSET(錠剤!C$4,錠剤_バラ!$A138,0),"")</f>
        <v>533</v>
      </c>
      <c r="D138" s="27" t="str">
        <f ca="1">IFERROR(OFFSET(錠剤!D$4,錠剤_バラ!$A138,0),"")</f>
        <v>フェブキソスタット錠１０ｍｇ「サワイ」　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ＰＴＰ</v>
      </c>
      <c r="H138" s="27" t="str">
        <f ca="1">IFERROR(OFFSET(錠剤!H$4,錠剤_バラ!$A138,0),"")</f>
        <v>１００Ｔ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163</v>
      </c>
      <c r="B139" s="27">
        <f t="shared" si="5"/>
        <v>135</v>
      </c>
      <c r="C139" s="27">
        <f ca="1">IFERROR(OFFSET(錠剤!C$4,錠剤_バラ!$A139,0),"")</f>
        <v>535</v>
      </c>
      <c r="D139" s="27" t="str">
        <f ca="1">IFERROR(OFFSET(錠剤!D$4,錠剤_バラ!$A139,0),"")</f>
        <v>フェロミア錠５０ｍｇ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５００Ｔ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164</v>
      </c>
      <c r="B140" s="27">
        <f t="shared" si="5"/>
        <v>136</v>
      </c>
      <c r="C140" s="27">
        <f ca="1">IFERROR(OFFSET(錠剤!C$4,錠剤_バラ!$A140,0),"")</f>
        <v>536</v>
      </c>
      <c r="D140" s="27" t="str">
        <f ca="1">IFERROR(OFFSET(錠剤!D$4,錠剤_バラ!$A140,0),"")</f>
        <v>フェロミア錠５０ｍｇ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165</v>
      </c>
      <c r="B141" s="27">
        <f t="shared" si="5"/>
        <v>137</v>
      </c>
      <c r="C141" s="27">
        <f ca="1">IFERROR(OFFSET(錠剤!C$4,錠剤_バラ!$A141,0),"")</f>
        <v>538</v>
      </c>
      <c r="D141" s="27" t="str">
        <f ca="1">IFERROR(OFFSET(錠剤!D$4,錠剤_バラ!$A141,0),"")</f>
        <v>フォシーガ錠５ｍｇ</v>
      </c>
      <c r="E141" s="27">
        <f ca="1">IFERROR(OFFSET(錠剤!E$4,錠剤_バラ!$A141,0),"")</f>
        <v>0</v>
      </c>
      <c r="F141" s="27">
        <f ca="1">IFERROR(OFFSET(錠剤!F$4,錠剤_バラ!$A141,0),"")</f>
        <v>25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１００Ｔ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調剤棚　＆　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166</v>
      </c>
      <c r="B142" s="27">
        <f t="shared" si="5"/>
        <v>138</v>
      </c>
      <c r="C142" s="27">
        <f ca="1">IFERROR(OFFSET(錠剤!C$4,錠剤_バラ!$A142,0),"")</f>
        <v>539</v>
      </c>
      <c r="D142" s="27" t="str">
        <f ca="1">IFERROR(OFFSET(錠剤!D$4,錠剤_バラ!$A142,0),"")</f>
        <v>フォリアミン錠５ｍｇ</v>
      </c>
      <c r="E142" s="27">
        <f ca="1">IFERROR(OFFSET(錠剤!E$4,錠剤_バラ!$A142,0),"")</f>
        <v>0</v>
      </c>
      <c r="F142" s="27">
        <f ca="1">IFERROR(OFFSET(錠剤!F$4,錠剤_バラ!$A142,0),"")</f>
        <v>25</v>
      </c>
      <c r="G142" s="27" t="str">
        <f ca="1">IFERROR(OFFSET(錠剤!G$4,錠剤_バラ!$A142,0),"")</f>
        <v>バラ</v>
      </c>
      <c r="H142" s="27" t="str">
        <f ca="1">IFERROR(OFFSET(錠剤!H$4,錠剤_バラ!$A142,0),"")</f>
        <v>１００Ｔ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調剤棚　＆　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167</v>
      </c>
      <c r="B143" s="27">
        <f t="shared" si="5"/>
        <v>139</v>
      </c>
      <c r="C143" s="27">
        <f ca="1">IFERROR(OFFSET(錠剤!C$4,錠剤_バラ!$A143,0),"")</f>
        <v>547</v>
      </c>
      <c r="D143" s="27" t="str">
        <f ca="1">IFERROR(OFFSET(錠剤!D$4,錠剤_バラ!$A143,0),"")</f>
        <v>プラバスタチンＮａ錠５ｍｇ「サワイ」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>錠</v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168</v>
      </c>
      <c r="B144" s="27">
        <f t="shared" si="5"/>
        <v>140</v>
      </c>
      <c r="C144" s="27">
        <f ca="1">IFERROR(OFFSET(錠剤!C$4,錠剤_バラ!$A144,0),"")</f>
        <v>548</v>
      </c>
      <c r="D144" s="27" t="str">
        <f ca="1">IFERROR(OFFSET(錠剤!D$4,錠剤_バラ!$A144,0),"")</f>
        <v>プラバスタチンＮａ錠５ｍｇ「サワイ」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バラ</v>
      </c>
      <c r="H144" s="27" t="str">
        <f ca="1">IFERROR(OFFSET(錠剤!H$4,錠剤_バラ!$A144,0),"")</f>
        <v>１０００Ｔ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173</v>
      </c>
      <c r="B145" s="27">
        <f t="shared" si="5"/>
        <v>141</v>
      </c>
      <c r="C145" s="27">
        <f ca="1">IFERROR(OFFSET(錠剤!C$4,錠剤_バラ!$A145,0),"")</f>
        <v>562</v>
      </c>
      <c r="D145" s="27" t="str">
        <f ca="1">IFERROR(OFFSET(錠剤!D$4,錠剤_バラ!$A145,0),"")</f>
        <v>プレドニゾロン錠５ｍｇ「ＶＴＲＳ」　　　　　</v>
      </c>
      <c r="E145" s="27">
        <f ca="1">IFERROR(OFFSET(錠剤!E$4,錠剤_バラ!$A145,0),"")</f>
        <v>0</v>
      </c>
      <c r="F145" s="27">
        <f ca="1">IFERROR(OFFSET(錠剤!F$4,錠剤_バラ!$A145,0),"")</f>
        <v>25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調剤棚　＆　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174</v>
      </c>
      <c r="B146" s="27">
        <f t="shared" si="5"/>
        <v>142</v>
      </c>
      <c r="C146" s="27">
        <f ca="1">IFERROR(OFFSET(錠剤!C$4,錠剤_バラ!$A146,0),"")</f>
        <v>565</v>
      </c>
      <c r="D146" s="27" t="str">
        <f ca="1">IFERROR(OFFSET(錠剤!D$4,錠剤_バラ!$A146,0),"")</f>
        <v>フロセミド錠２０ｍｇ「ＮＩＧ」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バラ</v>
      </c>
      <c r="H146" s="27" t="str">
        <f ca="1">IFERROR(OFFSET(錠剤!H$4,錠剤_バラ!$A146,0),"")</f>
        <v>１２００錠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175</v>
      </c>
      <c r="B147" s="27">
        <f t="shared" si="5"/>
        <v>143</v>
      </c>
      <c r="C147" s="27">
        <f ca="1">IFERROR(OFFSET(錠剤!C$4,錠剤_バラ!$A147,0),"")</f>
        <v>568</v>
      </c>
      <c r="D147" s="27" t="str">
        <f ca="1">IFERROR(OFFSET(錠剤!D$4,錠剤_バラ!$A147,0),"")</f>
        <v>ブロチゾラム錠０．２５ｍｇ「ヨシトミ」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ＰＴＰ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176</v>
      </c>
      <c r="B148" s="27">
        <f t="shared" si="5"/>
        <v>144</v>
      </c>
      <c r="C148" s="27">
        <f ca="1">IFERROR(OFFSET(錠剤!C$4,錠剤_バラ!$A148,0),"")</f>
        <v>569</v>
      </c>
      <c r="D148" s="27" t="str">
        <f ca="1">IFERROR(OFFSET(錠剤!D$4,錠剤_バラ!$A148,0),"")</f>
        <v>ブロチゾラム錠０．２５ｍｇ「ヨシトミ」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バラ</v>
      </c>
      <c r="H148" s="27" t="str">
        <f ca="1">IFERROR(OFFSET(錠剤!H$4,錠剤_バラ!$A148,0),"")</f>
        <v>５００Ｔ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179</v>
      </c>
      <c r="B149" s="27">
        <f t="shared" si="5"/>
        <v>145</v>
      </c>
      <c r="C149" s="27">
        <f ca="1">IFERROR(OFFSET(錠剤!C$4,錠剤_バラ!$A149,0),"")</f>
        <v>579</v>
      </c>
      <c r="D149" s="27" t="str">
        <f ca="1">IFERROR(OFFSET(錠剤!D$4,錠剤_バラ!$A149,0),"")</f>
        <v>プロマックＤ錠７５</v>
      </c>
      <c r="E149" s="27">
        <f ca="1">IFERROR(OFFSET(錠剤!E$4,錠剤_バラ!$A149,0),"")</f>
        <v>0</v>
      </c>
      <c r="F149" s="27">
        <f ca="1">IFERROR(OFFSET(錠剤!F$4,錠剤_バラ!$A149,0),"")</f>
        <v>5</v>
      </c>
      <c r="G149" s="27" t="str">
        <f ca="1">IFERROR(OFFSET(錠剤!G$4,錠剤_バラ!$A149,0),"")</f>
        <v>ＰＴＰ</v>
      </c>
      <c r="H149" s="27" t="str">
        <f ca="1">IFERROR(OFFSET(錠剤!H$4,錠剤_バラ!$A149,0),"")</f>
        <v>１４０Ｔ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180</v>
      </c>
      <c r="B150" s="27">
        <f t="shared" si="5"/>
        <v>146</v>
      </c>
      <c r="C150" s="27">
        <f ca="1">IFERROR(OFFSET(錠剤!C$4,錠剤_バラ!$A150,0),"")</f>
        <v>581</v>
      </c>
      <c r="D150" s="27" t="str">
        <f ca="1">IFERROR(OFFSET(錠剤!D$4,錠剤_バラ!$A150,0),"")</f>
        <v>ブロムヘキシン塩酸塩錠４ｍｇ「トーワ」</v>
      </c>
      <c r="E150" s="27">
        <f ca="1">IFERROR(OFFSET(錠剤!E$4,錠剤_バラ!$A150,0),"")</f>
        <v>0</v>
      </c>
      <c r="F150" s="27">
        <f ca="1">IFERROR(OFFSET(錠剤!F$4,錠剤_バラ!$A150,0),"")</f>
        <v>5</v>
      </c>
      <c r="G150" s="27" t="str">
        <f ca="1">IFERROR(OFFSET(錠剤!G$4,錠剤_バラ!$A150,0),"")</f>
        <v>ＰＴＰ</v>
      </c>
      <c r="H150" s="27" t="str">
        <f ca="1">IFERROR(OFFSET(錠剤!H$4,錠剤_バラ!$A150,0),"")</f>
        <v>１０００Ｔ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181</v>
      </c>
      <c r="B151" s="27">
        <f t="shared" si="5"/>
        <v>147</v>
      </c>
      <c r="C151" s="27">
        <f ca="1">IFERROR(OFFSET(錠剤!C$4,錠剤_バラ!$A151,0),"")</f>
        <v>584</v>
      </c>
      <c r="D151" s="27" t="str">
        <f ca="1">IFERROR(OFFSET(錠剤!D$4,錠剤_バラ!$A151,0),"")</f>
        <v>ベオーパ錠５０ｍｇ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/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182</v>
      </c>
      <c r="B152" s="27">
        <f t="shared" si="5"/>
        <v>148</v>
      </c>
      <c r="C152" s="27">
        <f ca="1">IFERROR(OFFSET(錠剤!C$4,錠剤_バラ!$A152,0),"")</f>
        <v>587</v>
      </c>
      <c r="D152" s="27" t="str">
        <f ca="1">IFERROR(OFFSET(錠剤!D$4,錠剤_バラ!$A152,0),"")</f>
        <v>ベザフィブラートＳＲ錠２００ｍｇ「日医工」　　　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ＰＴＰ</v>
      </c>
      <c r="H152" s="27" t="str">
        <f ca="1">IFERROR(OFFSET(錠剤!H$4,錠剤_バラ!$A152,0),"")</f>
        <v>１００Ｔ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185</v>
      </c>
      <c r="B153" s="27">
        <f t="shared" si="5"/>
        <v>149</v>
      </c>
      <c r="C153" s="27">
        <f ca="1">IFERROR(OFFSET(錠剤!C$4,錠剤_バラ!$A153,0),"")</f>
        <v>602</v>
      </c>
      <c r="D153" s="27" t="str">
        <f ca="1">IFERROR(OFFSET(錠剤!D$4,錠剤_バラ!$A153,0),"")</f>
        <v>ヘルベッサー錠３０　　　　　</v>
      </c>
      <c r="E153" s="27">
        <f ca="1">IFERROR(OFFSET(錠剤!E$4,錠剤_バラ!$A153,0),"")</f>
        <v>0</v>
      </c>
      <c r="F153" s="27">
        <f ca="1">IFERROR(OFFSET(錠剤!F$4,錠剤_バラ!$A153,0),"")</f>
        <v>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186</v>
      </c>
      <c r="B154" s="27">
        <f t="shared" si="5"/>
        <v>150</v>
      </c>
      <c r="C154" s="27">
        <f ca="1">IFERROR(OFFSET(錠剤!C$4,錠剤_バラ!$A154,0),"")</f>
        <v>605</v>
      </c>
      <c r="D154" s="27" t="str">
        <f ca="1">IFERROR(OFFSET(錠剤!D$4,錠剤_バラ!$A154,0),"")</f>
        <v>ベンザリン錠５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ＰＴＰ</v>
      </c>
      <c r="H154" s="27" t="str">
        <f ca="1">IFERROR(OFFSET(錠剤!H$4,錠剤_バラ!$A154,0),"")</f>
        <v>１００Ｔ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187</v>
      </c>
      <c r="B155" s="27">
        <f t="shared" si="5"/>
        <v>151</v>
      </c>
      <c r="C155" s="27">
        <f ca="1">IFERROR(OFFSET(錠剤!C$4,錠剤_バラ!$A155,0),"")</f>
        <v>606</v>
      </c>
      <c r="D155" s="27" t="str">
        <f ca="1">IFERROR(OFFSET(錠剤!D$4,錠剤_バラ!$A155,0),"")</f>
        <v>ベンザリン錠５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バラ</v>
      </c>
      <c r="H155" s="27" t="str">
        <f ca="1">IFERROR(OFFSET(錠剤!H$4,錠剤_バラ!$A155,0),"")</f>
        <v>１０００Ｔ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188</v>
      </c>
      <c r="B156" s="27">
        <f t="shared" si="5"/>
        <v>152</v>
      </c>
      <c r="C156" s="27">
        <f ca="1">IFERROR(OFFSET(錠剤!C$4,錠剤_バラ!$A156,0),"")</f>
        <v>611</v>
      </c>
      <c r="D156" s="27" t="str">
        <f ca="1">IFERROR(OFFSET(錠剤!D$4,錠剤_バラ!$A156,0),"")</f>
        <v>ボグリボーズＯＤ錠０．２ｍｇ　「トーワ」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ＰＴＰ</v>
      </c>
      <c r="H156" s="27" t="str">
        <f ca="1">IFERROR(OFFSET(錠剤!H$4,錠剤_バラ!$A156,0),"")</f>
        <v>１００Ｔ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189</v>
      </c>
      <c r="B157" s="27">
        <f t="shared" si="5"/>
        <v>153</v>
      </c>
      <c r="C157" s="27">
        <f ca="1">IFERROR(OFFSET(錠剤!C$4,錠剤_バラ!$A157,0),"")</f>
        <v>612</v>
      </c>
      <c r="D157" s="27" t="str">
        <f ca="1">IFERROR(OFFSET(錠剤!D$4,錠剤_バラ!$A157,0),"")</f>
        <v>ボグリボーズＯＤ錠０．２ｍｇ「トーワ」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バラ</v>
      </c>
      <c r="H157" s="27" t="str">
        <f ca="1">IFERROR(OFFSET(錠剤!H$4,錠剤_バラ!$A157,0),"")</f>
        <v>５００Ｔ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190</v>
      </c>
      <c r="B158" s="27">
        <f t="shared" si="5"/>
        <v>154</v>
      </c>
      <c r="C158" s="27">
        <f ca="1">IFERROR(OFFSET(錠剤!C$4,錠剤_バラ!$A158,0),"")</f>
        <v>627</v>
      </c>
      <c r="D158" s="27" t="str">
        <f ca="1">IFERROR(OFFSET(錠剤!D$4,錠剤_バラ!$A158,0),"")</f>
        <v>マイスタン錠５ｍｇ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バラ</v>
      </c>
      <c r="H158" s="27" t="str">
        <f ca="1">IFERROR(OFFSET(錠剤!H$4,錠剤_バラ!$A158,0),"")</f>
        <v>５００Ｔ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191</v>
      </c>
      <c r="B159" s="27">
        <f t="shared" si="5"/>
        <v>155</v>
      </c>
      <c r="C159" s="27">
        <f ca="1">IFERROR(OFFSET(錠剤!C$4,錠剤_バラ!$A159,0),"")</f>
        <v>628</v>
      </c>
      <c r="D159" s="27" t="str">
        <f ca="1">IFERROR(OFFSET(錠剤!D$4,錠剤_バラ!$A159,0),"")</f>
        <v>マイスリー錠５ｍｇ</v>
      </c>
      <c r="E159" s="27">
        <f ca="1">IFERROR(OFFSET(錠剤!E$4,錠剤_バラ!$A159,0),"")</f>
        <v>0</v>
      </c>
      <c r="F159" s="27">
        <f ca="1">IFERROR(OFFSET(錠剤!F$4,錠剤_バラ!$A159,0),"")</f>
        <v>25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調剤棚　＆　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192</v>
      </c>
      <c r="B160" s="27">
        <f t="shared" si="5"/>
        <v>156</v>
      </c>
      <c r="C160" s="27">
        <f ca="1">IFERROR(OFFSET(錠剤!C$4,錠剤_バラ!$A160,0),"")</f>
        <v>629</v>
      </c>
      <c r="D160" s="27" t="str">
        <f ca="1">IFERROR(OFFSET(錠剤!D$4,錠剤_バラ!$A160,0),"")</f>
        <v>マイスリー錠５ｍｇ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バラ</v>
      </c>
      <c r="H160" s="27" t="str">
        <f ca="1">IFERROR(OFFSET(錠剤!H$4,錠剤_バラ!$A160,0),"")</f>
        <v>１０００Ｔ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193</v>
      </c>
      <c r="B161" s="27">
        <f t="shared" si="5"/>
        <v>157</v>
      </c>
      <c r="C161" s="27">
        <f ca="1">IFERROR(OFFSET(錠剤!C$4,錠剤_バラ!$A161,0),"")</f>
        <v>630</v>
      </c>
      <c r="D161" s="27" t="str">
        <f ca="1">IFERROR(OFFSET(錠剤!D$4,錠剤_バラ!$A161,0),"")</f>
        <v>マグミット錠３３０ｍｇ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１０００Ｔ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194</v>
      </c>
      <c r="B162" s="27">
        <f t="shared" si="5"/>
        <v>158</v>
      </c>
      <c r="C162" s="27">
        <f ca="1">IFERROR(OFFSET(錠剤!C$4,錠剤_バラ!$A162,0),"")</f>
        <v>631</v>
      </c>
      <c r="D162" s="27" t="str">
        <f ca="1">IFERROR(OFFSET(錠剤!D$4,錠剤_バラ!$A162,0),"")</f>
        <v>マグミット錠３３０ｍｇ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バラ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195</v>
      </c>
      <c r="B163" s="27">
        <f t="shared" si="5"/>
        <v>159</v>
      </c>
      <c r="C163" s="27">
        <f ca="1">IFERROR(OFFSET(錠剤!C$4,錠剤_バラ!$A163,0),"")</f>
        <v>632</v>
      </c>
      <c r="D163" s="27" t="str">
        <f ca="1">IFERROR(OFFSET(錠剤!D$4,錠剤_バラ!$A163,0),"")</f>
        <v>マグミット錠５００ｍｇ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ＰＴＰ</v>
      </c>
      <c r="H163" s="27" t="str">
        <f ca="1">IFERROR(OFFSET(錠剤!H$4,錠剤_バラ!$A163,0),"")</f>
        <v>５００Ｔ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196</v>
      </c>
      <c r="B164" s="27">
        <f t="shared" si="5"/>
        <v>160</v>
      </c>
      <c r="C164" s="27">
        <f ca="1">IFERROR(OFFSET(錠剤!C$4,錠剤_バラ!$A164,0),"")</f>
        <v>633</v>
      </c>
      <c r="D164" s="27" t="str">
        <f ca="1">IFERROR(OFFSET(錠剤!D$4,錠剤_バラ!$A164,0),"")</f>
        <v>マグミット錠５００ｍｇ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バラ</v>
      </c>
      <c r="H164" s="27" t="str">
        <f ca="1">IFERROR(OFFSET(錠剤!H$4,錠剤_バラ!$A164,0),"")</f>
        <v>５００Ｔ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197</v>
      </c>
      <c r="B165" s="27">
        <f t="shared" si="5"/>
        <v>161</v>
      </c>
      <c r="C165" s="27">
        <f ca="1">IFERROR(OFFSET(錠剤!C$4,錠剤_バラ!$A165,0),"")</f>
        <v>635</v>
      </c>
      <c r="D165" s="27" t="str">
        <f ca="1">IFERROR(OFFSET(錠剤!D$4,錠剤_バラ!$A165,0),"")</f>
        <v>マプロチリン塩酸塩錠１０ｍｇ「アメル」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ＰＴＰ</v>
      </c>
      <c r="H165" s="27" t="str">
        <f ca="1">IFERROR(OFFSET(錠剤!H$4,錠剤_バラ!$A165,0),"")</f>
        <v>１００Ｔ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198</v>
      </c>
      <c r="B166" s="27">
        <f t="shared" si="5"/>
        <v>162</v>
      </c>
      <c r="C166" s="27">
        <f ca="1">IFERROR(OFFSET(錠剤!C$4,錠剤_バラ!$A166,0),"")</f>
        <v>636</v>
      </c>
      <c r="D166" s="27" t="str">
        <f ca="1">IFERROR(OFFSET(錠剤!D$4,錠剤_バラ!$A166,0),"")</f>
        <v>マプロチリン塩酸塩錠２５ｍｇ「アメル」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199</v>
      </c>
      <c r="B167" s="27">
        <f t="shared" si="5"/>
        <v>163</v>
      </c>
      <c r="C167" s="27">
        <f ca="1">IFERROR(OFFSET(錠剤!C$4,錠剤_バラ!$A167,0),"")</f>
        <v>638</v>
      </c>
      <c r="D167" s="27" t="str">
        <f ca="1">IFERROR(OFFSET(錠剤!D$4,錠剤_バラ!$A167,0),"")</f>
        <v>ミチグリニドＣａ・ＯＤ錠１０ｍｇ「三和」</v>
      </c>
      <c r="E167" s="27">
        <f ca="1">IFERROR(OFFSET(錠剤!E$4,錠剤_バラ!$A167,0),"")</f>
        <v>0</v>
      </c>
      <c r="F167" s="27">
        <f ca="1">IFERROR(OFFSET(錠剤!F$4,錠剤_バラ!$A167,0),"")</f>
        <v>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200</v>
      </c>
      <c r="B168" s="27">
        <f t="shared" si="5"/>
        <v>164</v>
      </c>
      <c r="C168" s="27">
        <f ca="1">IFERROR(OFFSET(錠剤!C$4,錠剤_バラ!$A168,0),"")</f>
        <v>639</v>
      </c>
      <c r="D168" s="27" t="str">
        <f ca="1">IFERROR(OFFSET(錠剤!D$4,錠剤_バラ!$A168,0),"")</f>
        <v>ミドドリン塩酸塩錠２ｍｇ「トーワ」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ＰＴＰ</v>
      </c>
      <c r="H168" s="27" t="str">
        <f ca="1">IFERROR(OFFSET(錠剤!H$4,錠剤_バラ!$A168,0),"")</f>
        <v>１００Ｔ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201</v>
      </c>
      <c r="B169" s="27">
        <f t="shared" si="5"/>
        <v>165</v>
      </c>
      <c r="C169" s="27">
        <f ca="1">IFERROR(OFFSET(錠剤!C$4,錠剤_バラ!$A169,0),"")</f>
        <v>645</v>
      </c>
      <c r="D169" s="27" t="str">
        <f ca="1">IFERROR(OFFSET(錠剤!D$4,錠剤_バラ!$A169,0),"")</f>
        <v>メイラックス錠１ｍｇ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202</v>
      </c>
      <c r="B170" s="27">
        <f t="shared" si="5"/>
        <v>166</v>
      </c>
      <c r="C170" s="27">
        <f ca="1">IFERROR(OFFSET(錠剤!C$4,錠剤_バラ!$A170,0),"")</f>
        <v>648</v>
      </c>
      <c r="D170" s="27" t="str">
        <f ca="1">IFERROR(OFFSET(錠剤!D$4,錠剤_バラ!$A170,0),"")</f>
        <v>メコバラミン錠５００「トーワ」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ＰＴＰ</v>
      </c>
      <c r="H170" s="27" t="str">
        <f ca="1">IFERROR(OFFSET(錠剤!H$4,錠剤_バラ!$A170,0),"")</f>
        <v>１０００Ｔ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203</v>
      </c>
      <c r="B171" s="27">
        <f t="shared" si="5"/>
        <v>167</v>
      </c>
      <c r="C171" s="27">
        <f ca="1">IFERROR(OFFSET(錠剤!C$4,錠剤_バラ!$A171,0),"")</f>
        <v>649</v>
      </c>
      <c r="D171" s="27" t="str">
        <f ca="1">IFERROR(OFFSET(錠剤!D$4,錠剤_バラ!$A171,0),"")</f>
        <v>メコバラミン錠５００「トーワ」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204</v>
      </c>
      <c r="B172" s="27">
        <f t="shared" si="5"/>
        <v>168</v>
      </c>
      <c r="C172" s="27">
        <f ca="1">IFERROR(OFFSET(錠剤!C$4,錠剤_バラ!$A172,0),"")</f>
        <v>661</v>
      </c>
      <c r="D172" s="27" t="str">
        <f ca="1">IFERROR(OFFSET(錠剤!D$4,錠剤_バラ!$A172,0),"")</f>
        <v>モサプリドクエン酸塩錠５ｍｇ「日医工」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205</v>
      </c>
      <c r="B173" s="27">
        <f t="shared" si="5"/>
        <v>169</v>
      </c>
      <c r="C173" s="27">
        <f ca="1">IFERROR(OFFSET(錠剤!C$4,錠剤_バラ!$A173,0),"")</f>
        <v>662</v>
      </c>
      <c r="D173" s="27" t="str">
        <f ca="1">IFERROR(OFFSET(錠剤!D$4,錠剤_バラ!$A173,0),"")</f>
        <v>モサプリドクエン酸塩錠５ｍｇ「日医工」</v>
      </c>
      <c r="E173" s="27">
        <f ca="1">IFERROR(OFFSET(錠剤!E$4,錠剤_バラ!$A173,0),"")</f>
        <v>0</v>
      </c>
      <c r="F173" s="27">
        <f ca="1">IFERROR(OFFSET(錠剤!F$4,錠剤_バラ!$A173,0),"")</f>
        <v>25</v>
      </c>
      <c r="G173" s="27" t="str">
        <f ca="1">IFERROR(OFFSET(錠剤!G$4,錠剤_バラ!$A173,0),"")</f>
        <v>バラ</v>
      </c>
      <c r="H173" s="27" t="str">
        <f ca="1">IFERROR(OFFSET(錠剤!H$4,錠剤_バラ!$A173,0),"")</f>
        <v>１０００Ｔ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調剤棚　＆　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206</v>
      </c>
      <c r="B174" s="27">
        <f t="shared" si="5"/>
        <v>170</v>
      </c>
      <c r="C174" s="27">
        <f ca="1">IFERROR(OFFSET(錠剤!C$4,錠剤_バラ!$A174,0),"")</f>
        <v>665</v>
      </c>
      <c r="D174" s="27" t="str">
        <f ca="1">IFERROR(OFFSET(錠剤!D$4,錠剤_バラ!$A174,0),"")</f>
        <v>ユーロジン２ｍｇ錠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207</v>
      </c>
      <c r="B175" s="27">
        <f t="shared" si="5"/>
        <v>171</v>
      </c>
      <c r="C175" s="27">
        <f ca="1">IFERROR(OFFSET(錠剤!C$4,錠剤_バラ!$A175,0),"")</f>
        <v>666</v>
      </c>
      <c r="D175" s="27" t="str">
        <f ca="1">IFERROR(OFFSET(錠剤!D$4,錠剤_バラ!$A175,0),"")</f>
        <v>ユベラＮソフトカプセル２００ｍｇ</v>
      </c>
      <c r="E175" s="27">
        <f ca="1">IFERROR(OFFSET(錠剤!E$4,錠剤_バラ!$A175,0),"")</f>
        <v>0</v>
      </c>
      <c r="F175" s="27">
        <f ca="1">IFERROR(OFFSET(錠剤!F$4,錠剤_バラ!$A175,0),"")</f>
        <v>5</v>
      </c>
      <c r="G175" s="27" t="str">
        <f ca="1">IFERROR(OFFSET(錠剤!G$4,錠剤_バラ!$A175,0),"")</f>
        <v>ＰＴＰ</v>
      </c>
      <c r="H175" s="27" t="str">
        <f ca="1">IFERROR(OFFSET(錠剤!H$4,錠剤_バラ!$A175,0),"")</f>
        <v>２１０Ｐ</v>
      </c>
      <c r="I175" s="27" t="str">
        <f ca="1">IFERROR(OFFSET(錠剤!I$4,錠剤_バラ!$A175,0),"")</f>
        <v>cap</v>
      </c>
      <c r="J175" s="27" t="str">
        <f ca="1">IFERROR(OFFSET(錠剤!J$4,錠剤_バラ!$A175,0),"")</f>
        <v>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208</v>
      </c>
      <c r="B176" s="27">
        <f t="shared" si="5"/>
        <v>172</v>
      </c>
      <c r="C176" s="27">
        <f ca="1">IFERROR(OFFSET(錠剤!C$4,錠剤_バラ!$A176,0),"")</f>
        <v>684</v>
      </c>
      <c r="D176" s="27" t="str">
        <f ca="1">IFERROR(OFFSET(錠剤!D$4,錠剤_バラ!$A176,0),"")</f>
        <v>ラメルテオン錠８ｍｇ「トーワ」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209</v>
      </c>
      <c r="B177" s="27">
        <f t="shared" si="5"/>
        <v>173</v>
      </c>
      <c r="C177" s="27">
        <f ca="1">IFERROR(OFFSET(錠剤!C$4,錠剤_バラ!$A177,0),"")</f>
        <v>685</v>
      </c>
      <c r="D177" s="27" t="str">
        <f ca="1">IFERROR(OFFSET(錠剤!D$4,錠剤_バラ!$A177,0),"")</f>
        <v>ラメルテオン錠８ｍｇ「トーワ」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３００Ｔ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210</v>
      </c>
      <c r="B178" s="27">
        <f t="shared" si="5"/>
        <v>174</v>
      </c>
      <c r="C178" s="27">
        <f ca="1">IFERROR(OFFSET(錠剤!C$4,錠剤_バラ!$A178,0),"")</f>
        <v>690</v>
      </c>
      <c r="D178" s="27" t="str">
        <f ca="1">IFERROR(OFFSET(錠剤!D$4,錠剤_バラ!$A178,0),"")</f>
        <v>ランソプラゾールＯＤ錠１５ｍｇ「トーワ」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ＰＴＰ</v>
      </c>
      <c r="H178" s="27" t="str">
        <f ca="1">IFERROR(OFFSET(錠剤!H$4,錠剤_バラ!$A178,0),"")</f>
        <v>５００Ｔ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211</v>
      </c>
      <c r="B179" s="27">
        <f t="shared" si="5"/>
        <v>175</v>
      </c>
      <c r="C179" s="27">
        <f ca="1">IFERROR(OFFSET(錠剤!C$4,錠剤_バラ!$A179,0),"")</f>
        <v>691</v>
      </c>
      <c r="D179" s="27" t="str">
        <f ca="1">IFERROR(OFFSET(錠剤!D$4,錠剤_バラ!$A179,0),"")</f>
        <v>ランソプラゾールＯＤ錠１５ｍｇ「トーワ」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バラ</v>
      </c>
      <c r="H179" s="27" t="str">
        <f ca="1">IFERROR(OFFSET(錠剤!H$4,錠剤_バラ!$A179,0),"")</f>
        <v>５００Ｔ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213</v>
      </c>
      <c r="B180" s="27">
        <f t="shared" si="5"/>
        <v>176</v>
      </c>
      <c r="C180" s="27">
        <f ca="1">IFERROR(OFFSET(錠剤!C$4,錠剤_バラ!$A180,0),"")</f>
        <v>696</v>
      </c>
      <c r="D180" s="27" t="str">
        <f ca="1">IFERROR(OFFSET(錠剤!D$4,錠剤_バラ!$A180,0),"")</f>
        <v>リクシアナＯＤ錠３０ｍｇ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１００Ｔ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214</v>
      </c>
      <c r="B181" s="27">
        <f t="shared" si="5"/>
        <v>177</v>
      </c>
      <c r="C181" s="27">
        <f ca="1">IFERROR(OFFSET(錠剤!C$4,錠剤_バラ!$A181,0),"")</f>
        <v>723</v>
      </c>
      <c r="D181" s="27" t="str">
        <f ca="1">IFERROR(OFFSET(錠剤!D$4,錠剤_バラ!$A181,0),"")</f>
        <v>リスミー錠２ｍｇ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215</v>
      </c>
      <c r="B182" s="27">
        <f t="shared" si="5"/>
        <v>178</v>
      </c>
      <c r="C182" s="27">
        <f ca="1">IFERROR(OFFSET(錠剤!C$4,錠剤_バラ!$A182,0),"")</f>
        <v>725</v>
      </c>
      <c r="D182" s="27" t="str">
        <f ca="1">IFERROR(OFFSET(錠剤!D$4,錠剤_バラ!$A182,0),"")</f>
        <v>リバーロキサバンＯＤ錠１０ｍｇ「バイエル」</v>
      </c>
      <c r="E182" s="27">
        <f ca="1">IFERROR(OFFSET(錠剤!E$4,錠剤_バラ!$A182,0),"")</f>
        <v>0</v>
      </c>
      <c r="F182" s="27">
        <f ca="1">IFERROR(OFFSET(錠剤!F$4,錠剤_バラ!$A182,0),"")</f>
        <v>5</v>
      </c>
      <c r="G182" s="27" t="str">
        <f ca="1">IFERROR(OFFSET(錠剤!G$4,錠剤_バラ!$A182,0),"")</f>
        <v>ＰＴＰ</v>
      </c>
      <c r="H182" s="27" t="str">
        <f ca="1">IFERROR(OFFSET(錠剤!H$4,錠剤_バラ!$A182,0),"")</f>
        <v>１００Ｔ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216</v>
      </c>
      <c r="B183" s="27">
        <f t="shared" si="5"/>
        <v>179</v>
      </c>
      <c r="C183" s="27">
        <f ca="1">IFERROR(OFFSET(錠剤!C$4,錠剤_バラ!$A183,0),"")</f>
        <v>731</v>
      </c>
      <c r="D183" s="27" t="str">
        <f ca="1">IFERROR(OFFSET(錠剤!D$4,錠剤_バラ!$A183,0),"")</f>
        <v>リボトリール錠０．５ｍｇ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217</v>
      </c>
      <c r="B184" s="27">
        <f t="shared" si="5"/>
        <v>180</v>
      </c>
      <c r="C184" s="27">
        <f ca="1">IFERROR(OFFSET(錠剤!C$4,錠剤_バラ!$A184,0),"")</f>
        <v>732</v>
      </c>
      <c r="D184" s="27" t="str">
        <f ca="1">IFERROR(OFFSET(錠剤!D$4,錠剤_バラ!$A184,0),"")</f>
        <v>リボトリール錠０．５ｍｇ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１０００Ｔ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218</v>
      </c>
      <c r="B185" s="27">
        <f t="shared" si="5"/>
        <v>181</v>
      </c>
      <c r="C185" s="27">
        <f ca="1">IFERROR(OFFSET(錠剤!C$4,錠剤_バラ!$A185,0),"")</f>
        <v>733</v>
      </c>
      <c r="D185" s="27" t="str">
        <f ca="1">IFERROR(OFFSET(錠剤!D$4,錠剤_バラ!$A185,0),"")</f>
        <v>リボトリール錠１ｍｇ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１００Ｔ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219</v>
      </c>
      <c r="B186" s="27">
        <f t="shared" si="5"/>
        <v>182</v>
      </c>
      <c r="C186" s="27">
        <f ca="1">IFERROR(OFFSET(錠剤!C$4,錠剤_バラ!$A186,0),"")</f>
        <v>734</v>
      </c>
      <c r="D186" s="27" t="str">
        <f ca="1">IFERROR(OFFSET(錠剤!D$4,錠剤_バラ!$A186,0),"")</f>
        <v>リボトリール錠１ｍｇ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１０００Ｔ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220</v>
      </c>
      <c r="B187" s="27">
        <f t="shared" si="5"/>
        <v>183</v>
      </c>
      <c r="C187" s="27">
        <f ca="1">IFERROR(OFFSET(錠剤!C$4,錠剤_バラ!$A187,0),"")</f>
        <v>736</v>
      </c>
      <c r="D187" s="27" t="str">
        <f ca="1">IFERROR(OFFSET(錠剤!D$4,錠剤_バラ!$A187,0),"")</f>
        <v>リマプロスト　アルファデクス錠５μｇ「サワイ」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バラ</v>
      </c>
      <c r="H187" s="27" t="str">
        <f ca="1">IFERROR(OFFSET(錠剤!H$4,錠剤_バラ!$A187,0),"")</f>
        <v>２００Ｔ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222</v>
      </c>
      <c r="B188" s="27">
        <f t="shared" si="5"/>
        <v>184</v>
      </c>
      <c r="C188" s="27">
        <f ca="1">IFERROR(OFFSET(錠剤!C$4,錠剤_バラ!$A188,0),"")</f>
        <v>753</v>
      </c>
      <c r="D188" s="27" t="str">
        <f ca="1">IFERROR(OFFSET(錠剤!D$4,錠剤_バラ!$A188,0),"")</f>
        <v>レキソタン錠２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ＰＴＰ</v>
      </c>
      <c r="H188" s="27" t="str">
        <f ca="1">IFERROR(OFFSET(錠剤!H$4,錠剤_バラ!$A188,0),"")</f>
        <v>１００Ｔ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223</v>
      </c>
      <c r="B189" s="27">
        <f t="shared" si="5"/>
        <v>185</v>
      </c>
      <c r="C189" s="27">
        <f ca="1">IFERROR(OFFSET(錠剤!C$4,錠剤_バラ!$A189,0),"")</f>
        <v>754</v>
      </c>
      <c r="D189" s="27" t="str">
        <f ca="1">IFERROR(OFFSET(錠剤!D$4,錠剤_バラ!$A189,0),"")</f>
        <v>レキソタン錠２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バラ</v>
      </c>
      <c r="H189" s="27" t="str">
        <f ca="1">IFERROR(OFFSET(錠剤!H$4,錠剤_バラ!$A189,0),"")</f>
        <v>５００Ｔ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224</v>
      </c>
      <c r="B190" s="27">
        <f t="shared" si="5"/>
        <v>186</v>
      </c>
      <c r="C190" s="27">
        <f ca="1">IFERROR(OFFSET(錠剤!C$4,錠剤_バラ!$A190,0),"")</f>
        <v>755</v>
      </c>
      <c r="D190" s="27" t="str">
        <f ca="1">IFERROR(OFFSET(錠剤!D$4,錠剤_バラ!$A190,0),"")</f>
        <v>レキソタン錠５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ＰＴＰ</v>
      </c>
      <c r="H190" s="27" t="str">
        <f ca="1">IFERROR(OFFSET(錠剤!H$4,錠剤_バラ!$A190,0),"")</f>
        <v>１００Ｔ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225</v>
      </c>
      <c r="B191" s="27">
        <f t="shared" si="5"/>
        <v>187</v>
      </c>
      <c r="C191" s="27">
        <f ca="1">IFERROR(OFFSET(錠剤!C$4,錠剤_バラ!$A191,0),"")</f>
        <v>756</v>
      </c>
      <c r="D191" s="27" t="str">
        <f ca="1">IFERROR(OFFSET(錠剤!D$4,錠剤_バラ!$A191,0),"")</f>
        <v>レキソタン錠５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バラ</v>
      </c>
      <c r="H191" s="27" t="str">
        <f ca="1">IFERROR(OFFSET(錠剤!H$4,錠剤_バラ!$A191,0),"")</f>
        <v>５００Ｔ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226</v>
      </c>
      <c r="B192" s="27">
        <f t="shared" si="5"/>
        <v>188</v>
      </c>
      <c r="C192" s="27">
        <f ca="1">IFERROR(OFFSET(錠剤!C$4,錠剤_バラ!$A192,0),"")</f>
        <v>757</v>
      </c>
      <c r="D192" s="27" t="str">
        <f ca="1">IFERROR(OFFSET(錠剤!D$4,錠剤_バラ!$A192,0),"")</f>
        <v>レグテクト錠３３３ｍｇ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ＰＴＰ</v>
      </c>
      <c r="H192" s="27" t="str">
        <f ca="1">IFERROR(OFFSET(錠剤!H$4,錠剤_バラ!$A192,0),"")</f>
        <v>１００Ｔ　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227</v>
      </c>
      <c r="B193" s="27">
        <f t="shared" si="5"/>
        <v>189</v>
      </c>
      <c r="C193" s="27">
        <f ca="1">IFERROR(OFFSET(錠剤!C$4,錠剤_バラ!$A193,0),"")</f>
        <v>758</v>
      </c>
      <c r="D193" s="27" t="str">
        <f ca="1">IFERROR(OFFSET(錠剤!D$4,錠剤_バラ!$A193,0),"")</f>
        <v>レグテクト錠３３３ｍｇ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バラ</v>
      </c>
      <c r="H193" s="27" t="str">
        <f ca="1">IFERROR(OFFSET(錠剤!H$4,錠剤_バラ!$A193,0),"")</f>
        <v>５００Ｔ　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229</v>
      </c>
      <c r="B194" s="27">
        <f t="shared" si="5"/>
        <v>190</v>
      </c>
      <c r="C194" s="27">
        <f ca="1">IFERROR(OFFSET(錠剤!C$4,錠剤_バラ!$A194,0),"")</f>
        <v>762</v>
      </c>
      <c r="D194" s="27" t="str">
        <f ca="1">IFERROR(OFFSET(錠剤!D$4,錠剤_バラ!$A194,0),"")</f>
        <v>レバミピド錠１００ｍｇ「オーツカ」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５００Ｔ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230</v>
      </c>
      <c r="B195" s="27">
        <f t="shared" si="5"/>
        <v>191</v>
      </c>
      <c r="C195" s="27">
        <f ca="1">IFERROR(OFFSET(錠剤!C$4,錠剤_バラ!$A195,0),"")</f>
        <v>763</v>
      </c>
      <c r="D195" s="27" t="str">
        <f ca="1">IFERROR(OFFSET(錠剤!D$4,錠剤_バラ!$A195,0),"")</f>
        <v>レバミピド錠１００ｍｇ「オーツカ」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231</v>
      </c>
      <c r="B196" s="27">
        <f t="shared" si="5"/>
        <v>192</v>
      </c>
      <c r="C196" s="27">
        <f ca="1">IFERROR(OFFSET(錠剤!C$4,錠剤_バラ!$A196,0),"")</f>
        <v>765</v>
      </c>
      <c r="D196" s="27" t="str">
        <f ca="1">IFERROR(OFFSET(錠剤!D$4,錠剤_バラ!$A196,0),"")</f>
        <v>レベチラセタム錠２５０ｍｇ「トーワ」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ＰＴＰ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766</v>
      </c>
      <c r="D197" s="27" t="str">
        <f ca="1">IFERROR(OFFSET(錠剤!D$4,錠剤_バラ!$A197,0),"")</f>
        <v>レベチラセタム錠２５０ｍｇ「トーワ」</v>
      </c>
      <c r="E197" s="27">
        <f ca="1">IFERROR(OFFSET(錠剤!E$4,錠剤_バラ!$A197,0),"")</f>
        <v>0</v>
      </c>
      <c r="F197" s="27">
        <f ca="1">IFERROR(OFFSET(錠剤!F$4,錠剤_バラ!$A197,0),"")</f>
        <v>25</v>
      </c>
      <c r="G197" s="27" t="str">
        <f ca="1">IFERROR(OFFSET(錠剤!G$4,錠剤_バラ!$A197,0),"")</f>
        <v>バラ</v>
      </c>
      <c r="H197" s="27" t="str">
        <f ca="1">IFERROR(OFFSET(錠剤!H$4,錠剤_バラ!$A197,0),"")</f>
        <v>３００Ｔ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調剤棚　＆　普通薬バラ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234</v>
      </c>
      <c r="B198" s="27">
        <f t="shared" si="5"/>
        <v>194</v>
      </c>
      <c r="C198" s="27">
        <f ca="1">IFERROR(OFFSET(錠剤!C$4,錠剤_バラ!$A198,0),"")</f>
        <v>780</v>
      </c>
      <c r="D198" s="27" t="str">
        <f ca="1">IFERROR(OFFSET(錠剤!D$4,錠剤_バラ!$A198,0),"")</f>
        <v>ロキソプロフェンナトリウム錠６０ｍｇ「日医工」</v>
      </c>
      <c r="E198" s="27">
        <f ca="1">IFERROR(OFFSET(錠剤!E$4,錠剤_バラ!$A198,0),"")</f>
        <v>0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１０００Ｔ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235</v>
      </c>
      <c r="B199" s="27">
        <f t="shared" ref="B199:B262" si="7">B198+1</f>
        <v>195</v>
      </c>
      <c r="C199" s="27">
        <f ca="1">IFERROR(OFFSET(錠剤!C$4,錠剤_バラ!$A199,0),"")</f>
        <v>781</v>
      </c>
      <c r="D199" s="27" t="str">
        <f ca="1">IFERROR(OFFSET(錠剤!D$4,錠剤_バラ!$A199,0),"")</f>
        <v>ロキソプロフェンナトリウム錠６０ｍｇ「日医工」</v>
      </c>
      <c r="E199" s="27">
        <f ca="1">IFERROR(OFFSET(錠剤!E$4,錠剤_バラ!$A199,0),"")</f>
        <v>0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１０００Ｔ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236</v>
      </c>
      <c r="B200" s="27">
        <f t="shared" si="7"/>
        <v>196</v>
      </c>
      <c r="C200" s="27">
        <f ca="1">IFERROR(OFFSET(錠剤!C$4,錠剤_バラ!$A200,0),"")</f>
        <v>784</v>
      </c>
      <c r="D200" s="27" t="str">
        <f ca="1">IFERROR(OFFSET(錠剤!D$4,錠剤_バラ!$A200,0),"")</f>
        <v>ロスバスタチン錠２．５ｍｇ「トーワ」</v>
      </c>
      <c r="E200" s="27">
        <f ca="1">IFERROR(OFFSET(錠剤!E$4,錠剤_バラ!$A200,0),"")</f>
        <v>0</v>
      </c>
      <c r="F200" s="27">
        <f ca="1">IFERROR(OFFSET(錠剤!F$4,錠剤_バラ!$A200,0),"")</f>
        <v>25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普通薬バラ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237</v>
      </c>
      <c r="B201" s="27">
        <f t="shared" si="7"/>
        <v>197</v>
      </c>
      <c r="C201" s="27">
        <f ca="1">IFERROR(OFFSET(錠剤!C$4,錠剤_バラ!$A201,0),"")</f>
        <v>785</v>
      </c>
      <c r="D201" s="27" t="str">
        <f ca="1">IFERROR(OFFSET(錠剤!D$4,錠剤_バラ!$A201,0),"")</f>
        <v>ロスバスタチン錠２．５ｍｇ「トーワ」</v>
      </c>
      <c r="E201" s="27">
        <f ca="1">IFERROR(OFFSET(錠剤!E$4,錠剤_バラ!$A201,0),"")</f>
        <v>0</v>
      </c>
      <c r="F201" s="27">
        <f ca="1">IFERROR(OFFSET(錠剤!F$4,錠剤_バラ!$A201,0),"")</f>
        <v>25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３００Ｔ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普通薬バラ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239</v>
      </c>
      <c r="B202" s="27">
        <f t="shared" si="7"/>
        <v>198</v>
      </c>
      <c r="C202" s="27">
        <f ca="1">IFERROR(OFFSET(錠剤!C$4,錠剤_バラ!$A202,0),"")</f>
        <v>795</v>
      </c>
      <c r="D202" s="27" t="str">
        <f ca="1">IFERROR(OFFSET(錠剤!D$4,錠剤_バラ!$A202,0),"")</f>
        <v>ロラゼパム錠０．５ｍｇ「サワイ」</v>
      </c>
      <c r="E202" s="27">
        <f ca="1">IFERROR(OFFSET(錠剤!E$4,錠剤_バラ!$A202,0),"")</f>
        <v>0</v>
      </c>
      <c r="F202" s="27">
        <f ca="1">IFERROR(OFFSET(錠剤!F$4,錠剤_バラ!$A202,0),"")</f>
        <v>25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普通薬バラ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240</v>
      </c>
      <c r="B203" s="27">
        <f t="shared" si="7"/>
        <v>199</v>
      </c>
      <c r="C203" s="27">
        <f ca="1">IFERROR(OFFSET(錠剤!C$4,錠剤_バラ!$A203,0),"")</f>
        <v>796</v>
      </c>
      <c r="D203" s="27" t="str">
        <f ca="1">IFERROR(OFFSET(錠剤!D$4,錠剤_バラ!$A203,0),"")</f>
        <v>ロラメット錠１．０（アスカ）</v>
      </c>
      <c r="E203" s="27">
        <f ca="1">IFERROR(OFFSET(錠剤!E$4,錠剤_バラ!$A203,0),"")</f>
        <v>0</v>
      </c>
      <c r="F203" s="27">
        <f ca="1">IFERROR(OFFSET(錠剤!F$4,錠剤_バラ!$A203,0),"")</f>
        <v>25</v>
      </c>
      <c r="G203" s="27" t="str">
        <f ca="1">IFERROR(OFFSET(錠剤!G$4,錠剤_バラ!$A203,0),"")</f>
        <v>ＰＴＰ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普通薬バラ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241</v>
      </c>
      <c r="B204" s="27">
        <f t="shared" si="7"/>
        <v>200</v>
      </c>
      <c r="C204" s="27">
        <f ca="1">IFERROR(OFFSET(錠剤!C$4,錠剤_バラ!$A204,0),"")</f>
        <v>797</v>
      </c>
      <c r="D204" s="27" t="str">
        <f ca="1">IFERROR(OFFSET(錠剤!D$4,錠剤_バラ!$A204,0),"")</f>
        <v>ロラメット錠１．０（アスカ）</v>
      </c>
      <c r="E204" s="27">
        <f ca="1">IFERROR(OFFSET(錠剤!E$4,錠剤_バラ!$A204,0),"")</f>
        <v>0</v>
      </c>
      <c r="F204" s="27">
        <f ca="1">IFERROR(OFFSET(錠剤!F$4,錠剤_バラ!$A204,0),"")</f>
        <v>25</v>
      </c>
      <c r="G204" s="27" t="str">
        <f ca="1">IFERROR(OFFSET(錠剤!G$4,錠剤_バラ!$A204,0),"")</f>
        <v>バラ</v>
      </c>
      <c r="H204" s="27" t="str">
        <f ca="1">IFERROR(OFFSET(錠剤!H$4,錠剤_バラ!$A204,0),"")</f>
        <v>５００Ｔ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普通薬バラ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242</v>
      </c>
      <c r="B205" s="27">
        <f t="shared" si="7"/>
        <v>201</v>
      </c>
      <c r="C205" s="27">
        <f ca="1">IFERROR(OFFSET(錠剤!C$4,錠剤_バラ!$A205,0),"")</f>
        <v>798</v>
      </c>
      <c r="D205" s="27" t="str">
        <f ca="1">IFERROR(OFFSET(錠剤!D$4,錠剤_バラ!$A205,0),"")</f>
        <v>ワーファリン錠１ｍｇ</v>
      </c>
      <c r="E205" s="27">
        <f ca="1">IFERROR(OFFSET(錠剤!E$4,錠剤_バラ!$A205,0),"")</f>
        <v>0</v>
      </c>
      <c r="F205" s="27">
        <f ca="1">IFERROR(OFFSET(錠剤!F$4,錠剤_バラ!$A205,0),"")</f>
        <v>25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普通薬バラ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244</v>
      </c>
      <c r="B206" s="27">
        <f t="shared" si="7"/>
        <v>202</v>
      </c>
      <c r="C206" s="27">
        <f ca="1">IFERROR(OFFSET(錠剤!C$4,錠剤_バラ!$A206,0),"")</f>
        <v>810</v>
      </c>
      <c r="D206" s="27" t="str">
        <f ca="1">IFERROR(OFFSET(錠剤!D$4,錠剤_バラ!$A206,0),"")</f>
        <v>硝酸イソソルビド徐放カプセル２０ｍｇ「Ｓｔ」</v>
      </c>
      <c r="E206" s="27">
        <f ca="1">IFERROR(OFFSET(錠剤!E$4,錠剤_バラ!$A206,0),"")</f>
        <v>0</v>
      </c>
      <c r="F206" s="27">
        <f ca="1">IFERROR(OFFSET(錠剤!F$4,錠剤_バラ!$A206,0),"")</f>
        <v>5</v>
      </c>
      <c r="G206" s="27" t="str">
        <f ca="1">IFERROR(OFFSET(錠剤!G$4,錠剤_バラ!$A206,0),"")</f>
        <v>バラ</v>
      </c>
      <c r="H206" s="27" t="str">
        <f ca="1">IFERROR(OFFSET(錠剤!H$4,錠剤_バラ!$A206,0),"")</f>
        <v>１０００Ｐ</v>
      </c>
      <c r="I206" s="27" t="str">
        <f ca="1">IFERROR(OFFSET(錠剤!I$4,錠剤_バラ!$A206,0),"")</f>
        <v>cap</v>
      </c>
      <c r="J206" s="27" t="str">
        <f ca="1">IFERROR(OFFSET(錠剤!J$4,錠剤_バラ!$A206,0),"")</f>
        <v>普通薬バラ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246</v>
      </c>
      <c r="B207" s="27">
        <f t="shared" si="7"/>
        <v>203</v>
      </c>
      <c r="C207" s="27">
        <f ca="1">IFERROR(OFFSET(錠剤!C$4,錠剤_バラ!$A207,0),"")</f>
        <v>55</v>
      </c>
      <c r="D207" s="27" t="str">
        <f ca="1">IFERROR(OFFSET(錠剤!D$4,錠剤_バラ!$A207,0),"")</f>
        <v>アダラートＣＲ錠２０ｍｇ</v>
      </c>
      <c r="E207" s="27">
        <f ca="1">IFERROR(OFFSET(錠剤!E$4,錠剤_バラ!$A207,0),"")</f>
        <v>2</v>
      </c>
      <c r="F207" s="27">
        <f ca="1">IFERROR(OFFSET(錠剤!F$4,錠剤_バラ!$A207,0),"")</f>
        <v>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247</v>
      </c>
      <c r="B208" s="27">
        <f t="shared" si="7"/>
        <v>204</v>
      </c>
      <c r="C208" s="27">
        <f ca="1">IFERROR(OFFSET(錠剤!C$4,錠剤_バラ!$A208,0),"")</f>
        <v>64</v>
      </c>
      <c r="D208" s="27" t="str">
        <f ca="1">IFERROR(OFFSET(錠剤!D$4,錠剤_バラ!$A208,0),"")</f>
        <v>アトモキセチンカプセル１０ｍｇ　「サワイ」</v>
      </c>
      <c r="E208" s="27">
        <f ca="1">IFERROR(OFFSET(錠剤!E$4,錠剤_バラ!$A208,0),"")</f>
        <v>2</v>
      </c>
      <c r="F208" s="27">
        <f ca="1">IFERROR(OFFSET(錠剤!F$4,錠剤_バラ!$A208,0),"")</f>
        <v>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１４０Ｐ</v>
      </c>
      <c r="I208" s="27" t="str">
        <f ca="1">IFERROR(OFFSET(錠剤!I$4,錠剤_バラ!$A208,0),"")</f>
        <v>cap</v>
      </c>
      <c r="J208" s="27" t="str">
        <f ca="1">IFERROR(OFFSET(錠剤!J$4,錠剤_バラ!$A208,0),"")</f>
        <v>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248</v>
      </c>
      <c r="B209" s="27">
        <f t="shared" si="7"/>
        <v>205</v>
      </c>
      <c r="C209" s="27">
        <f ca="1">IFERROR(OFFSET(錠剤!C$4,錠剤_バラ!$A209,0),"")</f>
        <v>65</v>
      </c>
      <c r="D209" s="27" t="str">
        <f ca="1">IFERROR(OFFSET(錠剤!D$4,錠剤_バラ!$A209,0),"")</f>
        <v>アトモキセチンカプセル４０ｍｇ　「ＶＴＲＳ」</v>
      </c>
      <c r="E209" s="27">
        <f ca="1">IFERROR(OFFSET(錠剤!E$4,錠剤_バラ!$A209,0),"")</f>
        <v>2</v>
      </c>
      <c r="F209" s="27">
        <f ca="1">IFERROR(OFFSET(錠剤!F$4,錠剤_バラ!$A209,0),"")</f>
        <v>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１４０Ｐ</v>
      </c>
      <c r="I209" s="27" t="str">
        <f ca="1">IFERROR(OFFSET(錠剤!I$4,錠剤_バラ!$A209,0),"")</f>
        <v>cap</v>
      </c>
      <c r="J209" s="27" t="str">
        <f ca="1">IFERROR(OFFSET(錠剤!J$4,錠剤_バラ!$A209,0),"")</f>
        <v>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249</v>
      </c>
      <c r="B210" s="27">
        <f t="shared" si="7"/>
        <v>206</v>
      </c>
      <c r="C210" s="27">
        <f ca="1">IFERROR(OFFSET(錠剤!C$4,錠剤_バラ!$A210,0),"")</f>
        <v>78</v>
      </c>
      <c r="D210" s="27" t="str">
        <f ca="1">IFERROR(OFFSET(錠剤!D$4,錠剤_バラ!$A210,0),"")</f>
        <v>アムロジピンＯＤ錠２．５ｍｇ「明治」</v>
      </c>
      <c r="E210" s="27">
        <f ca="1">IFERROR(OFFSET(錠剤!E$4,錠剤_バラ!$A210,0),"")</f>
        <v>2</v>
      </c>
      <c r="F210" s="27">
        <f ca="1">IFERROR(OFFSET(錠剤!F$4,錠剤_バラ!$A210,0),"")</f>
        <v>25</v>
      </c>
      <c r="G210" s="27" t="str">
        <f ca="1">IFERROR(OFFSET(錠剤!G$4,錠剤_バラ!$A210,0),"")</f>
        <v>ＰＴＰ</v>
      </c>
      <c r="H210" s="27" t="str">
        <f ca="1">IFERROR(OFFSET(錠剤!H$4,錠剤_バラ!$A210,0),"")</f>
        <v>５００Ｔ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普通薬バラ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250</v>
      </c>
      <c r="B211" s="27">
        <f t="shared" si="7"/>
        <v>207</v>
      </c>
      <c r="C211" s="27">
        <f ca="1">IFERROR(OFFSET(錠剤!C$4,錠剤_バラ!$A211,0),"")</f>
        <v>79</v>
      </c>
      <c r="D211" s="27" t="str">
        <f ca="1">IFERROR(OFFSET(錠剤!D$4,錠剤_バラ!$A211,0),"")</f>
        <v>アムロジピンＯＤ錠２．５ｍｇ「明治」</v>
      </c>
      <c r="E211" s="27">
        <f ca="1">IFERROR(OFFSET(錠剤!E$4,錠剤_バラ!$A211,0),"")</f>
        <v>2</v>
      </c>
      <c r="F211" s="27">
        <f ca="1">IFERROR(OFFSET(錠剤!F$4,錠剤_バラ!$A211,0),"")</f>
        <v>25</v>
      </c>
      <c r="G211" s="27" t="str">
        <f ca="1">IFERROR(OFFSET(錠剤!G$4,錠剤_バラ!$A211,0),"")</f>
        <v>バラ</v>
      </c>
      <c r="H211" s="27" t="str">
        <f ca="1">IFERROR(OFFSET(錠剤!H$4,錠剤_バラ!$A211,0),"")</f>
        <v>５００Ｔ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普通薬バラ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251</v>
      </c>
      <c r="B212" s="27">
        <f t="shared" si="7"/>
        <v>208</v>
      </c>
      <c r="C212" s="27">
        <f ca="1">IFERROR(OFFSET(錠剤!C$4,錠剤_バラ!$A212,0),"")</f>
        <v>82</v>
      </c>
      <c r="D212" s="27" t="str">
        <f ca="1">IFERROR(OFFSET(錠剤!D$4,錠剤_バラ!$A212,0),"")</f>
        <v>アリピプラゾールＯＤ錠１２ｍｇ「ニプロ」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ＰＴＰ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252</v>
      </c>
      <c r="B213" s="27">
        <f t="shared" si="7"/>
        <v>209</v>
      </c>
      <c r="C213" s="27">
        <f ca="1">IFERROR(OFFSET(錠剤!C$4,錠剤_バラ!$A213,0),"")</f>
        <v>83</v>
      </c>
      <c r="D213" s="27" t="str">
        <f ca="1">IFERROR(OFFSET(錠剤!D$4,錠剤_バラ!$A213,0),"")</f>
        <v>アリピプラゾールＯＤ錠１２ｍｇ「ニプロ」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バラ</v>
      </c>
      <c r="H213" s="27" t="str">
        <f ca="1">IFERROR(OFFSET(錠剤!H$4,錠剤_バラ!$A213,0),"")</f>
        <v>５００Ｔ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253</v>
      </c>
      <c r="B214" s="27">
        <f t="shared" si="7"/>
        <v>210</v>
      </c>
      <c r="C214" s="27">
        <f ca="1">IFERROR(OFFSET(錠剤!C$4,錠剤_バラ!$A214,0),"")</f>
        <v>84</v>
      </c>
      <c r="D214" s="27" t="str">
        <f ca="1">IFERROR(OFFSET(錠剤!D$4,錠剤_バラ!$A214,0),"")</f>
        <v>アリピプラゾールＯＤ錠３ｍｇ「ニプロ」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ＰＴＰ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254</v>
      </c>
      <c r="B215" s="27">
        <f t="shared" si="7"/>
        <v>211</v>
      </c>
      <c r="C215" s="27">
        <f ca="1">IFERROR(OFFSET(錠剤!C$4,錠剤_バラ!$A215,0),"")</f>
        <v>85</v>
      </c>
      <c r="D215" s="27" t="str">
        <f ca="1">IFERROR(OFFSET(錠剤!D$4,錠剤_バラ!$A215,0),"")</f>
        <v>アリピプラゾールＯＤ錠３ｍｇ「ニプロ」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バラ</v>
      </c>
      <c r="H215" s="27" t="str">
        <f ca="1">IFERROR(OFFSET(錠剤!H$4,錠剤_バラ!$A215,0),"")</f>
        <v>１００Ｔ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255</v>
      </c>
      <c r="B216" s="27">
        <f t="shared" si="7"/>
        <v>212</v>
      </c>
      <c r="C216" s="27">
        <f ca="1">IFERROR(OFFSET(錠剤!C$4,錠剤_バラ!$A216,0),"")</f>
        <v>86</v>
      </c>
      <c r="D216" s="27" t="str">
        <f ca="1">IFERROR(OFFSET(錠剤!D$4,錠剤_バラ!$A216,0),"")</f>
        <v>アリピプラゾールＯＤ錠６ｍｇ「ニプロ」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１００Ｔ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256</v>
      </c>
      <c r="B217" s="27">
        <f t="shared" si="7"/>
        <v>213</v>
      </c>
      <c r="C217" s="27">
        <f ca="1">IFERROR(OFFSET(錠剤!C$4,錠剤_バラ!$A217,0),"")</f>
        <v>87</v>
      </c>
      <c r="D217" s="27" t="str">
        <f ca="1">IFERROR(OFFSET(錠剤!D$4,錠剤_バラ!$A217,0),"")</f>
        <v>アリピプラゾールＯＤ錠６ｍｇ「ニプロ」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バラ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257</v>
      </c>
      <c r="B218" s="27">
        <f t="shared" si="7"/>
        <v>214</v>
      </c>
      <c r="C218" s="27">
        <f ca="1">IFERROR(OFFSET(錠剤!C$4,錠剤_バラ!$A218,0),"")</f>
        <v>89</v>
      </c>
      <c r="D218" s="27" t="str">
        <f ca="1">IFERROR(OFFSET(錠剤!D$4,錠剤_バラ!$A218,0),"")</f>
        <v>アリピプラゾール錠１ｍｇ「サワイ」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ＰＴＰ</v>
      </c>
      <c r="H218" s="27" t="str">
        <f ca="1">IFERROR(OFFSET(錠剤!H$4,錠剤_バラ!$A218,0),"")</f>
        <v>１００Ｔ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259</v>
      </c>
      <c r="B219" s="27">
        <f t="shared" si="7"/>
        <v>215</v>
      </c>
      <c r="C219" s="27">
        <f ca="1">IFERROR(OFFSET(錠剤!C$4,錠剤_バラ!$A219,0),"")</f>
        <v>107</v>
      </c>
      <c r="D219" s="27" t="str">
        <f ca="1">IFERROR(OFFSET(錠剤!D$4,錠剤_バラ!$A219,0),"")</f>
        <v>イフェクサーＳＲカプセル３７．５ｍｇ</v>
      </c>
      <c r="E219" s="27">
        <f ca="1">IFERROR(OFFSET(錠剤!E$4,錠剤_バラ!$A219,0),"")</f>
        <v>2</v>
      </c>
      <c r="F219" s="27">
        <f ca="1">IFERROR(OFFSET(錠剤!F$4,錠剤_バラ!$A219,0),"")</f>
        <v>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260</v>
      </c>
      <c r="B220" s="27">
        <f t="shared" si="7"/>
        <v>216</v>
      </c>
      <c r="C220" s="27">
        <f ca="1">IFERROR(OFFSET(錠剤!C$4,錠剤_バラ!$A220,0),"")</f>
        <v>108</v>
      </c>
      <c r="D220" s="27" t="str">
        <f ca="1">IFERROR(OFFSET(錠剤!D$4,錠剤_バラ!$A220,0),"")</f>
        <v>イフェクサーＳＲカプセル７５ｍｇ</v>
      </c>
      <c r="E220" s="27">
        <f ca="1">IFERROR(OFFSET(錠剤!E$4,錠剤_バラ!$A220,0),"")</f>
        <v>2</v>
      </c>
      <c r="F220" s="27">
        <f ca="1">IFERROR(OFFSET(錠剤!F$4,錠剤_バラ!$A220,0),"")</f>
        <v>6</v>
      </c>
      <c r="G220" s="27" t="str">
        <f ca="1">IFERROR(OFFSET(錠剤!G$4,錠剤_バラ!$A220,0),"")</f>
        <v>ＰＴＰ</v>
      </c>
      <c r="H220" s="27" t="str">
        <f ca="1">IFERROR(OFFSET(錠剤!H$4,錠剤_バラ!$A220,0),"")</f>
        <v>１００Ｔ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261</v>
      </c>
      <c r="B221" s="27">
        <f t="shared" si="7"/>
        <v>217</v>
      </c>
      <c r="C221" s="27">
        <f ca="1">IFERROR(OFFSET(錠剤!C$4,錠剤_バラ!$A221,0),"")</f>
        <v>113</v>
      </c>
      <c r="D221" s="27" t="str">
        <f ca="1">IFERROR(OFFSET(錠剤!D$4,錠剤_バラ!$A221,0),"")</f>
        <v>インヴェガ錠３ｍｇ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262</v>
      </c>
      <c r="B222" s="27">
        <f t="shared" si="7"/>
        <v>218</v>
      </c>
      <c r="C222" s="27">
        <f ca="1">IFERROR(OFFSET(錠剤!C$4,錠剤_バラ!$A222,0),"")</f>
        <v>114</v>
      </c>
      <c r="D222" s="27" t="str">
        <f ca="1">IFERROR(OFFSET(錠剤!D$4,錠剤_バラ!$A222,0),"")</f>
        <v>インヴェガ錠６ｍｇ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ＰＴＰ</v>
      </c>
      <c r="H222" s="27" t="str">
        <f ca="1">IFERROR(OFFSET(錠剤!H$4,錠剤_バラ!$A222,0),"")</f>
        <v>１００Ｔ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264</v>
      </c>
      <c r="B223" s="27">
        <f t="shared" si="7"/>
        <v>219</v>
      </c>
      <c r="C223" s="27">
        <f ca="1">IFERROR(OFFSET(錠剤!C$4,錠剤_バラ!$A223,0),"")</f>
        <v>123</v>
      </c>
      <c r="D223" s="27" t="str">
        <f ca="1">IFERROR(OFFSET(錠剤!D$4,錠剤_バラ!$A223,0),"")</f>
        <v>エスシタロプラムＯＤ錠１０ｍｇ「トーワ」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265</v>
      </c>
      <c r="B224" s="27">
        <f t="shared" si="7"/>
        <v>220</v>
      </c>
      <c r="C224" s="27">
        <f ca="1">IFERROR(OFFSET(錠剤!C$4,錠剤_バラ!$A224,0),"")</f>
        <v>124</v>
      </c>
      <c r="D224" s="27" t="str">
        <f ca="1">IFERROR(OFFSET(錠剤!D$4,錠剤_バラ!$A224,0),"")</f>
        <v>エスシタロプラムＯＤ錠１０ｍｇ「トーワ」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３００Ｔ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266</v>
      </c>
      <c r="B225" s="27">
        <f t="shared" si="7"/>
        <v>221</v>
      </c>
      <c r="C225" s="27">
        <f ca="1">IFERROR(OFFSET(錠剤!C$4,錠剤_バラ!$A225,0),"")</f>
        <v>157</v>
      </c>
      <c r="D225" s="27" t="str">
        <f ca="1">IFERROR(OFFSET(錠剤!D$4,錠剤_バラ!$A225,0),"")</f>
        <v>オランザピンＯＤ錠１０ｍｇ「ニプロ」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ＰＴＰ</v>
      </c>
      <c r="H225" s="27" t="str">
        <f ca="1">IFERROR(OFFSET(錠剤!H$4,錠剤_バラ!$A225,0),"")</f>
        <v>１００Ｔ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267</v>
      </c>
      <c r="B226" s="27">
        <f t="shared" si="7"/>
        <v>222</v>
      </c>
      <c r="C226" s="27">
        <f ca="1">IFERROR(OFFSET(錠剤!C$4,錠剤_バラ!$A226,0),"")</f>
        <v>158</v>
      </c>
      <c r="D226" s="27" t="str">
        <f ca="1">IFERROR(OFFSET(錠剤!D$4,錠剤_バラ!$A226,0),"")</f>
        <v>オランザピンＯＤ錠１０ｍｇ「ニプロ」</v>
      </c>
      <c r="E226" s="27">
        <f ca="1">IFERROR(OFFSET(錠剤!E$4,錠剤_バラ!$A226,0),"")</f>
        <v>2</v>
      </c>
      <c r="F226" s="27">
        <f ca="1">IFERROR(OFFSET(錠剤!F$4,錠剤_バラ!$A226,0),"")</f>
        <v>26</v>
      </c>
      <c r="G226" s="27" t="str">
        <f ca="1">IFERROR(OFFSET(錠剤!G$4,錠剤_バラ!$A226,0),"")</f>
        <v>バラ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調剤棚　＆　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268</v>
      </c>
      <c r="B227" s="27">
        <f t="shared" si="7"/>
        <v>223</v>
      </c>
      <c r="C227" s="27">
        <f ca="1">IFERROR(OFFSET(錠剤!C$4,錠剤_バラ!$A227,0),"")</f>
        <v>159</v>
      </c>
      <c r="D227" s="27" t="str">
        <f ca="1">IFERROR(OFFSET(錠剤!D$4,錠剤_バラ!$A227,0),"")</f>
        <v>オランザピンＯＤ錠５ｍｇ「ニプロ」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269</v>
      </c>
      <c r="B228" s="27">
        <f t="shared" si="7"/>
        <v>224</v>
      </c>
      <c r="C228" s="27">
        <f ca="1">IFERROR(OFFSET(錠剤!C$4,錠剤_バラ!$A228,0),"")</f>
        <v>160</v>
      </c>
      <c r="D228" s="27" t="str">
        <f ca="1">IFERROR(OFFSET(錠剤!D$4,錠剤_バラ!$A228,0),"")</f>
        <v>オランザピンＯＤ錠５ｍｇ「ニプロ」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169</v>
      </c>
      <c r="D229" s="27" t="str">
        <f ca="1">IFERROR(OFFSET(錠剤!D$4,錠剤_バラ!$A229,0),"")</f>
        <v>ガランタミンＯＤ錠１２ｍｇ「日医工」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５６Ｔ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170</v>
      </c>
      <c r="D230" s="27" t="str">
        <f ca="1">IFERROR(OFFSET(錠剤!D$4,錠剤_バラ!$A230,0),"")</f>
        <v>ガランタミンＯＤ錠４ｍｇ「日医工」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１４０Ｔ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190</v>
      </c>
      <c r="D231" s="27" t="str">
        <f ca="1">IFERROR(OFFSET(錠剤!D$4,錠剤_バラ!$A231,0),"")</f>
        <v>クエチアピン錠１００ｍｇ「アメル」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191</v>
      </c>
      <c r="D232" s="27" t="str">
        <f ca="1">IFERROR(OFFSET(錠剤!D$4,錠剤_バラ!$A232,0),"")</f>
        <v>クエチアピン錠１００ｍｇ「アメル」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バラ</v>
      </c>
      <c r="H232" s="27" t="str">
        <f ca="1">IFERROR(OFFSET(錠剤!H$4,錠剤_バラ!$A232,0),"")</f>
        <v>１０００Ｔ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192</v>
      </c>
      <c r="D233" s="27" t="str">
        <f ca="1">IFERROR(OFFSET(錠剤!D$4,錠剤_バラ!$A233,0),"")</f>
        <v>クエチアピン錠１２．５ｍｇ「アメル」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ＰＴＰ</v>
      </c>
      <c r="H233" s="27" t="str">
        <f ca="1">IFERROR(OFFSET(錠剤!H$4,錠剤_バラ!$A233,0),"")</f>
        <v>１００Ｔ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193</v>
      </c>
      <c r="D234" s="27" t="str">
        <f ca="1">IFERROR(OFFSET(錠剤!D$4,錠剤_バラ!$A234,0),"")</f>
        <v>クエチアピン錠１２．５ｍｇ「アメル」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バラ</v>
      </c>
      <c r="H234" s="27" t="str">
        <f ca="1">IFERROR(OFFSET(錠剤!H$4,錠剤_バラ!$A234,0),"")</f>
        <v>２００Ｔ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194</v>
      </c>
      <c r="D235" s="27" t="str">
        <f ca="1">IFERROR(OFFSET(錠剤!D$4,錠剤_バラ!$A235,0),"")</f>
        <v>クエチアピン錠２００ｍｇ「アメル」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ＰＴＰ</v>
      </c>
      <c r="H235" s="27" t="str">
        <f ca="1">IFERROR(OFFSET(錠剤!H$4,錠剤_バラ!$A235,0),"")</f>
        <v>１００Ｔ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195</v>
      </c>
      <c r="D236" s="27" t="str">
        <f ca="1">IFERROR(OFFSET(錠剤!D$4,錠剤_バラ!$A236,0),"")</f>
        <v>クエチアピン錠２００ｍｇ「アメル」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バラ</v>
      </c>
      <c r="H236" s="27" t="str">
        <f ca="1">IFERROR(OFFSET(錠剤!H$4,錠剤_バラ!$A236,0),"")</f>
        <v>５００Ｔ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196</v>
      </c>
      <c r="D237" s="27" t="str">
        <f ca="1">IFERROR(OFFSET(錠剤!D$4,錠剤_バラ!$A237,0),"")</f>
        <v>クエチアピン錠２５ｍｇ「アメル」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ＰＴＰ</v>
      </c>
      <c r="H237" s="27" t="str">
        <f ca="1">IFERROR(OFFSET(錠剤!H$4,錠剤_バラ!$A237,0),"")</f>
        <v>１００Ｔ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197</v>
      </c>
      <c r="D238" s="27" t="str">
        <f ca="1">IFERROR(OFFSET(錠剤!D$4,錠剤_バラ!$A238,0),"")</f>
        <v>クエチアピン錠２５ｍｇ「アメル」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210</v>
      </c>
      <c r="D239" s="27" t="str">
        <f ca="1">IFERROR(OFFSET(錠剤!D$4,錠剤_バラ!$A239,0),"")</f>
        <v>グリメピリドＯＤ錠１ｍｇ「トーワ」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３００Ｔ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235</v>
      </c>
      <c r="D240" s="27" t="str">
        <f ca="1">IFERROR(OFFSET(錠剤!D$4,錠剤_バラ!$A240,0),"")</f>
        <v>コントミン糖衣錠１００ｍｇ</v>
      </c>
      <c r="E240" s="27">
        <f ca="1">IFERROR(OFFSET(錠剤!E$4,錠剤_バラ!$A240,0),"")</f>
        <v>2</v>
      </c>
      <c r="F240" s="27">
        <f ca="1">IFERROR(OFFSET(錠剤!F$4,錠剤_バラ!$A240,0),"")</f>
        <v>6</v>
      </c>
      <c r="G240" s="27" t="str">
        <f ca="1">IFERROR(OFFSET(錠剤!G$4,錠剤_バラ!$A240,0),"")</f>
        <v>ＰＴＰ</v>
      </c>
      <c r="H240" s="27" t="str">
        <f ca="1">IFERROR(OFFSET(錠剤!H$4,錠剤_バラ!$A240,0),"")</f>
        <v>１００Ｔ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239</v>
      </c>
      <c r="D241" s="27" t="str">
        <f ca="1">IFERROR(OFFSET(錠剤!D$4,錠剤_バラ!$A241,0),"")</f>
        <v>コントミン糖衣錠５０ｍｇ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ＰＴＰ</v>
      </c>
      <c r="H241" s="27" t="str">
        <f ca="1">IFERROR(OFFSET(錠剤!H$4,錠剤_バラ!$A241,0),"")</f>
        <v>１００Ｔ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240</v>
      </c>
      <c r="D242" s="27" t="str">
        <f ca="1">IFERROR(OFFSET(錠剤!D$4,錠剤_バラ!$A242,0),"")</f>
        <v>コントミン糖衣錠５０ｍｇ</v>
      </c>
      <c r="E242" s="27">
        <f ca="1">IFERROR(OFFSET(錠剤!E$4,錠剤_バラ!$A242,0),"")</f>
        <v>2</v>
      </c>
      <c r="F242" s="27">
        <f ca="1">IFERROR(OFFSET(錠剤!F$4,錠剤_バラ!$A242,0),"")</f>
        <v>26</v>
      </c>
      <c r="G242" s="27" t="str">
        <f ca="1">IFERROR(OFFSET(錠剤!G$4,錠剤_バラ!$A242,0),"")</f>
        <v>バラ</v>
      </c>
      <c r="H242" s="27" t="str">
        <f ca="1">IFERROR(OFFSET(錠剤!H$4,錠剤_バラ!$A242,0),"")</f>
        <v>１０００Ｔ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調剤棚　＆　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291</v>
      </c>
      <c r="B243" s="27">
        <f t="shared" si="7"/>
        <v>239</v>
      </c>
      <c r="C243" s="27">
        <f ca="1">IFERROR(OFFSET(錠剤!C$4,錠剤_バラ!$A243,0),"")</f>
        <v>268</v>
      </c>
      <c r="D243" s="27" t="str">
        <f ca="1">IFERROR(OFFSET(錠剤!D$4,錠剤_バラ!$A243,0),"")</f>
        <v>シロドシンＯＤ錠４ｍｇ「ＫＭＰ」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１００Ｔ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292</v>
      </c>
      <c r="B244" s="27">
        <f t="shared" si="7"/>
        <v>240</v>
      </c>
      <c r="C244" s="27">
        <f ca="1">IFERROR(OFFSET(錠剤!C$4,錠剤_バラ!$A244,0),"")</f>
        <v>278</v>
      </c>
      <c r="D244" s="27" t="str">
        <f ca="1">IFERROR(OFFSET(錠剤!D$4,錠剤_バラ!$A244,0),"")</f>
        <v>スルピリド錠１００ｍｇ「アメル」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ＰＴＰ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293</v>
      </c>
      <c r="B245" s="27">
        <f t="shared" si="7"/>
        <v>241</v>
      </c>
      <c r="C245" s="27">
        <f ca="1">IFERROR(OFFSET(錠剤!C$4,錠剤_バラ!$A245,0),"")</f>
        <v>279</v>
      </c>
      <c r="D245" s="27" t="str">
        <f ca="1">IFERROR(OFFSET(錠剤!D$4,錠剤_バラ!$A245,0),"")</f>
        <v>スルピリド錠２００ｍｇ「アメル」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１００Ｔ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294</v>
      </c>
      <c r="B246" s="27">
        <f t="shared" si="7"/>
        <v>242</v>
      </c>
      <c r="C246" s="27">
        <f ca="1">IFERROR(OFFSET(錠剤!C$4,錠剤_バラ!$A246,0),"")</f>
        <v>284</v>
      </c>
      <c r="D246" s="27" t="str">
        <f ca="1">IFERROR(OFFSET(錠剤!D$4,錠剤_バラ!$A246,0),"")</f>
        <v>セディール錠１０ｍｇ　　　　　　　　　　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ＰＴＰ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295</v>
      </c>
      <c r="B247" s="27">
        <f t="shared" si="7"/>
        <v>243</v>
      </c>
      <c r="C247" s="27">
        <f ca="1">IFERROR(OFFSET(錠剤!C$4,錠剤_バラ!$A247,0),"")</f>
        <v>285</v>
      </c>
      <c r="D247" s="27" t="str">
        <f ca="1">IFERROR(OFFSET(錠剤!D$4,錠剤_バラ!$A247,0),"")</f>
        <v>セディール錠１０ｍｇ　　　　　　　　　　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バラ</v>
      </c>
      <c r="H247" s="27" t="str">
        <f ca="1">IFERROR(OFFSET(錠剤!H$4,錠剤_バラ!$A247,0),"")</f>
        <v>５００Ｔ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296</v>
      </c>
      <c r="B248" s="27">
        <f t="shared" si="7"/>
        <v>244</v>
      </c>
      <c r="C248" s="27">
        <f ca="1">IFERROR(OFFSET(錠剤!C$4,錠剤_バラ!$A248,0),"")</f>
        <v>298</v>
      </c>
      <c r="D248" s="27" t="str">
        <f ca="1">IFERROR(OFFSET(錠剤!D$4,錠剤_バラ!$A248,0),"")</f>
        <v>セルトラリン錠２５ｍｇ「明治」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ＰＴＰ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297</v>
      </c>
      <c r="B249" s="27">
        <f t="shared" si="7"/>
        <v>245</v>
      </c>
      <c r="C249" s="27">
        <f ca="1">IFERROR(OFFSET(錠剤!C$4,錠剤_バラ!$A249,0),"")</f>
        <v>299</v>
      </c>
      <c r="D249" s="27" t="str">
        <f ca="1">IFERROR(OFFSET(錠剤!D$4,錠剤_バラ!$A249,0),"")</f>
        <v>セルトラリン錠２５ｍｇ「明治」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バラ</v>
      </c>
      <c r="H249" s="27" t="str">
        <f ca="1">IFERROR(OFFSET(錠剤!H$4,錠剤_バラ!$A249,0),"")</f>
        <v>５００Ｔ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298</v>
      </c>
      <c r="B250" s="27">
        <f t="shared" si="7"/>
        <v>246</v>
      </c>
      <c r="C250" s="27">
        <f ca="1">IFERROR(OFFSET(錠剤!C$4,錠剤_バラ!$A250,0),"")</f>
        <v>300</v>
      </c>
      <c r="D250" s="27" t="str">
        <f ca="1">IFERROR(OFFSET(錠剤!D$4,錠剤_バラ!$A250,0),"")</f>
        <v>セレコキシブ錠１００ｍｇ「ＤＳＥＰ」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ＰＴＰ</v>
      </c>
      <c r="H250" s="27" t="str">
        <f ca="1">IFERROR(OFFSET(錠剤!H$4,錠剤_バラ!$A250,0),"")</f>
        <v>１００Ｔ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299</v>
      </c>
      <c r="B251" s="27">
        <f t="shared" si="7"/>
        <v>247</v>
      </c>
      <c r="C251" s="27">
        <f ca="1">IFERROR(OFFSET(錠剤!C$4,錠剤_バラ!$A251,0),"")</f>
        <v>301</v>
      </c>
      <c r="D251" s="27" t="str">
        <f ca="1">IFERROR(OFFSET(錠剤!D$4,錠剤_バラ!$A251,0),"")</f>
        <v>セレコキシブ錠１００ｍｇ「ＤＳＥＰ」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バラ</v>
      </c>
      <c r="H251" s="27" t="str">
        <f ca="1">IFERROR(OFFSET(錠剤!H$4,錠剤_バラ!$A251,0),"")</f>
        <v>５００Ｔ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300</v>
      </c>
      <c r="B252" s="27">
        <f t="shared" si="7"/>
        <v>248</v>
      </c>
      <c r="C252" s="27">
        <f ca="1">IFERROR(OFFSET(錠剤!C$4,錠剤_バラ!$A252,0),"")</f>
        <v>311</v>
      </c>
      <c r="D252" s="27" t="str">
        <f ca="1">IFERROR(OFFSET(錠剤!D$4,錠剤_バラ!$A252,0),"")</f>
        <v>ゾニサミドＯＤ錠２５ｍｇＴＲＥ「ＤＳＥＰ」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バラ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301</v>
      </c>
      <c r="B253" s="27">
        <f t="shared" si="7"/>
        <v>249</v>
      </c>
      <c r="C253" s="27">
        <f ca="1">IFERROR(OFFSET(錠剤!C$4,錠剤_バラ!$A253,0),"")</f>
        <v>312</v>
      </c>
      <c r="D253" s="27" t="str">
        <f ca="1">IFERROR(OFFSET(錠剤!D$4,錠剤_バラ!$A253,0),"")</f>
        <v>ゾニサミド錠１００ＭＧ「アメル」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バラ</v>
      </c>
      <c r="H253" s="27" t="str">
        <f ca="1">IFERROR(OFFSET(錠剤!H$4,錠剤_バラ!$A253,0),"")</f>
        <v>１０００Ｔ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302</v>
      </c>
      <c r="B254" s="27">
        <f t="shared" si="7"/>
        <v>250</v>
      </c>
      <c r="C254" s="27">
        <f ca="1">IFERROR(OFFSET(錠剤!C$4,錠剤_バラ!$A254,0),"")</f>
        <v>352</v>
      </c>
      <c r="D254" s="27" t="str">
        <f ca="1">IFERROR(OFFSET(錠剤!D$4,錠剤_バラ!$A254,0),"")</f>
        <v>チラーヂンＳ錠２５μｇ</v>
      </c>
      <c r="E254" s="27">
        <f ca="1">IFERROR(OFFSET(錠剤!E$4,錠剤_バラ!$A254,0),"")</f>
        <v>2</v>
      </c>
      <c r="F254" s="27">
        <f ca="1">IFERROR(OFFSET(錠剤!F$4,錠剤_バラ!$A254,0),"")</f>
        <v>26</v>
      </c>
      <c r="G254" s="27" t="str">
        <f ca="1">IFERROR(OFFSET(錠剤!G$4,錠剤_バラ!$A254,0),"")</f>
        <v>バラ</v>
      </c>
      <c r="H254" s="27" t="str">
        <f ca="1">IFERROR(OFFSET(錠剤!H$4,錠剤_バラ!$A254,0),"")</f>
        <v>５００Ｔ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調剤棚　＆　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303</v>
      </c>
      <c r="B255" s="27">
        <f t="shared" si="7"/>
        <v>251</v>
      </c>
      <c r="C255" s="27">
        <f ca="1">IFERROR(OFFSET(錠剤!C$4,錠剤_バラ!$A255,0),"")</f>
        <v>353</v>
      </c>
      <c r="D255" s="27" t="str">
        <f ca="1">IFERROR(OFFSET(錠剤!D$4,錠剤_バラ!$A255,0),"")</f>
        <v>チラーヂンＳ錠５０μｇ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バラ</v>
      </c>
      <c r="H255" s="27" t="str">
        <f ca="1">IFERROR(OFFSET(錠剤!H$4,錠剤_バラ!$A255,0),"")</f>
        <v>５００Ｔ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304</v>
      </c>
      <c r="B256" s="27">
        <f t="shared" si="7"/>
        <v>252</v>
      </c>
      <c r="C256" s="27">
        <f ca="1">IFERROR(OFFSET(錠剤!C$4,錠剤_バラ!$A256,0),"")</f>
        <v>361</v>
      </c>
      <c r="D256" s="27" t="str">
        <f ca="1">IFERROR(OFFSET(錠剤!D$4,錠剤_バラ!$A256,0),"")</f>
        <v>テオフィリン徐放Ｕ錠２００ｍｇ「トーワ」</v>
      </c>
      <c r="E256" s="27">
        <f ca="1">IFERROR(OFFSET(錠剤!E$4,錠剤_バラ!$A256,0),"")</f>
        <v>2</v>
      </c>
      <c r="F256" s="27">
        <f ca="1">IFERROR(OFFSET(錠剤!F$4,錠剤_バラ!$A256,0),"")</f>
        <v>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１００Ｔ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305</v>
      </c>
      <c r="B257" s="27">
        <f t="shared" si="7"/>
        <v>253</v>
      </c>
      <c r="C257" s="27">
        <f ca="1">IFERROR(OFFSET(錠剤!C$4,錠剤_バラ!$A257,0),"")</f>
        <v>379</v>
      </c>
      <c r="D257" s="27" t="str">
        <f ca="1">IFERROR(OFFSET(錠剤!D$4,錠剤_バラ!$A257,0),"")</f>
        <v>デュロキセチンカプセル２０ｍｇ「ＤＳＥＰ」</v>
      </c>
      <c r="E257" s="27">
        <f ca="1">IFERROR(OFFSET(錠剤!E$4,錠剤_バラ!$A257,0),"")</f>
        <v>2</v>
      </c>
      <c r="F257" s="27">
        <f ca="1">IFERROR(OFFSET(錠剤!F$4,錠剤_バラ!$A257,0),"")</f>
        <v>6</v>
      </c>
      <c r="G257" s="27" t="str">
        <f ca="1">IFERROR(OFFSET(錠剤!G$4,錠剤_バラ!$A257,0),"")</f>
        <v>ＰＴＰ</v>
      </c>
      <c r="H257" s="27" t="str">
        <f ca="1">IFERROR(OFFSET(錠剤!H$4,錠剤_バラ!$A257,0),"")</f>
        <v>１００Ｐ</v>
      </c>
      <c r="I257" s="27" t="str">
        <f ca="1">IFERROR(OFFSET(錠剤!I$4,錠剤_バラ!$A257,0),"")</f>
        <v>cap</v>
      </c>
      <c r="J257" s="27" t="str">
        <f ca="1">IFERROR(OFFSET(錠剤!J$4,錠剤_バラ!$A257,0),"")</f>
        <v>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306</v>
      </c>
      <c r="B258" s="27">
        <f t="shared" si="7"/>
        <v>254</v>
      </c>
      <c r="C258" s="27">
        <f ca="1">IFERROR(OFFSET(錠剤!C$4,錠剤_バラ!$A258,0),"")</f>
        <v>380</v>
      </c>
      <c r="D258" s="27" t="str">
        <f ca="1">IFERROR(OFFSET(錠剤!D$4,錠剤_バラ!$A258,0),"")</f>
        <v>デュロキセチンカプセル２０ｍｇ「ＤＳＥＰ」</v>
      </c>
      <c r="E258" s="27">
        <f ca="1">IFERROR(OFFSET(錠剤!E$4,錠剤_バラ!$A258,0),"")</f>
        <v>2</v>
      </c>
      <c r="F258" s="27">
        <f ca="1">IFERROR(OFFSET(錠剤!F$4,錠剤_バラ!$A258,0),"")</f>
        <v>6</v>
      </c>
      <c r="G258" s="27" t="str">
        <f ca="1">IFERROR(OFFSET(錠剤!G$4,錠剤_バラ!$A258,0),"")</f>
        <v>バラ</v>
      </c>
      <c r="H258" s="27" t="str">
        <f ca="1">IFERROR(OFFSET(錠剤!H$4,錠剤_バラ!$A258,0),"")</f>
        <v>５００Ｐ</v>
      </c>
      <c r="I258" s="27" t="str">
        <f ca="1">IFERROR(OFFSET(錠剤!I$4,錠剤_バラ!$A258,0),"")</f>
        <v>cap</v>
      </c>
      <c r="J258" s="27" t="str">
        <f ca="1">IFERROR(OFFSET(錠剤!J$4,錠剤_バラ!$A258,0),"")</f>
        <v>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307</v>
      </c>
      <c r="B259" s="27">
        <f t="shared" si="7"/>
        <v>255</v>
      </c>
      <c r="C259" s="27">
        <f ca="1">IFERROR(OFFSET(錠剤!C$4,錠剤_バラ!$A259,0),"")</f>
        <v>391</v>
      </c>
      <c r="D259" s="27" t="str">
        <f ca="1">IFERROR(OFFSET(錠剤!D$4,錠剤_バラ!$A259,0),"")</f>
        <v>ドネペジル塩酸塩ＯＤ錠１０ｍｇ「トーワ」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ＰＴＰ</v>
      </c>
      <c r="H259" s="27" t="str">
        <f ca="1">IFERROR(OFFSET(錠剤!H$4,錠剤_バラ!$A259,0),"")</f>
        <v>１４０Ｔ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308</v>
      </c>
      <c r="B260" s="27">
        <f t="shared" si="7"/>
        <v>256</v>
      </c>
      <c r="C260" s="27">
        <f ca="1">IFERROR(OFFSET(錠剤!C$4,錠剤_バラ!$A260,0),"")</f>
        <v>392</v>
      </c>
      <c r="D260" s="27" t="str">
        <f ca="1">IFERROR(OFFSET(錠剤!D$4,錠剤_バラ!$A260,0),"")</f>
        <v>ドネペジル塩酸塩ＯＤ錠１０ｍｇ「トーワ」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309</v>
      </c>
      <c r="B261" s="27">
        <f t="shared" si="7"/>
        <v>257</v>
      </c>
      <c r="C261" s="27">
        <f ca="1">IFERROR(OFFSET(錠剤!C$4,錠剤_バラ!$A261,0),"")</f>
        <v>393</v>
      </c>
      <c r="D261" s="27" t="str">
        <f ca="1">IFERROR(OFFSET(錠剤!D$4,錠剤_バラ!$A261,0),"")</f>
        <v>ドネペジル塩酸塩ＯＤ錠３ｍｇ「トーワ」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ＰＴＰ</v>
      </c>
      <c r="H261" s="27" t="str">
        <f ca="1">IFERROR(OFFSET(錠剤!H$4,錠剤_バラ!$A261,0),"")</f>
        <v>２８Ｔ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310</v>
      </c>
      <c r="B262" s="27">
        <f t="shared" si="7"/>
        <v>258</v>
      </c>
      <c r="C262" s="27">
        <f ca="1">IFERROR(OFFSET(錠剤!C$4,錠剤_バラ!$A262,0),"")</f>
        <v>394</v>
      </c>
      <c r="D262" s="27" t="str">
        <f ca="1">IFERROR(OFFSET(錠剤!D$4,錠剤_バラ!$A262,0),"")</f>
        <v>ドネペジル塩酸塩ＯＤ錠３ｍｇ「トーワ」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バラ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311</v>
      </c>
      <c r="B263" s="27">
        <f t="shared" ref="B263:B326" si="9">B262+1</f>
        <v>259</v>
      </c>
      <c r="C263" s="27">
        <f ca="1">IFERROR(OFFSET(錠剤!C$4,錠剤_バラ!$A263,0),"")</f>
        <v>395</v>
      </c>
      <c r="D263" s="27" t="str">
        <f ca="1">IFERROR(OFFSET(錠剤!D$4,錠剤_バラ!$A263,0),"")</f>
        <v>ドネペジル塩酸塩ＯＤ錠５ｍｇ「トーワ」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ＰＴＰ</v>
      </c>
      <c r="H263" s="27" t="str">
        <f ca="1">IFERROR(OFFSET(錠剤!H$4,錠剤_バラ!$A263,0),"")</f>
        <v>１４０Ｔ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312</v>
      </c>
      <c r="B264" s="27">
        <f t="shared" si="9"/>
        <v>260</v>
      </c>
      <c r="C264" s="27">
        <f ca="1">IFERROR(OFFSET(錠剤!C$4,錠剤_バラ!$A264,0),"")</f>
        <v>396</v>
      </c>
      <c r="D264" s="27" t="str">
        <f ca="1">IFERROR(OFFSET(錠剤!D$4,錠剤_バラ!$A264,0),"")</f>
        <v>ドネペジル塩酸塩ＯＤ錠５ｍｇ「トーワ」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313</v>
      </c>
      <c r="B265" s="27">
        <f t="shared" si="9"/>
        <v>261</v>
      </c>
      <c r="C265" s="27">
        <f ca="1">IFERROR(OFFSET(錠剤!C$4,錠剤_バラ!$A265,0),"")</f>
        <v>404</v>
      </c>
      <c r="D265" s="27" t="str">
        <f ca="1">IFERROR(OFFSET(錠剤!D$4,錠剤_バラ!$A265,0),"")</f>
        <v>トラゾドン塩酸塩錠２５ｍｇ「アメル」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ＰＴＰ</v>
      </c>
      <c r="H265" s="27" t="str">
        <f ca="1">IFERROR(OFFSET(錠剤!H$4,錠剤_バラ!$A265,0),"")</f>
        <v>１００Ｔ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314</v>
      </c>
      <c r="B266" s="27">
        <f t="shared" si="9"/>
        <v>262</v>
      </c>
      <c r="C266" s="27">
        <f ca="1">IFERROR(OFFSET(錠剤!C$4,錠剤_バラ!$A266,0),"")</f>
        <v>405</v>
      </c>
      <c r="D266" s="27" t="str">
        <f ca="1">IFERROR(OFFSET(錠剤!D$4,錠剤_バラ!$A266,0),"")</f>
        <v>トラゾドン塩酸塩錠２５ｍｇ「アメル」</v>
      </c>
      <c r="E266" s="27">
        <f ca="1">IFERROR(OFFSET(錠剤!E$4,錠剤_バラ!$A266,0),"")</f>
        <v>2</v>
      </c>
      <c r="F266" s="27">
        <f ca="1">IFERROR(OFFSET(錠剤!F$4,錠剤_バラ!$A266,0),"")</f>
        <v>26</v>
      </c>
      <c r="G266" s="27" t="str">
        <f ca="1">IFERROR(OFFSET(錠剤!G$4,錠剤_バラ!$A266,0),"")</f>
        <v>バラ</v>
      </c>
      <c r="H266" s="27" t="str">
        <f ca="1">IFERROR(OFFSET(錠剤!H$4,錠剤_バラ!$A266,0),"")</f>
        <v>１０００Ｔ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調剤棚　＆　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315</v>
      </c>
      <c r="B267" s="27">
        <f t="shared" si="9"/>
        <v>263</v>
      </c>
      <c r="C267" s="27">
        <f ca="1">IFERROR(OFFSET(錠剤!C$4,錠剤_バラ!$A267,0),"")</f>
        <v>417</v>
      </c>
      <c r="D267" s="27" t="str">
        <f ca="1">IFERROR(OFFSET(錠剤!D$4,錠剤_バラ!$A267,0),"")</f>
        <v>トリンテリックス錠１０ｍｇ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316</v>
      </c>
      <c r="B268" s="27">
        <f t="shared" si="9"/>
        <v>264</v>
      </c>
      <c r="C268" s="27">
        <f ca="1">IFERROR(OFFSET(錠剤!C$4,錠剤_バラ!$A268,0),"")</f>
        <v>422</v>
      </c>
      <c r="D268" s="27" t="str">
        <f ca="1">IFERROR(OFFSET(錠剤!D$4,錠剤_バラ!$A268,0),"")</f>
        <v>トレドミン錠１５ｍｇ　　　　　　　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317</v>
      </c>
      <c r="B269" s="27">
        <f t="shared" si="9"/>
        <v>265</v>
      </c>
      <c r="C269" s="27">
        <f ca="1">IFERROR(OFFSET(錠剤!C$4,錠剤_バラ!$A269,0),"")</f>
        <v>423</v>
      </c>
      <c r="D269" s="27" t="str">
        <f ca="1">IFERROR(OFFSET(錠剤!D$4,錠剤_バラ!$A269,0),"")</f>
        <v>トレドミン錠２５ｍｇ　　　　　　　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ＰＴＰ</v>
      </c>
      <c r="H269" s="27" t="str">
        <f ca="1">IFERROR(OFFSET(錠剤!H$4,錠剤_バラ!$A269,0),"")</f>
        <v>１００Ｔ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320</v>
      </c>
      <c r="B270" s="27">
        <f t="shared" si="9"/>
        <v>266</v>
      </c>
      <c r="C270" s="27">
        <f ca="1">IFERROR(OFFSET(錠剤!C$4,錠剤_バラ!$A270,0),"")</f>
        <v>439</v>
      </c>
      <c r="D270" s="27" t="str">
        <f ca="1">IFERROR(OFFSET(錠剤!D$4,錠剤_バラ!$A270,0),"")</f>
        <v>ニルバジピン錠４ｍｇ「サワイ」</v>
      </c>
      <c r="E270" s="27">
        <f ca="1">IFERROR(OFFSET(錠剤!E$4,錠剤_バラ!$A270,0),"")</f>
        <v>2</v>
      </c>
      <c r="F270" s="27">
        <f ca="1">IFERROR(OFFSET(錠剤!F$4,錠剤_バラ!$A270,0),"")</f>
        <v>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321</v>
      </c>
      <c r="B271" s="27">
        <f t="shared" si="9"/>
        <v>267</v>
      </c>
      <c r="C271" s="27">
        <f ca="1">IFERROR(OFFSET(錠剤!C$4,錠剤_バラ!$A271,0),"")</f>
        <v>452</v>
      </c>
      <c r="D271" s="27" t="str">
        <f ca="1">IFERROR(OFFSET(錠剤!D$4,錠剤_バラ!$A271,0),"")</f>
        <v>ハイペン錠２００ｍｇ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ＰＴＰ</v>
      </c>
      <c r="H271" s="27" t="str">
        <f ca="1">IFERROR(OFFSET(錠剤!H$4,錠剤_バラ!$A271,0),"")</f>
        <v>１００Ｔ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322</v>
      </c>
      <c r="B272" s="27">
        <f t="shared" si="9"/>
        <v>268</v>
      </c>
      <c r="C272" s="27">
        <f ca="1">IFERROR(OFFSET(錠剤!C$4,錠剤_バラ!$A272,0),"")</f>
        <v>453</v>
      </c>
      <c r="D272" s="27" t="str">
        <f ca="1">IFERROR(OFFSET(錠剤!D$4,錠剤_バラ!$A272,0),"")</f>
        <v>パキシルＣＲ錠１２．５ｍｇ</v>
      </c>
      <c r="E272" s="27">
        <f ca="1">IFERROR(OFFSET(錠剤!E$4,錠剤_バラ!$A272,0),"")</f>
        <v>2</v>
      </c>
      <c r="F272" s="27">
        <f ca="1">IFERROR(OFFSET(錠剤!F$4,錠剤_バラ!$A272,0),"")</f>
        <v>26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１４０Ｔ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調剤棚　＆　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323</v>
      </c>
      <c r="B273" s="27">
        <f t="shared" si="9"/>
        <v>269</v>
      </c>
      <c r="C273" s="27">
        <f ca="1">IFERROR(OFFSET(錠剤!C$4,錠剤_バラ!$A273,0),"")</f>
        <v>454</v>
      </c>
      <c r="D273" s="27" t="str">
        <f ca="1">IFERROR(OFFSET(錠剤!D$4,錠剤_バラ!$A273,0),"")</f>
        <v>パキシルＣＲ錠１２．５ｍｇ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バラ</v>
      </c>
      <c r="H273" s="27" t="str">
        <f ca="1">IFERROR(OFFSET(錠剤!H$4,錠剤_バラ!$A273,0),"")</f>
        <v>５００Ｔ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324</v>
      </c>
      <c r="B274" s="27">
        <f t="shared" si="9"/>
        <v>270</v>
      </c>
      <c r="C274" s="27">
        <f ca="1">IFERROR(OFFSET(錠剤!C$4,錠剤_バラ!$A274,0),"")</f>
        <v>463</v>
      </c>
      <c r="D274" s="27" t="str">
        <f ca="1">IFERROR(OFFSET(錠剤!D$4,錠剤_バラ!$A274,0),"")</f>
        <v>パロキセチンＯＤ錠１０ｍｇ「トーワ」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ＰＴＰ</v>
      </c>
      <c r="H274" s="27" t="str">
        <f ca="1">IFERROR(OFFSET(錠剤!H$4,錠剤_バラ!$A274,0),"")</f>
        <v>１００Ｔ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325</v>
      </c>
      <c r="B275" s="27">
        <f t="shared" si="9"/>
        <v>271</v>
      </c>
      <c r="C275" s="27">
        <f ca="1">IFERROR(OFFSET(錠剤!C$4,錠剤_バラ!$A275,0),"")</f>
        <v>464</v>
      </c>
      <c r="D275" s="27" t="str">
        <f ca="1">IFERROR(OFFSET(錠剤!D$4,錠剤_バラ!$A275,0),"")</f>
        <v>パロキセチンＯＤ錠１０ｍｇ「トーワ」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３００Ｔ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326</v>
      </c>
      <c r="B276" s="27">
        <f t="shared" si="9"/>
        <v>272</v>
      </c>
      <c r="C276" s="27">
        <f ca="1">IFERROR(OFFSET(錠剤!C$4,錠剤_バラ!$A276,0),"")</f>
        <v>466</v>
      </c>
      <c r="D276" s="27" t="str">
        <f ca="1">IFERROR(OFFSET(錠剤!D$4,錠剤_バラ!$A276,0),"")</f>
        <v>ハロペリドール錠０．７５ｍｇ「アメル」　　　　　　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バラ</v>
      </c>
      <c r="H276" s="27" t="str">
        <f ca="1">IFERROR(OFFSET(錠剤!H$4,錠剤_バラ!$A276,0),"")</f>
        <v>１０００Ｔ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327</v>
      </c>
      <c r="B277" s="27">
        <f t="shared" si="9"/>
        <v>273</v>
      </c>
      <c r="C277" s="27">
        <f ca="1">IFERROR(OFFSET(錠剤!C$4,錠剤_バラ!$A277,0),"")</f>
        <v>467</v>
      </c>
      <c r="D277" s="27" t="str">
        <f ca="1">IFERROR(OFFSET(錠剤!D$4,錠剤_バラ!$A277,0),"")</f>
        <v>ハロペリドール錠１．５ｍｇ「アメル」　　　　　　　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328</v>
      </c>
      <c r="B278" s="27">
        <f t="shared" si="9"/>
        <v>274</v>
      </c>
      <c r="C278" s="27">
        <f ca="1">IFERROR(OFFSET(錠剤!C$4,錠剤_バラ!$A278,0),"")</f>
        <v>468</v>
      </c>
      <c r="D278" s="27" t="str">
        <f ca="1">IFERROR(OFFSET(錠剤!D$4,錠剤_バラ!$A278,0),"")</f>
        <v>ハロペリドール錠１ｍｇ「アメル」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１００Ｔ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329</v>
      </c>
      <c r="B279" s="27">
        <f t="shared" si="9"/>
        <v>275</v>
      </c>
      <c r="C279" s="27">
        <f ca="1">IFERROR(OFFSET(錠剤!C$4,錠剤_バラ!$A279,0),"")</f>
        <v>469</v>
      </c>
      <c r="D279" s="27" t="str">
        <f ca="1">IFERROR(OFFSET(錠剤!D$4,錠剤_バラ!$A279,0),"")</f>
        <v>ハロペリドール錠１ｍｇ「アメル」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330</v>
      </c>
      <c r="B280" s="27">
        <f t="shared" si="9"/>
        <v>276</v>
      </c>
      <c r="C280" s="27">
        <f ca="1">IFERROR(OFFSET(錠剤!C$4,錠剤_バラ!$A280,0),"")</f>
        <v>470</v>
      </c>
      <c r="D280" s="27" t="str">
        <f ca="1">IFERROR(OFFSET(錠剤!D$4,錠剤_バラ!$A280,0),"")</f>
        <v>ハロペリドール錠３ｍｇ「アメル」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バラ</v>
      </c>
      <c r="H280" s="27" t="str">
        <f ca="1">IFERROR(OFFSET(錠剤!H$4,錠剤_バラ!$A280,0),"")</f>
        <v>１０００Ｔ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331</v>
      </c>
      <c r="B281" s="27">
        <f t="shared" si="9"/>
        <v>277</v>
      </c>
      <c r="C281" s="27">
        <f ca="1">IFERROR(OFFSET(錠剤!C$4,錠剤_バラ!$A281,0),"")</f>
        <v>520</v>
      </c>
      <c r="D281" s="27" t="str">
        <f ca="1">IFERROR(OFFSET(錠剤!D$4,錠剤_バラ!$A281,0),"")</f>
        <v>ヒルナミン錠（５０ｍｇ）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１０００Ｔ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332</v>
      </c>
      <c r="B282" s="27">
        <f t="shared" si="9"/>
        <v>278</v>
      </c>
      <c r="C282" s="27">
        <f ca="1">IFERROR(OFFSET(錠剤!C$4,錠剤_バラ!$A282,0),"")</f>
        <v>534</v>
      </c>
      <c r="D282" s="27" t="str">
        <f ca="1">IFERROR(OFFSET(錠剤!D$4,錠剤_バラ!$A282,0),"")</f>
        <v>フェロジピン錠５ｍｇ「ＮＩＧ」</v>
      </c>
      <c r="E282" s="27">
        <f ca="1">IFERROR(OFFSET(錠剤!E$4,錠剤_バラ!$A282,0),"")</f>
        <v>2</v>
      </c>
      <c r="F282" s="27">
        <f ca="1">IFERROR(OFFSET(錠剤!F$4,錠剤_バラ!$A282,0),"")</f>
        <v>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333</v>
      </c>
      <c r="B283" s="27">
        <f t="shared" si="9"/>
        <v>279</v>
      </c>
      <c r="C283" s="27">
        <f ca="1">IFERROR(OFFSET(錠剤!C$4,錠剤_バラ!$A283,0),"")</f>
        <v>572</v>
      </c>
      <c r="D283" s="27" t="str">
        <f ca="1">IFERROR(OFFSET(錠剤!D$4,錠剤_バラ!$A283,0),"")</f>
        <v>ブロナンセリン錠２ｍｇ「ＤＳＰＢ」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ＰＴＰ</v>
      </c>
      <c r="H283" s="27" t="str">
        <f ca="1">IFERROR(OFFSET(錠剤!H$4,錠剤_バラ!$A283,0),"")</f>
        <v>１００Ｔ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334</v>
      </c>
      <c r="B284" s="27">
        <f t="shared" si="9"/>
        <v>280</v>
      </c>
      <c r="C284" s="27">
        <f ca="1">IFERROR(OFFSET(錠剤!C$4,錠剤_バラ!$A284,0),"")</f>
        <v>573</v>
      </c>
      <c r="D284" s="27" t="str">
        <f ca="1">IFERROR(OFFSET(錠剤!D$4,錠剤_バラ!$A284,0),"")</f>
        <v>ブロナンセリン錠４ｍｇ「ＤＳＰＢ」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１００Ｔ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335</v>
      </c>
      <c r="B285" s="27">
        <f t="shared" si="9"/>
        <v>281</v>
      </c>
      <c r="C285" s="27">
        <f ca="1">IFERROR(OFFSET(錠剤!C$4,錠剤_バラ!$A285,0),"")</f>
        <v>574</v>
      </c>
      <c r="D285" s="27" t="str">
        <f ca="1">IFERROR(OFFSET(錠剤!D$4,錠剤_バラ!$A285,0),"")</f>
        <v>ブロナンセリン錠４ｍｇ「ＤＳＰＢ」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336</v>
      </c>
      <c r="B286" s="27">
        <f t="shared" si="9"/>
        <v>282</v>
      </c>
      <c r="C286" s="27">
        <f ca="1">IFERROR(OFFSET(錠剤!C$4,錠剤_バラ!$A286,0),"")</f>
        <v>575</v>
      </c>
      <c r="D286" s="27" t="str">
        <f ca="1">IFERROR(OFFSET(錠剤!D$4,錠剤_バラ!$A286,0),"")</f>
        <v>ブロナンセリン錠８ｍｇ「ＤＳＰＢ」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１００Ｔ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337</v>
      </c>
      <c r="B287" s="27">
        <f t="shared" si="9"/>
        <v>283</v>
      </c>
      <c r="C287" s="27">
        <f ca="1">IFERROR(OFFSET(錠剤!C$4,錠剤_バラ!$A287,0),"")</f>
        <v>576</v>
      </c>
      <c r="D287" s="27" t="str">
        <f ca="1">IFERROR(OFFSET(錠剤!D$4,錠剤_バラ!$A287,0),"")</f>
        <v>ブロナンセリン錠８ｍｇ「ＤＳＰＢ」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338</v>
      </c>
      <c r="B288" s="27">
        <f t="shared" si="9"/>
        <v>284</v>
      </c>
      <c r="C288" s="27">
        <f ca="1">IFERROR(OFFSET(錠剤!C$4,錠剤_バラ!$A288,0),"")</f>
        <v>583</v>
      </c>
      <c r="D288" s="27" t="str">
        <f ca="1">IFERROR(OFFSET(錠剤!D$4,錠剤_バラ!$A288,0),"")</f>
        <v>ブロムペリドール錠３ｍｇ「アメル」</v>
      </c>
      <c r="E288" s="27">
        <f ca="1">IFERROR(OFFSET(錠剤!E$4,錠剤_バラ!$A288,0),"")</f>
        <v>2</v>
      </c>
      <c r="F288" s="27">
        <f ca="1">IFERROR(OFFSET(錠剤!F$4,錠剤_バラ!$A288,0),"")</f>
        <v>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340</v>
      </c>
      <c r="B289" s="27">
        <f t="shared" si="9"/>
        <v>285</v>
      </c>
      <c r="C289" s="27">
        <f ca="1">IFERROR(OFFSET(錠剤!C$4,錠剤_バラ!$A289,0),"")</f>
        <v>642</v>
      </c>
      <c r="D289" s="27" t="str">
        <f ca="1">IFERROR(OFFSET(錠剤!D$4,錠剤_バラ!$A289,0),"")</f>
        <v>ミルタザピンＯＤ錠１５ｍｇ「サワイ」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ＰＴＰ</v>
      </c>
      <c r="H289" s="27" t="str">
        <f ca="1">IFERROR(OFFSET(錠剤!H$4,錠剤_バラ!$A289,0),"")</f>
        <v>１００Ｔ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341</v>
      </c>
      <c r="B290" s="27">
        <f t="shared" si="9"/>
        <v>286</v>
      </c>
      <c r="C290" s="27">
        <f ca="1">IFERROR(OFFSET(錠剤!C$4,錠剤_バラ!$A290,0),"")</f>
        <v>643</v>
      </c>
      <c r="D290" s="27" t="str">
        <f ca="1">IFERROR(OFFSET(錠剤!D$4,錠剤_バラ!$A290,0),"")</f>
        <v>ミルタザピンＯＤ錠１５ｍｇ「サワイ」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バラ</v>
      </c>
      <c r="H290" s="27" t="str">
        <f ca="1">IFERROR(OFFSET(錠剤!H$4,錠剤_バラ!$A290,0),"")</f>
        <v>２００Ｔ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342</v>
      </c>
      <c r="B291" s="27">
        <f t="shared" si="9"/>
        <v>287</v>
      </c>
      <c r="C291" s="27">
        <f ca="1">IFERROR(OFFSET(錠剤!C$4,錠剤_バラ!$A291,0),"")</f>
        <v>647</v>
      </c>
      <c r="D291" s="27" t="str">
        <f ca="1">IFERROR(OFFSET(錠剤!D$4,錠剤_バラ!$A291,0),"")</f>
        <v>メキシチールカプセル５０ｍｇ</v>
      </c>
      <c r="E291" s="27">
        <f ca="1">IFERROR(OFFSET(錠剤!E$4,錠剤_バラ!$A291,0),"")</f>
        <v>2</v>
      </c>
      <c r="F291" s="27">
        <f ca="1">IFERROR(OFFSET(錠剤!F$4,錠剤_バラ!$A291,0),"")</f>
        <v>6</v>
      </c>
      <c r="G291" s="27" t="str">
        <f ca="1">IFERROR(OFFSET(錠剤!G$4,錠剤_バラ!$A291,0),"")</f>
        <v>ＰＴＰ</v>
      </c>
      <c r="H291" s="27" t="str">
        <f ca="1">IFERROR(OFFSET(錠剤!H$4,錠剤_バラ!$A291,0),"")</f>
        <v>１００Ｐ</v>
      </c>
      <c r="I291" s="27" t="str">
        <f ca="1">IFERROR(OFFSET(錠剤!I$4,錠剤_バラ!$A291,0),"")</f>
        <v>cap</v>
      </c>
      <c r="J291" s="27" t="str">
        <f ca="1">IFERROR(OFFSET(錠剤!J$4,錠剤_バラ!$A291,0),"")</f>
        <v>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343</v>
      </c>
      <c r="B292" s="27">
        <f t="shared" si="9"/>
        <v>288</v>
      </c>
      <c r="C292" s="27">
        <f ca="1">IFERROR(OFFSET(錠剤!C$4,錠剤_バラ!$A292,0),"")</f>
        <v>651</v>
      </c>
      <c r="D292" s="27" t="str">
        <f ca="1">IFERROR(OFFSET(錠剤!D$4,錠剤_バラ!$A292,0),"")</f>
        <v>メトホルミン塩酸塩錠２５０ｍｇＭＴ「ＤＳＰＢ」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バラ</v>
      </c>
      <c r="H292" s="27" t="str">
        <f ca="1">IFERROR(OFFSET(錠剤!H$4,錠剤_バラ!$A292,0),"")</f>
        <v>５００Ｔ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344</v>
      </c>
      <c r="B293" s="27">
        <f t="shared" si="9"/>
        <v>289</v>
      </c>
      <c r="C293" s="27">
        <f ca="1">IFERROR(OFFSET(錠剤!C$4,錠剤_バラ!$A293,0),"")</f>
        <v>653</v>
      </c>
      <c r="D293" s="27" t="str">
        <f ca="1">IFERROR(OFFSET(錠剤!D$4,錠剤_バラ!$A293,0),"")</f>
        <v>メマンチン塩酸塩ＯＤ錠２０ｍｇ「ＤＳＥＰ」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ＰＴＰ</v>
      </c>
      <c r="H293" s="27" t="str">
        <f ca="1">IFERROR(OFFSET(錠剤!H$4,錠剤_バラ!$A293,0),"")</f>
        <v>５６Ｔ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345</v>
      </c>
      <c r="B294" s="27">
        <f t="shared" si="9"/>
        <v>290</v>
      </c>
      <c r="C294" s="27">
        <f ca="1">IFERROR(OFFSET(錠剤!C$4,錠剤_バラ!$A294,0),"")</f>
        <v>654</v>
      </c>
      <c r="D294" s="27" t="str">
        <f ca="1">IFERROR(OFFSET(錠剤!D$4,錠剤_バラ!$A294,0),"")</f>
        <v>メマンチン塩酸塩ＯＤ錠２０ｍｇ「ＤＳＥＰ」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バラ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>錠</v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346</v>
      </c>
      <c r="B295" s="27">
        <f t="shared" si="9"/>
        <v>291</v>
      </c>
      <c r="C295" s="27">
        <f ca="1">IFERROR(OFFSET(錠剤!C$4,錠剤_バラ!$A295,0),"")</f>
        <v>655</v>
      </c>
      <c r="D295" s="27" t="str">
        <f ca="1">IFERROR(OFFSET(錠剤!D$4,錠剤_バラ!$A295,0),"")</f>
        <v>メマンチン塩酸塩ＯＤ錠５ｍｇ「ＤＳＥＰ」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ＰＴＰ</v>
      </c>
      <c r="H295" s="27" t="str">
        <f ca="1">IFERROR(OFFSET(錠剤!H$4,錠剤_バラ!$A295,0),"")</f>
        <v>５６Ｔ</v>
      </c>
      <c r="I295" s="27" t="str">
        <f ca="1">IFERROR(OFFSET(錠剤!I$4,錠剤_バラ!$A295,0),"")</f>
        <v>錠</v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347</v>
      </c>
      <c r="B296" s="27">
        <f t="shared" si="9"/>
        <v>292</v>
      </c>
      <c r="C296" s="27">
        <f ca="1">IFERROR(OFFSET(錠剤!C$4,錠剤_バラ!$A296,0),"")</f>
        <v>656</v>
      </c>
      <c r="D296" s="27" t="str">
        <f ca="1">IFERROR(OFFSET(錠剤!D$4,錠剤_バラ!$A296,0),"")</f>
        <v>メマンチン塩酸塩ＯＤ錠５ｍｇ「ＤＳＥＰ」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バラ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349</v>
      </c>
      <c r="B297" s="27">
        <f t="shared" si="9"/>
        <v>293</v>
      </c>
      <c r="C297" s="27">
        <f ca="1">IFERROR(OFFSET(錠剤!C$4,錠剤_バラ!$A297,0),"")</f>
        <v>671</v>
      </c>
      <c r="D297" s="27" t="str">
        <f ca="1">IFERROR(OFFSET(錠剤!D$4,錠剤_バラ!$A297,0),"")</f>
        <v>ラゲブリオカプセル２００ｍｇ</v>
      </c>
      <c r="E297" s="27">
        <f ca="1">IFERROR(OFFSET(錠剤!E$4,錠剤_バラ!$A297,0),"")</f>
        <v>2</v>
      </c>
      <c r="F297" s="27">
        <f ca="1">IFERROR(OFFSET(錠剤!F$4,錠剤_バラ!$A297,0),"")</f>
        <v>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４０ｃａｐ</v>
      </c>
      <c r="I297" s="27" t="str">
        <f ca="1">IFERROR(OFFSET(錠剤!I$4,錠剤_バラ!$A297,0),"")</f>
        <v>cap</v>
      </c>
      <c r="J297" s="27" t="str">
        <f ca="1">IFERROR(OFFSET(錠剤!J$4,錠剤_バラ!$A297,0),"")</f>
        <v>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350</v>
      </c>
      <c r="B298" s="27">
        <f t="shared" si="9"/>
        <v>294</v>
      </c>
      <c r="C298" s="27">
        <f ca="1">IFERROR(OFFSET(錠剤!C$4,錠剤_バラ!$A298,0),"")</f>
        <v>679</v>
      </c>
      <c r="D298" s="27" t="str">
        <f ca="1">IFERROR(OFFSET(錠剤!D$4,錠剤_バラ!$A298,0),"")</f>
        <v>ラツーダ錠２０ｍｇ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>錠</v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351</v>
      </c>
      <c r="B299" s="27">
        <f t="shared" si="9"/>
        <v>295</v>
      </c>
      <c r="C299" s="27">
        <f ca="1">IFERROR(OFFSET(錠剤!C$4,錠剤_バラ!$A299,0),"")</f>
        <v>680</v>
      </c>
      <c r="D299" s="27" t="str">
        <f ca="1">IFERROR(OFFSET(錠剤!D$4,錠剤_バラ!$A299,0),"")</f>
        <v>ラツーダ錠２０ｍｇ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>錠</v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352</v>
      </c>
      <c r="B300" s="27">
        <f t="shared" si="9"/>
        <v>296</v>
      </c>
      <c r="C300" s="27">
        <f ca="1">IFERROR(OFFSET(錠剤!C$4,錠剤_バラ!$A300,0),"")</f>
        <v>681</v>
      </c>
      <c r="D300" s="27" t="str">
        <f ca="1">IFERROR(OFFSET(錠剤!D$4,錠剤_バラ!$A300,0),"")</f>
        <v>ラツーダ錠４０ｍｇ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>錠</v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353</v>
      </c>
      <c r="B301" s="27">
        <f t="shared" si="9"/>
        <v>297</v>
      </c>
      <c r="C301" s="27">
        <f ca="1">IFERROR(OFFSET(錠剤!C$4,錠剤_バラ!$A301,0),"")</f>
        <v>682</v>
      </c>
      <c r="D301" s="27" t="str">
        <f ca="1">IFERROR(OFFSET(錠剤!D$4,錠剤_バラ!$A301,0),"")</f>
        <v>ラツーダ錠４０ｍｇ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>錠</v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354</v>
      </c>
      <c r="B302" s="27">
        <f t="shared" si="9"/>
        <v>298</v>
      </c>
      <c r="C302" s="27">
        <f ca="1">IFERROR(OFFSET(錠剤!C$4,錠剤_バラ!$A302,0),"")</f>
        <v>686</v>
      </c>
      <c r="D302" s="27" t="str">
        <f ca="1">IFERROR(OFFSET(錠剤!D$4,錠剤_バラ!$A302,0),"")</f>
        <v>ラモトリギン錠１００ｍｇ「トーワ」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１４０Ｔ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355</v>
      </c>
      <c r="B303" s="27">
        <f t="shared" si="9"/>
        <v>299</v>
      </c>
      <c r="C303" s="27">
        <f ca="1">IFERROR(OFFSET(錠剤!C$4,錠剤_バラ!$A303,0),"")</f>
        <v>687</v>
      </c>
      <c r="D303" s="27" t="str">
        <f ca="1">IFERROR(OFFSET(錠剤!D$4,錠剤_バラ!$A303,0),"")</f>
        <v>ラモトリギン錠１００ｍｇ「トーワ」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バラ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356</v>
      </c>
      <c r="B304" s="27">
        <f t="shared" si="9"/>
        <v>300</v>
      </c>
      <c r="C304" s="27">
        <f ca="1">IFERROR(OFFSET(錠剤!C$4,錠剤_バラ!$A304,0),"")</f>
        <v>688</v>
      </c>
      <c r="D304" s="27" t="str">
        <f ca="1">IFERROR(OFFSET(錠剤!D$4,錠剤_バラ!$A304,0),"")</f>
        <v>ラモトリギン錠２５ｍｇ「トーワ」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１４０Ｔ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357</v>
      </c>
      <c r="B305" s="27">
        <f t="shared" si="9"/>
        <v>301</v>
      </c>
      <c r="C305" s="27">
        <f ca="1">IFERROR(OFFSET(錠剤!C$4,錠剤_バラ!$A305,0),"")</f>
        <v>689</v>
      </c>
      <c r="D305" s="27" t="str">
        <f ca="1">IFERROR(OFFSET(錠剤!D$4,錠剤_バラ!$A305,0),"")</f>
        <v>ラモトリギン錠２５ｍｇ「トーワ」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358</v>
      </c>
      <c r="B306" s="27">
        <f t="shared" si="9"/>
        <v>302</v>
      </c>
      <c r="C306" s="27">
        <f ca="1">IFERROR(OFFSET(錠剤!C$4,錠剤_バラ!$A306,0),"")</f>
        <v>701</v>
      </c>
      <c r="D306" s="27" t="str">
        <f ca="1">IFERROR(OFFSET(錠剤!D$4,錠剤_バラ!$A306,0),"")</f>
        <v>リスパダール錠１ｍｇ　　　　　　　　　　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ＰＴＰ</v>
      </c>
      <c r="H306" s="27" t="str">
        <f ca="1">IFERROR(OFFSET(錠剤!H$4,錠剤_バラ!$A306,0),"")</f>
        <v>１００Ｔ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359</v>
      </c>
      <c r="B307" s="27">
        <f t="shared" si="9"/>
        <v>303</v>
      </c>
      <c r="C307" s="27">
        <f ca="1">IFERROR(OFFSET(錠剤!C$4,錠剤_バラ!$A307,0),"")</f>
        <v>702</v>
      </c>
      <c r="D307" s="27" t="str">
        <f ca="1">IFERROR(OFFSET(錠剤!D$4,錠剤_バラ!$A307,0),"")</f>
        <v>リスパダール錠１ｍｇ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バラ</v>
      </c>
      <c r="H307" s="27" t="str">
        <f ca="1">IFERROR(OFFSET(錠剤!H$4,錠剤_バラ!$A307,0),"")</f>
        <v>１０００Ｔ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360</v>
      </c>
      <c r="B308" s="27">
        <f t="shared" si="9"/>
        <v>304</v>
      </c>
      <c r="C308" s="27">
        <f ca="1">IFERROR(OFFSET(錠剤!C$4,錠剤_バラ!$A308,0),"")</f>
        <v>703</v>
      </c>
      <c r="D308" s="27" t="str">
        <f ca="1">IFERROR(OFFSET(錠剤!D$4,錠剤_バラ!$A308,0),"")</f>
        <v>リスパダール錠２ｍｇ　　　　　　　　　　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361</v>
      </c>
      <c r="B309" s="27">
        <f t="shared" si="9"/>
        <v>305</v>
      </c>
      <c r="C309" s="27">
        <f ca="1">IFERROR(OFFSET(錠剤!C$4,錠剤_バラ!$A309,0),"")</f>
        <v>704</v>
      </c>
      <c r="D309" s="27" t="str">
        <f ca="1">IFERROR(OFFSET(錠剤!D$4,錠剤_バラ!$A309,0),"")</f>
        <v>リスパダール錠２ｍｇ　　　　　　　　　　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１０００Ｔ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362</v>
      </c>
      <c r="B310" s="27">
        <f t="shared" si="9"/>
        <v>306</v>
      </c>
      <c r="C310" s="27">
        <f ca="1">IFERROR(OFFSET(錠剤!C$4,錠剤_バラ!$A310,0),"")</f>
        <v>705</v>
      </c>
      <c r="D310" s="27" t="str">
        <f ca="1">IFERROR(OFFSET(錠剤!D$4,錠剤_バラ!$A310,0),"")</f>
        <v>リスパダール錠３ｍｇ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363</v>
      </c>
      <c r="B311" s="27">
        <f t="shared" si="9"/>
        <v>307</v>
      </c>
      <c r="C311" s="27">
        <f ca="1">IFERROR(OFFSET(錠剤!C$4,錠剤_バラ!$A311,0),"")</f>
        <v>706</v>
      </c>
      <c r="D311" s="27" t="str">
        <f ca="1">IFERROR(OFFSET(錠剤!D$4,錠剤_バラ!$A311,0),"")</f>
        <v>リスパダール錠３ｍｇ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１０００Ｔ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364</v>
      </c>
      <c r="B312" s="27">
        <f t="shared" si="9"/>
        <v>308</v>
      </c>
      <c r="C312" s="27">
        <f ca="1">IFERROR(OFFSET(錠剤!C$4,錠剤_バラ!$A312,0),"")</f>
        <v>710</v>
      </c>
      <c r="D312" s="27" t="str">
        <f ca="1">IFERROR(OFFSET(錠剤!D$4,錠剤_バラ!$A312,0),"")</f>
        <v>リスペリドンＯＤ錠０．５ｍｇ「アメル」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/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365</v>
      </c>
      <c r="B313" s="27">
        <f t="shared" si="9"/>
        <v>309</v>
      </c>
      <c r="C313" s="27">
        <f ca="1">IFERROR(OFFSET(錠剤!C$4,錠剤_バラ!$A313,0),"")</f>
        <v>711</v>
      </c>
      <c r="D313" s="27" t="str">
        <f ca="1">IFERROR(OFFSET(錠剤!D$4,錠剤_バラ!$A313,0),"")</f>
        <v>リスペリドンＯＤ錠０．５ｍｇ「アメル」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/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366</v>
      </c>
      <c r="B314" s="27">
        <f t="shared" si="9"/>
        <v>310</v>
      </c>
      <c r="C314" s="27">
        <f ca="1">IFERROR(OFFSET(錠剤!C$4,錠剤_バラ!$A314,0),"")</f>
        <v>712</v>
      </c>
      <c r="D314" s="27" t="str">
        <f ca="1">IFERROR(OFFSET(錠剤!D$4,錠剤_バラ!$A314,0),"")</f>
        <v>リスペリドンＯＤ錠１ｍｇ「アメル」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367</v>
      </c>
      <c r="B315" s="27">
        <f t="shared" si="9"/>
        <v>311</v>
      </c>
      <c r="C315" s="27">
        <f ca="1">IFERROR(OFFSET(錠剤!C$4,錠剤_バラ!$A315,0),"")</f>
        <v>713</v>
      </c>
      <c r="D315" s="27" t="str">
        <f ca="1">IFERROR(OFFSET(錠剤!D$4,錠剤_バラ!$A315,0),"")</f>
        <v>リスペリドンＯＤ錠１ｍｇ「アメル」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５００Ｔ</v>
      </c>
      <c r="I315" s="27" t="str">
        <f ca="1">IFERROR(OFFSET(錠剤!I$4,錠剤_バラ!$A315,0),"")</f>
        <v/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368</v>
      </c>
      <c r="B316" s="27">
        <f t="shared" si="9"/>
        <v>312</v>
      </c>
      <c r="C316" s="27">
        <f ca="1">IFERROR(OFFSET(錠剤!C$4,錠剤_バラ!$A316,0),"")</f>
        <v>714</v>
      </c>
      <c r="D316" s="27" t="str">
        <f ca="1">IFERROR(OFFSET(錠剤!D$4,錠剤_バラ!$A316,0),"")</f>
        <v>リスペリドンＯＤ錠２ｍｇ「アメル」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/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369</v>
      </c>
      <c r="B317" s="27">
        <f t="shared" si="9"/>
        <v>313</v>
      </c>
      <c r="C317" s="27">
        <f ca="1">IFERROR(OFFSET(錠剤!C$4,錠剤_バラ!$A317,0),"")</f>
        <v>715</v>
      </c>
      <c r="D317" s="27" t="str">
        <f ca="1">IFERROR(OFFSET(錠剤!D$4,錠剤_バラ!$A317,0),"")</f>
        <v>リスペリドンＯＤ錠２ｍｇ「アメル」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５００Ｔ</v>
      </c>
      <c r="I317" s="27" t="str">
        <f ca="1">IFERROR(OFFSET(錠剤!I$4,錠剤_バラ!$A317,0),"")</f>
        <v/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370</v>
      </c>
      <c r="B318" s="27">
        <f t="shared" si="9"/>
        <v>314</v>
      </c>
      <c r="C318" s="27">
        <f ca="1">IFERROR(OFFSET(錠剤!C$4,錠剤_バラ!$A318,0),"")</f>
        <v>716</v>
      </c>
      <c r="D318" s="27" t="str">
        <f ca="1">IFERROR(OFFSET(錠剤!D$4,錠剤_バラ!$A318,0),"")</f>
        <v>リスペリドンＯＤ錠３ｍｇ「アメル」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</v>
      </c>
      <c r="I318" s="27" t="str">
        <f ca="1">IFERROR(OFFSET(錠剤!I$4,錠剤_バラ!$A318,0),"")</f>
        <v/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371</v>
      </c>
      <c r="B319" s="27">
        <f t="shared" si="9"/>
        <v>315</v>
      </c>
      <c r="C319" s="27">
        <f ca="1">IFERROR(OFFSET(錠剤!C$4,錠剤_バラ!$A319,0),"")</f>
        <v>717</v>
      </c>
      <c r="D319" s="27" t="str">
        <f ca="1">IFERROR(OFFSET(錠剤!D$4,錠剤_バラ!$A319,0),"")</f>
        <v>リスペリドンＯＤ錠３ｍｇ「アメル」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５００Ｔ</v>
      </c>
      <c r="I319" s="27" t="str">
        <f ca="1">IFERROR(OFFSET(錠剤!I$4,錠剤_バラ!$A319,0),"")</f>
        <v/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372</v>
      </c>
      <c r="B320" s="27">
        <f t="shared" si="9"/>
        <v>316</v>
      </c>
      <c r="C320" s="27">
        <f ca="1">IFERROR(OFFSET(錠剤!C$4,錠剤_バラ!$A320,0),"")</f>
        <v>719</v>
      </c>
      <c r="D320" s="27" t="str">
        <f ca="1">IFERROR(OFFSET(錠剤!D$4,錠剤_バラ!$A320,0),"")</f>
        <v>リスペリドン錠０．５ｍｇ「アメル」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373</v>
      </c>
      <c r="B321" s="27">
        <f t="shared" si="9"/>
        <v>317</v>
      </c>
      <c r="C321" s="27">
        <f ca="1">IFERROR(OFFSET(錠剤!C$4,錠剤_バラ!$A321,0),"")</f>
        <v>720</v>
      </c>
      <c r="D321" s="27" t="str">
        <f ca="1">IFERROR(OFFSET(錠剤!D$4,錠剤_バラ!$A321,0),"")</f>
        <v>リスペリドン錠１ｍｇ「アメル」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ＰＴＰ</v>
      </c>
      <c r="H321" s="27" t="str">
        <f ca="1">IFERROR(OFFSET(錠剤!H$4,錠剤_バラ!$A321,0),"")</f>
        <v>１００Ｔ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(ISNUMBER(SEARCH("バラ", 錠剤!$J$5:$J$999))),
      ROW(A318)
   ),
"")-4</f>
        <v>374</v>
      </c>
      <c r="B322" s="27">
        <f t="shared" si="9"/>
        <v>318</v>
      </c>
      <c r="C322" s="27">
        <f ca="1">IFERROR(OFFSET(錠剤!C$4,錠剤_バラ!$A322,0),"")</f>
        <v>743</v>
      </c>
      <c r="D322" s="27" t="str">
        <f ca="1">IFERROR(OFFSET(錠剤!D$4,錠剤_バラ!$A322,0),"")</f>
        <v>ルーラン錠４ｍｇ　　　　　　　　　　　　</v>
      </c>
      <c r="E322" s="27">
        <f ca="1">IFERROR(OFFSET(錠剤!E$4,錠剤_バラ!$A322,0),"")</f>
        <v>2</v>
      </c>
      <c r="F322" s="27">
        <f ca="1">IFERROR(OFFSET(錠剤!F$4,錠剤_バラ!$A322,0),"")</f>
        <v>26</v>
      </c>
      <c r="G322" s="27" t="str">
        <f ca="1">IFERROR(OFFSET(錠剤!G$4,錠剤_バラ!$A322,0),"")</f>
        <v>ＰＴＰ</v>
      </c>
      <c r="H322" s="27" t="str">
        <f ca="1">IFERROR(OFFSET(錠剤!H$4,錠剤_バラ!$A322,0),"")</f>
        <v>１００Ｔ　　　　</v>
      </c>
      <c r="I322" s="27" t="str">
        <f ca="1">IFERROR(OFFSET(錠剤!I$4,錠剤_バラ!$A322,0),"")</f>
        <v>錠</v>
      </c>
      <c r="J322" s="27" t="str">
        <f ca="1">IFERROR(OFFSET(錠剤!J$4,錠剤_バラ!$A322,0),"")</f>
        <v>調剤棚　＆　劇薬バラ</v>
      </c>
      <c r="K322" s="77"/>
      <c r="L322" s="65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(ISNUMBER(SEARCH("バラ", 錠剤!$J$5:$J$999))),
      ROW(A319)
   ),
"")-4</f>
        <v>375</v>
      </c>
      <c r="B323" s="27">
        <f t="shared" si="9"/>
        <v>319</v>
      </c>
      <c r="C323" s="27">
        <f ca="1">IFERROR(OFFSET(錠剤!C$4,錠剤_バラ!$A323,0),"")</f>
        <v>744</v>
      </c>
      <c r="D323" s="27" t="str">
        <f ca="1">IFERROR(OFFSET(錠剤!D$4,錠剤_バラ!$A323,0),"")</f>
        <v>ルーラン錠４ｍｇ　　　　　　　　　　　　</v>
      </c>
      <c r="E323" s="27">
        <f ca="1">IFERROR(OFFSET(錠剤!E$4,錠剤_バラ!$A323,0),"")</f>
        <v>2</v>
      </c>
      <c r="F323" s="27">
        <f ca="1">IFERROR(OFFSET(錠剤!F$4,錠剤_バラ!$A323,0),"")</f>
        <v>26</v>
      </c>
      <c r="G323" s="27" t="str">
        <f ca="1">IFERROR(OFFSET(錠剤!G$4,錠剤_バラ!$A323,0),"")</f>
        <v>バラ</v>
      </c>
      <c r="H323" s="27" t="str">
        <f ca="1">IFERROR(OFFSET(錠剤!H$4,錠剤_バラ!$A323,0),"")</f>
        <v>１０００Ｔ</v>
      </c>
      <c r="I323" s="27" t="str">
        <f ca="1">IFERROR(OFFSET(錠剤!I$4,錠剤_バラ!$A323,0),"")</f>
        <v>錠</v>
      </c>
      <c r="J323" s="27" t="str">
        <f ca="1">IFERROR(OFFSET(錠剤!J$4,錠剤_バラ!$A323,0),"")</f>
        <v>調剤棚　＆　劇薬バラ</v>
      </c>
      <c r="K323" s="77"/>
      <c r="L323" s="65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(ISNUMBER(SEARCH("バラ", 錠剤!$J$5:$J$999))),
      ROW(A320)
   ),
"")-4</f>
        <v>376</v>
      </c>
      <c r="B324" s="27">
        <f t="shared" si="9"/>
        <v>320</v>
      </c>
      <c r="C324" s="27">
        <f ca="1">IFERROR(OFFSET(錠剤!C$4,錠剤_バラ!$A324,0),"")</f>
        <v>745</v>
      </c>
      <c r="D324" s="27" t="str">
        <f ca="1">IFERROR(OFFSET(錠剤!D$4,錠剤_バラ!$A324,0),"")</f>
        <v>ルーラン錠８ｍｇ</v>
      </c>
      <c r="E324" s="27">
        <f ca="1">IFERROR(OFFSET(錠剤!E$4,錠剤_バラ!$A324,0),"")</f>
        <v>2</v>
      </c>
      <c r="F324" s="27">
        <f ca="1">IFERROR(OFFSET(錠剤!F$4,錠剤_バラ!$A324,0),"")</f>
        <v>26</v>
      </c>
      <c r="G324" s="27" t="str">
        <f ca="1">IFERROR(OFFSET(錠剤!G$4,錠剤_バラ!$A324,0),"")</f>
        <v>バラ</v>
      </c>
      <c r="H324" s="27" t="str">
        <f ca="1">IFERROR(OFFSET(錠剤!H$4,錠剤_バラ!$A324,0),"")</f>
        <v>１０００Ｔ</v>
      </c>
      <c r="I324" s="27" t="str">
        <f ca="1">IFERROR(OFFSET(錠剤!I$4,錠剤_バラ!$A324,0),"")</f>
        <v>錠</v>
      </c>
      <c r="J324" s="27" t="str">
        <f ca="1">IFERROR(OFFSET(錠剤!J$4,錠剤_バラ!$A324,0),"")</f>
        <v>調剤棚　＆　劇薬バラ</v>
      </c>
      <c r="K324" s="77"/>
      <c r="L324" s="65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(ISNUMBER(SEARCH("バラ", 錠剤!$J$5:$J$999))),
      ROW(A321)
   ),
"")-4</f>
        <v>377</v>
      </c>
      <c r="B325" s="27">
        <f t="shared" si="9"/>
        <v>321</v>
      </c>
      <c r="C325" s="27">
        <f ca="1">IFERROR(OFFSET(錠剤!C$4,錠剤_バラ!$A325,0),"")</f>
        <v>746</v>
      </c>
      <c r="D325" s="27" t="str">
        <f ca="1">IFERROR(OFFSET(錠剤!D$4,錠剤_バラ!$A325,0),"")</f>
        <v>ルーラン錠８ｍｇ　　　　　　　　　　　　</v>
      </c>
      <c r="E325" s="27">
        <f ca="1">IFERROR(OFFSET(錠剤!E$4,錠剤_バラ!$A325,0),"")</f>
        <v>2</v>
      </c>
      <c r="F325" s="27">
        <f ca="1">IFERROR(OFFSET(錠剤!F$4,錠剤_バラ!$A325,0),"")</f>
        <v>26</v>
      </c>
      <c r="G325" s="27" t="str">
        <f ca="1">IFERROR(OFFSET(錠剤!G$4,錠剤_バラ!$A325,0),"")</f>
        <v>ＰＴＰ</v>
      </c>
      <c r="H325" s="27" t="str">
        <f ca="1">IFERROR(OFFSET(錠剤!H$4,錠剤_バラ!$A325,0),"")</f>
        <v>１００Ｔ</v>
      </c>
      <c r="I325" s="27" t="str">
        <f ca="1">IFERROR(OFFSET(錠剤!I$4,錠剤_バラ!$A325,0),"")</f>
        <v>錠</v>
      </c>
      <c r="J325" s="27" t="str">
        <f ca="1">IFERROR(OFFSET(錠剤!J$4,錠剤_バラ!$A325,0),"")</f>
        <v>調剤棚　＆　劇薬バラ</v>
      </c>
      <c r="K325" s="77"/>
      <c r="L325" s="65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(ISNUMBER(SEARCH("バラ", 錠剤!$J$5:$J$999))),
      ROW(A322)
   ),
"")-4</f>
        <v>378</v>
      </c>
      <c r="B326" s="27">
        <f t="shared" si="9"/>
        <v>322</v>
      </c>
      <c r="C326" s="27">
        <f ca="1">IFERROR(OFFSET(錠剤!C$4,錠剤_バラ!$A326,0),"")</f>
        <v>747</v>
      </c>
      <c r="D326" s="27" t="str">
        <f ca="1">IFERROR(OFFSET(錠剤!D$4,錠剤_バラ!$A326,0),"")</f>
        <v>レキサルティＯＤ錠０．５ｍｇ</v>
      </c>
      <c r="E326" s="27">
        <f ca="1">IFERROR(OFFSET(錠剤!E$4,錠剤_バラ!$A326,0),"")</f>
        <v>2</v>
      </c>
      <c r="F326" s="27">
        <f ca="1">IFERROR(OFFSET(錠剤!F$4,錠剤_バラ!$A326,0),"")</f>
        <v>26</v>
      </c>
      <c r="G326" s="27" t="str">
        <f ca="1">IFERROR(OFFSET(錠剤!G$4,錠剤_バラ!$A326,0),"")</f>
        <v>ＰＴＰ</v>
      </c>
      <c r="H326" s="27" t="str">
        <f ca="1">IFERROR(OFFSET(錠剤!H$4,錠剤_バラ!$A326,0),"")</f>
        <v>１００Ｔ</v>
      </c>
      <c r="I326" s="27" t="str">
        <f ca="1">IFERROR(OFFSET(錠剤!I$4,錠剤_バラ!$A326,0),"")</f>
        <v>錠</v>
      </c>
      <c r="J326" s="27" t="str">
        <f ca="1">IFERROR(OFFSET(錠剤!J$4,錠剤_バラ!$A326,0),"")</f>
        <v>調剤棚　＆　劇薬バラ</v>
      </c>
      <c r="K326" s="77"/>
      <c r="L326" s="65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(ISNUMBER(SEARCH("バラ", 錠剤!$J$5:$J$999))),
      ROW(A323)
   ),
"")-4</f>
        <v>379</v>
      </c>
      <c r="B327" s="27">
        <f t="shared" ref="B327:B390" si="11">B326+1</f>
        <v>323</v>
      </c>
      <c r="C327" s="27">
        <f ca="1">IFERROR(OFFSET(錠剤!C$4,錠剤_バラ!$A327,0),"")</f>
        <v>748</v>
      </c>
      <c r="D327" s="27" t="str">
        <f ca="1">IFERROR(OFFSET(錠剤!D$4,錠剤_バラ!$A327,0),"")</f>
        <v>レキサルティＯＤ錠０．５ｍｇ</v>
      </c>
      <c r="E327" s="27">
        <f ca="1">IFERROR(OFFSET(錠剤!E$4,錠剤_バラ!$A327,0),"")</f>
        <v>2</v>
      </c>
      <c r="F327" s="27">
        <f ca="1">IFERROR(OFFSET(錠剤!F$4,錠剤_バラ!$A327,0),"")</f>
        <v>26</v>
      </c>
      <c r="G327" s="27" t="str">
        <f ca="1">IFERROR(OFFSET(錠剤!G$4,錠剤_バラ!$A327,0),"")</f>
        <v>バラ</v>
      </c>
      <c r="H327" s="27" t="str">
        <f ca="1">IFERROR(OFFSET(錠剤!H$4,錠剤_バラ!$A327,0),"")</f>
        <v>５００Ｔ</v>
      </c>
      <c r="I327" s="27" t="str">
        <f ca="1">IFERROR(OFFSET(錠剤!I$4,錠剤_バラ!$A327,0),"")</f>
        <v>錠</v>
      </c>
      <c r="J327" s="27" t="str">
        <f ca="1">IFERROR(OFFSET(錠剤!J$4,錠剤_バラ!$A327,0),"")</f>
        <v>調剤棚　＆　劇薬バラ</v>
      </c>
      <c r="K327" s="77"/>
      <c r="L327" s="65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(ISNUMBER(SEARCH("バラ", 錠剤!$J$5:$J$999))),
      ROW(A324)
   ),
"")-4</f>
        <v>380</v>
      </c>
      <c r="B328" s="27">
        <f t="shared" si="11"/>
        <v>324</v>
      </c>
      <c r="C328" s="27">
        <f ca="1">IFERROR(OFFSET(錠剤!C$4,錠剤_バラ!$A328,0),"")</f>
        <v>749</v>
      </c>
      <c r="D328" s="27" t="str">
        <f ca="1">IFERROR(OFFSET(錠剤!D$4,錠剤_バラ!$A328,0),"")</f>
        <v>レキサルティＯＤ錠１ｍｇ</v>
      </c>
      <c r="E328" s="27">
        <f ca="1">IFERROR(OFFSET(錠剤!E$4,錠剤_バラ!$A328,0),"")</f>
        <v>2</v>
      </c>
      <c r="F328" s="27">
        <f ca="1">IFERROR(OFFSET(錠剤!F$4,錠剤_バラ!$A328,0),"")</f>
        <v>26</v>
      </c>
      <c r="G328" s="27" t="str">
        <f ca="1">IFERROR(OFFSET(錠剤!G$4,錠剤_バラ!$A328,0),"")</f>
        <v>ＰＴＰ</v>
      </c>
      <c r="H328" s="27" t="str">
        <f ca="1">IFERROR(OFFSET(錠剤!H$4,錠剤_バラ!$A328,0),"")</f>
        <v>１００Ｔ</v>
      </c>
      <c r="I328" s="27" t="str">
        <f ca="1">IFERROR(OFFSET(錠剤!I$4,錠剤_バラ!$A328,0),"")</f>
        <v>錠</v>
      </c>
      <c r="J328" s="27" t="str">
        <f ca="1">IFERROR(OFFSET(錠剤!J$4,錠剤_バラ!$A328,0),"")</f>
        <v>調剤棚　＆　劇薬バラ</v>
      </c>
      <c r="K328" s="77"/>
      <c r="L328" s="65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(ISNUMBER(SEARCH("バラ", 錠剤!$J$5:$J$999))),
      ROW(A325)
   ),
"")-4</f>
        <v>381</v>
      </c>
      <c r="B329" s="27">
        <f t="shared" si="11"/>
        <v>325</v>
      </c>
      <c r="C329" s="27">
        <f ca="1">IFERROR(OFFSET(錠剤!C$4,錠剤_バラ!$A329,0),"")</f>
        <v>750</v>
      </c>
      <c r="D329" s="27" t="str">
        <f ca="1">IFERROR(OFFSET(錠剤!D$4,錠剤_バラ!$A329,0),"")</f>
        <v>レキサルティＯＤ錠１ｍｇ</v>
      </c>
      <c r="E329" s="27">
        <f ca="1">IFERROR(OFFSET(錠剤!E$4,錠剤_バラ!$A329,0),"")</f>
        <v>2</v>
      </c>
      <c r="F329" s="27">
        <f ca="1">IFERROR(OFFSET(錠剤!F$4,錠剤_バラ!$A329,0),"")</f>
        <v>26</v>
      </c>
      <c r="G329" s="27" t="str">
        <f ca="1">IFERROR(OFFSET(錠剤!G$4,錠剤_バラ!$A329,0),"")</f>
        <v>バラ</v>
      </c>
      <c r="H329" s="27" t="str">
        <f ca="1">IFERROR(OFFSET(錠剤!H$4,錠剤_バラ!$A329,0),"")</f>
        <v>５００Ｔ</v>
      </c>
      <c r="I329" s="27" t="str">
        <f ca="1">IFERROR(OFFSET(錠剤!I$4,錠剤_バラ!$A329,0),"")</f>
        <v>錠</v>
      </c>
      <c r="J329" s="27" t="str">
        <f ca="1">IFERROR(OFFSET(錠剤!J$4,錠剤_バラ!$A329,0),"")</f>
        <v>調剤棚　＆　劇薬バラ</v>
      </c>
      <c r="K329" s="77"/>
      <c r="L329" s="65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(ISNUMBER(SEARCH("バラ", 錠剤!$J$5:$J$999))),
      ROW(A326)
   ),
"")-4</f>
        <v>382</v>
      </c>
      <c r="B330" s="27">
        <f t="shared" si="11"/>
        <v>326</v>
      </c>
      <c r="C330" s="27">
        <f ca="1">IFERROR(OFFSET(錠剤!C$4,錠剤_バラ!$A330,0),"")</f>
        <v>751</v>
      </c>
      <c r="D330" s="27" t="str">
        <f ca="1">IFERROR(OFFSET(錠剤!D$4,錠剤_バラ!$A330,0),"")</f>
        <v>レキサルティＯＤ錠２ｍｇ</v>
      </c>
      <c r="E330" s="27">
        <f ca="1">IFERROR(OFFSET(錠剤!E$4,錠剤_バラ!$A330,0),"")</f>
        <v>2</v>
      </c>
      <c r="F330" s="27">
        <f ca="1">IFERROR(OFFSET(錠剤!F$4,錠剤_バラ!$A330,0),"")</f>
        <v>26</v>
      </c>
      <c r="G330" s="27" t="str">
        <f ca="1">IFERROR(OFFSET(錠剤!G$4,錠剤_バラ!$A330,0),"")</f>
        <v>ＰＴＰ</v>
      </c>
      <c r="H330" s="27" t="str">
        <f ca="1">IFERROR(OFFSET(錠剤!H$4,錠剤_バラ!$A330,0),"")</f>
        <v>１００Ｔ</v>
      </c>
      <c r="I330" s="27" t="str">
        <f ca="1">IFERROR(OFFSET(錠剤!I$4,錠剤_バラ!$A330,0),"")</f>
        <v>錠</v>
      </c>
      <c r="J330" s="27" t="str">
        <f ca="1">IFERROR(OFFSET(錠剤!J$4,錠剤_バラ!$A330,0),"")</f>
        <v>調剤棚　＆　劇薬バラ</v>
      </c>
      <c r="K330" s="77"/>
      <c r="L330" s="65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(ISNUMBER(SEARCH("バラ", 錠剤!$J$5:$J$999))),
      ROW(A327)
   ),
"")-4</f>
        <v>383</v>
      </c>
      <c r="B331" s="27">
        <f t="shared" si="11"/>
        <v>327</v>
      </c>
      <c r="C331" s="27">
        <f ca="1">IFERROR(OFFSET(錠剤!C$4,錠剤_バラ!$A331,0),"")</f>
        <v>752</v>
      </c>
      <c r="D331" s="27" t="str">
        <f ca="1">IFERROR(OFFSET(錠剤!D$4,錠剤_バラ!$A331,0),"")</f>
        <v>レキサルティＯＤ錠２ｍｇ</v>
      </c>
      <c r="E331" s="27">
        <f ca="1">IFERROR(OFFSET(錠剤!E$4,錠剤_バラ!$A331,0),"")</f>
        <v>2</v>
      </c>
      <c r="F331" s="27">
        <f ca="1">IFERROR(OFFSET(錠剤!F$4,錠剤_バラ!$A331,0),"")</f>
        <v>26</v>
      </c>
      <c r="G331" s="27" t="str">
        <f ca="1">IFERROR(OFFSET(錠剤!G$4,錠剤_バラ!$A331,0),"")</f>
        <v>バラ</v>
      </c>
      <c r="H331" s="27" t="str">
        <f ca="1">IFERROR(OFFSET(錠剤!H$4,錠剤_バラ!$A331,0),"")</f>
        <v>５００Ｔ</v>
      </c>
      <c r="I331" s="27" t="str">
        <f ca="1">IFERROR(OFFSET(錠剤!I$4,錠剤_バラ!$A331,0),"")</f>
        <v>錠</v>
      </c>
      <c r="J331" s="27" t="str">
        <f ca="1">IFERROR(OFFSET(錠剤!J$4,錠剤_バラ!$A331,0),"")</f>
        <v>調剤棚　＆　劇薬バラ</v>
      </c>
      <c r="K331" s="77"/>
      <c r="L331" s="65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(ISNUMBER(SEARCH("バラ", 錠剤!$J$5:$J$999))),
      ROW(A328)
   ),
"")-4</f>
        <v>384</v>
      </c>
      <c r="B332" s="27">
        <f t="shared" si="11"/>
        <v>328</v>
      </c>
      <c r="C332" s="27">
        <f ca="1">IFERROR(OFFSET(錠剤!C$4,錠剤_バラ!$A332,0),"")</f>
        <v>788</v>
      </c>
      <c r="D332" s="27" t="str">
        <f ca="1">IFERROR(OFFSET(錠剤!D$4,錠剤_バラ!$A332,0),"")</f>
        <v>ロドピン錠２５ｍｇ</v>
      </c>
      <c r="E332" s="27">
        <f ca="1">IFERROR(OFFSET(錠剤!E$4,錠剤_バラ!$A332,0),"")</f>
        <v>2</v>
      </c>
      <c r="F332" s="27">
        <f ca="1">IFERROR(OFFSET(錠剤!F$4,錠剤_バラ!$A332,0),"")</f>
        <v>26</v>
      </c>
      <c r="G332" s="27" t="str">
        <f ca="1">IFERROR(OFFSET(錠剤!G$4,錠剤_バラ!$A332,0),"")</f>
        <v>ＰＴＰ</v>
      </c>
      <c r="H332" s="27" t="str">
        <f ca="1">IFERROR(OFFSET(錠剤!H$4,錠剤_バラ!$A332,0),"")</f>
        <v>１００Ｔ</v>
      </c>
      <c r="I332" s="27" t="str">
        <f ca="1">IFERROR(OFFSET(錠剤!I$4,錠剤_バラ!$A332,0),"")</f>
        <v>錠</v>
      </c>
      <c r="J332" s="27" t="str">
        <f ca="1">IFERROR(OFFSET(錠剤!J$4,錠剤_バラ!$A332,0),"")</f>
        <v>調剤棚　＆　劇薬バラ</v>
      </c>
      <c r="K332" s="77"/>
      <c r="L332" s="65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(ISNUMBER(SEARCH("バラ", 錠剤!$J$5:$J$999))),
      ROW(A329)
   ),
"")-4</f>
        <v>385</v>
      </c>
      <c r="B333" s="27">
        <f t="shared" si="11"/>
        <v>329</v>
      </c>
      <c r="C333" s="27">
        <f ca="1">IFERROR(OFFSET(錠剤!C$4,錠剤_バラ!$A333,0),"")</f>
        <v>789</v>
      </c>
      <c r="D333" s="27" t="str">
        <f ca="1">IFERROR(OFFSET(錠剤!D$4,錠剤_バラ!$A333,0),"")</f>
        <v>ロドピン錠２５ｍｇ</v>
      </c>
      <c r="E333" s="27">
        <f ca="1">IFERROR(OFFSET(錠剤!E$4,錠剤_バラ!$A333,0),"")</f>
        <v>2</v>
      </c>
      <c r="F333" s="27">
        <f ca="1">IFERROR(OFFSET(錠剤!F$4,錠剤_バラ!$A333,0),"")</f>
        <v>26</v>
      </c>
      <c r="G333" s="27" t="str">
        <f ca="1">IFERROR(OFFSET(錠剤!G$4,錠剤_バラ!$A333,0),"")</f>
        <v>バラ</v>
      </c>
      <c r="H333" s="27" t="str">
        <f ca="1">IFERROR(OFFSET(錠剤!H$4,錠剤_バラ!$A333,0),"")</f>
        <v>１０００Ｔ</v>
      </c>
      <c r="I333" s="27" t="str">
        <f ca="1">IFERROR(OFFSET(錠剤!I$4,錠剤_バラ!$A333,0),"")</f>
        <v>錠</v>
      </c>
      <c r="J333" s="27" t="str">
        <f ca="1">IFERROR(OFFSET(錠剤!J$4,錠剤_バラ!$A333,0),"")</f>
        <v>調剤棚　＆　劇薬バラ</v>
      </c>
      <c r="K333" s="77"/>
      <c r="L333" s="65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(ISNUMBER(SEARCH("バラ", 錠剤!$J$5:$J$999))),
      ROW(A330)
   ),
"")-4</f>
        <v>386</v>
      </c>
      <c r="B334" s="27">
        <f t="shared" si="11"/>
        <v>330</v>
      </c>
      <c r="C334" s="27">
        <f ca="1">IFERROR(OFFSET(錠剤!C$4,錠剤_バラ!$A334,0),"")</f>
        <v>790</v>
      </c>
      <c r="D334" s="27" t="str">
        <f ca="1">IFERROR(OFFSET(錠剤!D$4,錠剤_バラ!$A334,0),"")</f>
        <v>ロドピン錠５０ｍｇ</v>
      </c>
      <c r="E334" s="27">
        <f ca="1">IFERROR(OFFSET(錠剤!E$4,錠剤_バラ!$A334,0),"")</f>
        <v>2</v>
      </c>
      <c r="F334" s="27">
        <f ca="1">IFERROR(OFFSET(錠剤!F$4,錠剤_バラ!$A334,0),"")</f>
        <v>26</v>
      </c>
      <c r="G334" s="27" t="str">
        <f ca="1">IFERROR(OFFSET(錠剤!G$4,錠剤_バラ!$A334,0),"")</f>
        <v>ＰＴＰ</v>
      </c>
      <c r="H334" s="27" t="str">
        <f ca="1">IFERROR(OFFSET(錠剤!H$4,錠剤_バラ!$A334,0),"")</f>
        <v>１００Ｔ</v>
      </c>
      <c r="I334" s="27" t="str">
        <f ca="1">IFERROR(OFFSET(錠剤!I$4,錠剤_バラ!$A334,0),"")</f>
        <v>錠</v>
      </c>
      <c r="J334" s="27" t="str">
        <f ca="1">IFERROR(OFFSET(錠剤!J$4,錠剤_バラ!$A334,0),"")</f>
        <v>調剤棚　＆　劇薬バラ</v>
      </c>
      <c r="K334" s="77"/>
      <c r="L334" s="65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(ISNUMBER(SEARCH("バラ", 錠剤!$J$5:$J$999))),
      ROW(A331)
   ),
"")-4</f>
        <v>387</v>
      </c>
      <c r="B335" s="27">
        <f t="shared" si="11"/>
        <v>331</v>
      </c>
      <c r="C335" s="27">
        <f ca="1">IFERROR(OFFSET(錠剤!C$4,錠剤_バラ!$A335,0),"")</f>
        <v>791</v>
      </c>
      <c r="D335" s="27" t="str">
        <f ca="1">IFERROR(OFFSET(錠剤!D$4,錠剤_バラ!$A335,0),"")</f>
        <v>ロドピン錠５０ｍｇ</v>
      </c>
      <c r="E335" s="27">
        <f ca="1">IFERROR(OFFSET(錠剤!E$4,錠剤_バラ!$A335,0),"")</f>
        <v>2</v>
      </c>
      <c r="F335" s="27">
        <f ca="1">IFERROR(OFFSET(錠剤!F$4,錠剤_バラ!$A335,0),"")</f>
        <v>26</v>
      </c>
      <c r="G335" s="27" t="str">
        <f ca="1">IFERROR(OFFSET(錠剤!G$4,錠剤_バラ!$A335,0),"")</f>
        <v>バラ</v>
      </c>
      <c r="H335" s="27" t="str">
        <f ca="1">IFERROR(OFFSET(錠剤!H$4,錠剤_バラ!$A335,0),"")</f>
        <v>１０００Ｔ</v>
      </c>
      <c r="I335" s="27" t="str">
        <f ca="1">IFERROR(OFFSET(錠剤!I$4,錠剤_バラ!$A335,0),"")</f>
        <v>錠</v>
      </c>
      <c r="J335" s="27" t="str">
        <f ca="1">IFERROR(OFFSET(錠剤!J$4,錠剤_バラ!$A335,0),"")</f>
        <v>調剤棚　＆　劇薬バラ</v>
      </c>
      <c r="K335" s="77"/>
      <c r="L335" s="65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(ISNUMBER(SEARCH("バラ", 錠剤!$J$5:$J$999))),
      ROW(A332)
   ),
"")-4</f>
        <v>388</v>
      </c>
      <c r="B336" s="27">
        <f t="shared" si="11"/>
        <v>332</v>
      </c>
      <c r="C336" s="27">
        <f ca="1">IFERROR(OFFSET(錠剤!C$4,錠剤_バラ!$A336,0),"")</f>
        <v>824</v>
      </c>
      <c r="D336" s="27" t="str">
        <f ca="1">IFERROR(OFFSET(錠剤!D$4,錠剤_バラ!$A336,0),"")</f>
        <v>炭酸リチウム錠１００ｍｇ「大正」</v>
      </c>
      <c r="E336" s="27">
        <f ca="1">IFERROR(OFFSET(錠剤!E$4,錠剤_バラ!$A336,0),"")</f>
        <v>2</v>
      </c>
      <c r="F336" s="27">
        <f ca="1">IFERROR(OFFSET(錠剤!F$4,錠剤_バラ!$A336,0),"")</f>
        <v>26</v>
      </c>
      <c r="G336" s="27" t="str">
        <f ca="1">IFERROR(OFFSET(錠剤!G$4,錠剤_バラ!$A336,0),"")</f>
        <v>ＰＴＰ</v>
      </c>
      <c r="H336" s="27" t="str">
        <f ca="1">IFERROR(OFFSET(錠剤!H$4,錠剤_バラ!$A336,0),"")</f>
        <v>１００Ｔ　　</v>
      </c>
      <c r="I336" s="27" t="str">
        <f ca="1">IFERROR(OFFSET(錠剤!I$4,錠剤_バラ!$A336,0),"")</f>
        <v>錠</v>
      </c>
      <c r="J336" s="27" t="str">
        <f ca="1">IFERROR(OFFSET(錠剤!J$4,錠剤_バラ!$A336,0),"")</f>
        <v>調剤棚　＆　劇薬バラ</v>
      </c>
      <c r="K336" s="77"/>
      <c r="L336" s="65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(ISNUMBER(SEARCH("バラ", 錠剤!$J$5:$J$999))),
      ROW(A333)
   ),
"")-4</f>
        <v>389</v>
      </c>
      <c r="B337" s="27">
        <f t="shared" si="11"/>
        <v>333</v>
      </c>
      <c r="C337" s="27">
        <f ca="1">IFERROR(OFFSET(錠剤!C$4,錠剤_バラ!$A337,0),"")</f>
        <v>825</v>
      </c>
      <c r="D337" s="27" t="str">
        <f ca="1">IFERROR(OFFSET(錠剤!D$4,錠剤_バラ!$A337,0),"")</f>
        <v>炭酸リチウム錠１００ｍｇ「大正」</v>
      </c>
      <c r="E337" s="27">
        <f ca="1">IFERROR(OFFSET(錠剤!E$4,錠剤_バラ!$A337,0),"")</f>
        <v>2</v>
      </c>
      <c r="F337" s="27">
        <f ca="1">IFERROR(OFFSET(錠剤!F$4,錠剤_バラ!$A337,0),"")</f>
        <v>26</v>
      </c>
      <c r="G337" s="27" t="str">
        <f ca="1">IFERROR(OFFSET(錠剤!G$4,錠剤_バラ!$A337,0),"")</f>
        <v>バラ</v>
      </c>
      <c r="H337" s="27" t="str">
        <f ca="1">IFERROR(OFFSET(錠剤!H$4,錠剤_バラ!$A337,0),"")</f>
        <v>１０００Ｔ　　</v>
      </c>
      <c r="I337" s="27" t="str">
        <f ca="1">IFERROR(OFFSET(錠剤!I$4,錠剤_バラ!$A337,0),"")</f>
        <v>錠</v>
      </c>
      <c r="J337" s="27" t="str">
        <f ca="1">IFERROR(OFFSET(錠剤!J$4,錠剤_バラ!$A337,0),"")</f>
        <v>調剤棚　＆　劇薬バラ</v>
      </c>
      <c r="K337" s="77"/>
      <c r="L337" s="65"/>
      <c r="M337" s="54">
        <f t="shared" si="10"/>
        <v>0</v>
      </c>
    </row>
    <row r="338" spans="1:13">
      <c r="A338" s="66" cm="1">
        <f t="array" aca="1" ref="A338" ca="1">IFERROR(
   _xlfn.AGGREGATE(
      15, 6,
      ROW(錠剤!$J$5:$J$999)/
      (ISNUMBER(SEARCH("バラ", 錠剤!$J$5:$J$999))),
      ROW(A334)
   ),
"")-4</f>
        <v>390</v>
      </c>
      <c r="B338" s="27">
        <f t="shared" si="11"/>
        <v>334</v>
      </c>
      <c r="C338" s="27">
        <f ca="1">IFERROR(OFFSET(錠剤!C$4,錠剤_バラ!$A338,0),"")</f>
        <v>826</v>
      </c>
      <c r="D338" s="27" t="str">
        <f ca="1">IFERROR(OFFSET(錠剤!D$4,錠剤_バラ!$A338,0),"")</f>
        <v>炭酸リチウム錠２００ｍｇ「大正」</v>
      </c>
      <c r="E338" s="27">
        <f ca="1">IFERROR(OFFSET(錠剤!E$4,錠剤_バラ!$A338,0),"")</f>
        <v>2</v>
      </c>
      <c r="F338" s="27">
        <f ca="1">IFERROR(OFFSET(錠剤!F$4,錠剤_バラ!$A338,0),"")</f>
        <v>26</v>
      </c>
      <c r="G338" s="27" t="str">
        <f ca="1">IFERROR(OFFSET(錠剤!G$4,錠剤_バラ!$A338,0),"")</f>
        <v>ＰＴＰ</v>
      </c>
      <c r="H338" s="27" t="str">
        <f ca="1">IFERROR(OFFSET(錠剤!H$4,錠剤_バラ!$A338,0),"")</f>
        <v>１００Ｔ</v>
      </c>
      <c r="I338" s="27" t="str">
        <f ca="1">IFERROR(OFFSET(錠剤!I$4,錠剤_バラ!$A338,0),"")</f>
        <v>錠</v>
      </c>
      <c r="J338" s="27" t="str">
        <f ca="1">IFERROR(OFFSET(錠剤!J$4,錠剤_バラ!$A338,0),"")</f>
        <v>調剤棚　＆　劇薬バラ</v>
      </c>
      <c r="K338" s="77"/>
      <c r="L338" s="65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(ISNUMBER(SEARCH("バラ", 錠剤!$J$5:$J$999))),
      ROW(A335)
   ),
"")-4</f>
        <v>391</v>
      </c>
      <c r="B339" s="27">
        <f t="shared" si="11"/>
        <v>335</v>
      </c>
      <c r="C339" s="27">
        <f ca="1">IFERROR(OFFSET(錠剤!C$4,錠剤_バラ!$A339,0),"")</f>
        <v>827</v>
      </c>
      <c r="D339" s="27" t="str">
        <f ca="1">IFERROR(OFFSET(錠剤!D$4,錠剤_バラ!$A339,0),"")</f>
        <v>炭酸リチウム錠２００ｍｇ「大正」</v>
      </c>
      <c r="E339" s="27">
        <f ca="1">IFERROR(OFFSET(錠剤!E$4,錠剤_バラ!$A339,0),"")</f>
        <v>2</v>
      </c>
      <c r="F339" s="27">
        <f ca="1">IFERROR(OFFSET(錠剤!F$4,錠剤_バラ!$A339,0),"")</f>
        <v>26</v>
      </c>
      <c r="G339" s="27" t="str">
        <f ca="1">IFERROR(OFFSET(錠剤!G$4,錠剤_バラ!$A339,0),"")</f>
        <v>バラ</v>
      </c>
      <c r="H339" s="27" t="str">
        <f ca="1">IFERROR(OFFSET(錠剤!H$4,錠剤_バラ!$A339,0),"")</f>
        <v>１０００Ｔ</v>
      </c>
      <c r="I339" s="27" t="str">
        <f ca="1">IFERROR(OFFSET(錠剤!I$4,錠剤_バラ!$A339,0),"")</f>
        <v>錠</v>
      </c>
      <c r="J339" s="27" t="str">
        <f ca="1">IFERROR(OFFSET(錠剤!J$4,錠剤_バラ!$A339,0),"")</f>
        <v>調剤棚　＆　劇薬バラ</v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2:N304"/>
  <sheetViews>
    <sheetView topLeftCell="A67" workbookViewId="0">
      <selection activeCell="P13" sqref="P13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14.33203125" style="29" bestFit="1" customWidth="1"/>
    <col min="10" max="12" width="6.77734375" style="29" customWidth="1"/>
    <col min="13" max="13" width="8.88671875" style="29"/>
    <col min="14" max="14" width="5.77734375" style="29" customWidth="1"/>
    <col min="15" max="17" width="8.88671875" style="29"/>
    <col min="18" max="18" width="56.6640625" style="29" bestFit="1" customWidth="1"/>
    <col min="19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54" t="str">
        <f ca="1">IF(F5="","",OFFSET(分類!$B$29,MATCH(F5,分類!$A$30:$A$46,0),0))</f>
        <v>輸液</v>
      </c>
      <c r="J5" s="65"/>
      <c r="K5" s="54" t="s">
        <v>97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袋</v>
      </c>
    </row>
    <row r="6" spans="1:14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54" t="str">
        <f ca="1">IF(F6="","",OFFSET(分類!$B$29,MATCH(F6,分類!$A$30:$A$46,0),0))</f>
        <v>冷蔵庫</v>
      </c>
      <c r="J6" s="65"/>
      <c r="K6" s="54" t="s">
        <v>88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A</v>
      </c>
    </row>
    <row r="7" spans="1:14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54" t="str">
        <f ca="1">IF(F7="","",OFFSET(分類!$B$29,MATCH(F7,分類!$A$30:$A$46,0),0))</f>
        <v>注射</v>
      </c>
      <c r="J7" s="65"/>
      <c r="K7" s="54" t="s">
        <v>244</v>
      </c>
      <c r="L7" s="54">
        <v>1</v>
      </c>
      <c r="M7" s="54">
        <f t="shared" si="0"/>
        <v>0</v>
      </c>
      <c r="N7" s="27" t="str">
        <f ca="1">IF($A7="","",OFFSET(統合マスタ!$K$4,MATCH($A7,統合マスタ!$AC$5:$AC$1500,0),0))</f>
        <v>10ｍｌ</v>
      </c>
    </row>
    <row r="8" spans="1:14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54" t="str">
        <f ca="1">IF(F8="","",OFFSET(分類!$B$29,MATCH(F8,分類!$A$30:$A$46,0),0))</f>
        <v>注射</v>
      </c>
      <c r="J8" s="65"/>
      <c r="K8" s="54" t="s">
        <v>88</v>
      </c>
      <c r="L8" s="54"/>
      <c r="M8" s="54">
        <f t="shared" si="0"/>
        <v>0</v>
      </c>
      <c r="N8" s="27" t="str">
        <f ca="1">IF($A8="","",OFFSET(統合マスタ!$K$4,MATCH($A8,統合マスタ!$AC$5:$AC$1500,0),0))</f>
        <v>A</v>
      </c>
    </row>
    <row r="9" spans="1:14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54" t="str">
        <f ca="1">IF(F9="","",OFFSET(分類!$B$29,MATCH(F9,分類!$A$30:$A$46,0),0))</f>
        <v>注射</v>
      </c>
      <c r="J9" s="65"/>
      <c r="K9" s="54" t="s">
        <v>88</v>
      </c>
      <c r="L9" s="54"/>
      <c r="M9" s="54">
        <f t="shared" si="0"/>
        <v>0</v>
      </c>
      <c r="N9" s="27" t="str">
        <f ca="1">IF($A9="","",OFFSET(統合マスタ!$K$4,MATCH($A9,統合マスタ!$AC$5:$AC$1500,0),0))</f>
        <v>A</v>
      </c>
    </row>
    <row r="10" spans="1:14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54" t="str">
        <f ca="1">IF(F10="","",OFFSET(分類!$B$29,MATCH(F10,分類!$A$30:$A$46,0),0))</f>
        <v>劇薬バラ</v>
      </c>
      <c r="J10" s="65"/>
      <c r="K10" s="54" t="s">
        <v>110</v>
      </c>
      <c r="L10" s="54"/>
      <c r="M10" s="54">
        <f t="shared" si="0"/>
        <v>0</v>
      </c>
      <c r="N10" s="27" t="str">
        <f ca="1">IF($A10="","",OFFSET(統合マスタ!$K$4,MATCH($A10,統合マスタ!$AC$5:$AC$1500,0),0))</f>
        <v>V</v>
      </c>
    </row>
    <row r="11" spans="1:14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54" t="str">
        <f ca="1">IF(F11="","",OFFSET(分類!$B$29,MATCH(F11,分類!$A$30:$A$46,0),0))</f>
        <v>冷蔵庫</v>
      </c>
      <c r="J11" s="65"/>
      <c r="K11" s="54" t="s">
        <v>5427</v>
      </c>
      <c r="L11" s="54">
        <v>2</v>
      </c>
      <c r="M11" s="54">
        <f t="shared" si="0"/>
        <v>0</v>
      </c>
      <c r="N11" s="27" t="str">
        <f ca="1">IF($A11="","",OFFSET(統合マスタ!$K$4,MATCH($A11,統合マスタ!$AC$5:$AC$1500,0),0))</f>
        <v>本</v>
      </c>
    </row>
    <row r="12" spans="1:14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54" t="str">
        <f ca="1">IF(F12="","",OFFSET(分類!$B$29,MATCH(F12,分類!$A$30:$A$46,0),0))</f>
        <v>注射</v>
      </c>
      <c r="J12" s="65"/>
      <c r="K12" s="54" t="s">
        <v>97</v>
      </c>
      <c r="L12" s="54"/>
      <c r="M12" s="54">
        <f t="shared" si="0"/>
        <v>0</v>
      </c>
      <c r="N12" s="27" t="str">
        <f ca="1">IF($A12="","",OFFSET(統合マスタ!$K$4,MATCH($A12,統合マスタ!$AC$5:$AC$1500,0),0))</f>
        <v>袋</v>
      </c>
    </row>
    <row r="13" spans="1:14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54" t="str">
        <f ca="1">IF(F13="","",OFFSET(分類!$B$29,MATCH(F13,分類!$A$30:$A$46,0),0))</f>
        <v>注射</v>
      </c>
      <c r="J13" s="65"/>
      <c r="K13" s="54" t="s">
        <v>88</v>
      </c>
      <c r="L13" s="54"/>
      <c r="M13" s="54">
        <f t="shared" si="0"/>
        <v>0</v>
      </c>
      <c r="N13" s="27" t="str">
        <f ca="1">IF($A13="","",OFFSET(統合マスタ!$K$4,MATCH($A13,統合マスタ!$AC$5:$AC$1500,0),0))</f>
        <v>A</v>
      </c>
    </row>
    <row r="14" spans="1:14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54" t="str">
        <f ca="1">IF(F14="","",OFFSET(分類!$B$29,MATCH(F14,分類!$A$30:$A$46,0),0))</f>
        <v>注射</v>
      </c>
      <c r="J14" s="65"/>
      <c r="K14" s="54" t="s">
        <v>486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管</v>
      </c>
    </row>
    <row r="15" spans="1:14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54" t="str">
        <f ca="1">IF(F15="","",OFFSET(分類!$B$29,MATCH(F15,分類!$A$30:$A$46,0),0))</f>
        <v>抗生剤.小輸液</v>
      </c>
      <c r="J15" s="65"/>
      <c r="K15" s="54" t="s">
        <v>110</v>
      </c>
      <c r="L15" s="54"/>
      <c r="M15" s="54">
        <f t="shared" si="0"/>
        <v>0</v>
      </c>
      <c r="N15" s="27" t="str">
        <f ca="1">IF($A15="","",OFFSET(統合マスタ!$K$4,MATCH($A15,統合マスタ!$AC$5:$AC$1500,0),0))</f>
        <v>V</v>
      </c>
    </row>
    <row r="16" spans="1:14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54" t="str">
        <f ca="1">IF(F16="","",OFFSET(分類!$B$29,MATCH(F16,分類!$A$30:$A$46,0),0))</f>
        <v>抗生剤.小輸液</v>
      </c>
      <c r="J16" s="65"/>
      <c r="K16" s="54" t="s">
        <v>147</v>
      </c>
      <c r="L16" s="54"/>
      <c r="M16" s="54">
        <f t="shared" si="0"/>
        <v>0</v>
      </c>
      <c r="N16" s="27" t="str">
        <f ca="1">IF($A16="","",OFFSET(統合マスタ!$K$4,MATCH($A16,統合マスタ!$AC$5:$AC$1500,0),0))</f>
        <v>瓶</v>
      </c>
    </row>
    <row r="17" spans="1:14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54" t="str">
        <f ca="1">IF(F17="","",OFFSET(分類!$B$29,MATCH(F17,分類!$A$30:$A$46,0),0))</f>
        <v>抗生剤.小輸液</v>
      </c>
      <c r="J17" s="65"/>
      <c r="K17" s="54" t="s">
        <v>110</v>
      </c>
      <c r="L17" s="54"/>
      <c r="M17" s="54">
        <f t="shared" si="0"/>
        <v>0</v>
      </c>
      <c r="N17" s="27" t="str">
        <f ca="1">IF($A17="","",OFFSET(統合マスタ!$K$4,MATCH($A17,統合マスタ!$AC$5:$AC$1500,0),0))</f>
        <v>V</v>
      </c>
    </row>
    <row r="18" spans="1:14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54" t="str">
        <f ca="1">IF(F18="","",OFFSET(分類!$B$29,MATCH(F18,分類!$A$30:$A$46,0),0))</f>
        <v>抗生剤.小輸液</v>
      </c>
      <c r="J18" s="65"/>
      <c r="K18" s="54" t="s">
        <v>110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54" t="str">
        <f ca="1">IF(F19="","",OFFSET(分類!$B$29,MATCH(F19,分類!$A$30:$A$46,0),0))</f>
        <v>抗生剤.小輸液</v>
      </c>
      <c r="J19" s="65"/>
      <c r="K19" s="54" t="s">
        <v>110</v>
      </c>
      <c r="L19" s="54"/>
      <c r="M19" s="54">
        <f t="shared" si="0"/>
        <v>0</v>
      </c>
      <c r="N19" s="27" t="str">
        <f ca="1">IF($A19="","",OFFSET(統合マスタ!$K$4,MATCH($A19,統合マスタ!$AC$5:$AC$1500,0),0))</f>
        <v>V</v>
      </c>
    </row>
    <row r="20" spans="1:14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54" t="str">
        <f ca="1">IF(F20="","",OFFSET(分類!$B$29,MATCH(F20,分類!$A$30:$A$46,0),0))</f>
        <v>輸液</v>
      </c>
      <c r="J20" s="65"/>
      <c r="K20" s="54" t="s">
        <v>97</v>
      </c>
      <c r="L20" s="54"/>
      <c r="M20" s="54">
        <f t="shared" si="0"/>
        <v>0</v>
      </c>
      <c r="N20" s="27" t="str">
        <f ca="1">IF($A20="","",OFFSET(統合マスタ!$K$4,MATCH($A20,統合マスタ!$AC$5:$AC$1500,0),0))</f>
        <v>袋</v>
      </c>
    </row>
    <row r="21" spans="1:14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54" t="str">
        <f ca="1">IF(F21="","",OFFSET(分類!$B$29,MATCH(F21,分類!$A$30:$A$46,0),0))</f>
        <v>輸液</v>
      </c>
      <c r="J21" s="65"/>
      <c r="K21" s="54" t="s">
        <v>97</v>
      </c>
      <c r="L21" s="54"/>
      <c r="M21" s="54">
        <f t="shared" si="0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54" t="str">
        <f ca="1">IF(F22="","",OFFSET(分類!$B$29,MATCH(F22,分類!$A$30:$A$46,0),0))</f>
        <v>冷蔵庫</v>
      </c>
      <c r="J22" s="65"/>
      <c r="K22" s="54" t="s">
        <v>486</v>
      </c>
      <c r="L22" s="54"/>
      <c r="M22" s="54">
        <f t="shared" si="0"/>
        <v>0</v>
      </c>
      <c r="N22" s="27" t="str">
        <f ca="1">IF($A22="","",OFFSET(統合マスタ!$K$4,MATCH($A22,統合マスタ!$AC$5:$AC$1500,0),0))</f>
        <v>管</v>
      </c>
    </row>
    <row r="23" spans="1:14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54" t="str">
        <f ca="1">IF(F23="","",OFFSET(分類!$B$29,MATCH(F23,分類!$A$30:$A$46,0),0))</f>
        <v>注射</v>
      </c>
      <c r="J23" s="65"/>
      <c r="K23" s="54" t="s">
        <v>110</v>
      </c>
      <c r="L23" s="54"/>
      <c r="M23" s="54">
        <f t="shared" si="0"/>
        <v>0</v>
      </c>
      <c r="N23" s="27" t="str">
        <f ca="1">IF($A23="","",OFFSET(統合マスタ!$K$4,MATCH($A23,統合マスタ!$AC$5:$AC$1500,0),0))</f>
        <v>V</v>
      </c>
    </row>
    <row r="24" spans="1:14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54" t="str">
        <f ca="1">IF(F24="","",OFFSET(分類!$B$29,MATCH(F24,分類!$A$30:$A$46,0),0))</f>
        <v>注射</v>
      </c>
      <c r="J24" s="65"/>
      <c r="K24" s="54" t="s">
        <v>110</v>
      </c>
      <c r="L24" s="54"/>
      <c r="M24" s="54">
        <f t="shared" si="0"/>
        <v>0</v>
      </c>
      <c r="N24" s="27" t="str">
        <f ca="1">IF($A24="","",OFFSET(統合マスタ!$K$4,MATCH($A24,統合マスタ!$AC$5:$AC$1500,0),0))</f>
        <v>V</v>
      </c>
    </row>
    <row r="25" spans="1:14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54" t="str">
        <f ca="1">IF(F25="","",OFFSET(分類!$B$29,MATCH(F25,分類!$A$30:$A$46,0),0))</f>
        <v>冷蔵庫</v>
      </c>
      <c r="J25" s="65"/>
      <c r="K25" s="54" t="s">
        <v>486</v>
      </c>
      <c r="L25" s="54"/>
      <c r="M25" s="54">
        <f t="shared" si="0"/>
        <v>0</v>
      </c>
      <c r="N25" s="27" t="str">
        <f ca="1">IF($A25="","",OFFSET(統合マスタ!$K$4,MATCH($A25,統合マスタ!$AC$5:$AC$1500,0),0))</f>
        <v>管</v>
      </c>
    </row>
    <row r="26" spans="1:14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54" t="str">
        <f ca="1">IF(F26="","",OFFSET(分類!$B$29,MATCH(F26,分類!$A$30:$A$46,0),0))</f>
        <v>注射</v>
      </c>
      <c r="J26" s="65"/>
      <c r="K26" s="54" t="s">
        <v>88</v>
      </c>
      <c r="L26" s="54"/>
      <c r="M26" s="54">
        <f t="shared" si="0"/>
        <v>0</v>
      </c>
      <c r="N26" s="27" t="str">
        <f ca="1">IF($A26="","",OFFSET(統合マスタ!$K$4,MATCH($A26,統合マスタ!$AC$5:$AC$1500,0),0))</f>
        <v>A</v>
      </c>
    </row>
    <row r="27" spans="1:14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54" t="str">
        <f ca="1">IF(F27="","",OFFSET(分類!$B$29,MATCH(F27,分類!$A$30:$A$46,0),0))</f>
        <v>輸液</v>
      </c>
      <c r="J27" s="65"/>
      <c r="K27" s="54" t="s">
        <v>97</v>
      </c>
      <c r="L27" s="54"/>
      <c r="M27" s="54">
        <f t="shared" si="0"/>
        <v>0</v>
      </c>
      <c r="N27" s="27" t="str">
        <f ca="1">IF($A27="","",OFFSET(統合マスタ!$K$4,MATCH($A27,統合マスタ!$AC$5:$AC$1500,0),0))</f>
        <v>袋</v>
      </c>
    </row>
    <row r="28" spans="1:14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54" t="str">
        <f ca="1">IF(F28="","",OFFSET(分類!$B$29,MATCH(F28,分類!$A$30:$A$46,0),0))</f>
        <v>抗生剤.小輸液</v>
      </c>
      <c r="J28" s="65"/>
      <c r="K28" s="54" t="s">
        <v>88</v>
      </c>
      <c r="L28" s="54"/>
      <c r="M28" s="54">
        <f t="shared" si="0"/>
        <v>0</v>
      </c>
      <c r="N28" s="27" t="str">
        <f ca="1">IF($A28="","",OFFSET(統合マスタ!$K$4,MATCH($A28,統合マスタ!$AC$5:$AC$1500,0),0))</f>
        <v>A</v>
      </c>
    </row>
    <row r="29" spans="1:14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54" t="str">
        <f ca="1">IF(F29="","",OFFSET(分類!$B$29,MATCH(F29,分類!$A$30:$A$46,0),0))</f>
        <v>不良在庫</v>
      </c>
      <c r="J29" s="65"/>
      <c r="K29" s="54" t="s">
        <v>486</v>
      </c>
      <c r="L29" s="54"/>
      <c r="M29" s="54">
        <f t="shared" si="0"/>
        <v>0</v>
      </c>
      <c r="N29" s="27" t="str">
        <f ca="1">IF($A29="","",OFFSET(統合マスタ!$K$4,MATCH($A29,統合マスタ!$AC$5:$AC$1500,0),0))</f>
        <v>管</v>
      </c>
    </row>
    <row r="30" spans="1:14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54" t="str">
        <f ca="1">IF(F30="","",OFFSET(分類!$B$29,MATCH(F30,分類!$A$30:$A$46,0),0))</f>
        <v>輸液</v>
      </c>
      <c r="J30" s="65"/>
      <c r="K30" s="54" t="s">
        <v>97</v>
      </c>
      <c r="L30" s="54"/>
      <c r="M30" s="54">
        <f t="shared" si="0"/>
        <v>0</v>
      </c>
      <c r="N30" s="27" t="str">
        <f ca="1">IF($A30="","",OFFSET(統合マスタ!$K$4,MATCH($A30,統合マスタ!$AC$5:$AC$1500,0),0))</f>
        <v>袋</v>
      </c>
    </row>
    <row r="31" spans="1:14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54" t="str">
        <f ca="1">IF(F31="","",OFFSET(分類!$B$29,MATCH(F31,分類!$A$30:$A$46,0),0))</f>
        <v>抗生剤.小輸液</v>
      </c>
      <c r="J31" s="65"/>
      <c r="K31" s="54" t="s">
        <v>110</v>
      </c>
      <c r="L31" s="54"/>
      <c r="M31" s="54">
        <f t="shared" si="0"/>
        <v>0</v>
      </c>
      <c r="N31" s="27" t="str">
        <f ca="1">IF($A31="","",OFFSET(統合マスタ!$K$4,MATCH($A31,統合マスタ!$AC$5:$AC$1500,0),0))</f>
        <v>V</v>
      </c>
    </row>
    <row r="32" spans="1:14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54" t="str">
        <f ca="1">IF(F32="","",OFFSET(分類!$B$29,MATCH(F32,分類!$A$30:$A$46,0),0))</f>
        <v>注射</v>
      </c>
      <c r="J32" s="65"/>
      <c r="K32" s="54" t="s">
        <v>88</v>
      </c>
      <c r="L32" s="54"/>
      <c r="M32" s="54">
        <f t="shared" si="0"/>
        <v>0</v>
      </c>
      <c r="N32" s="27" t="str">
        <f ca="1">IF($A32="","",OFFSET(統合マスタ!$K$4,MATCH($A32,統合マスタ!$AC$5:$AC$1500,0),0))</f>
        <v>A</v>
      </c>
    </row>
    <row r="33" spans="1:14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54" t="str">
        <f ca="1">IF(F33="","",OFFSET(分類!$B$29,MATCH(F33,分類!$A$30:$A$46,0),0))</f>
        <v>注射</v>
      </c>
      <c r="J33" s="65"/>
      <c r="K33" s="54" t="s">
        <v>88</v>
      </c>
      <c r="L33" s="54"/>
      <c r="M33" s="54">
        <f t="shared" si="0"/>
        <v>0</v>
      </c>
      <c r="N33" s="27" t="str">
        <f ca="1">IF($A33="","",OFFSET(統合マスタ!$K$4,MATCH($A33,統合マスタ!$AC$5:$AC$1500,0),0))</f>
        <v>A</v>
      </c>
    </row>
    <row r="34" spans="1:14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54" t="str">
        <f ca="1">IF(F34="","",OFFSET(分類!$B$29,MATCH(F34,分類!$A$30:$A$46,0),0))</f>
        <v>注射</v>
      </c>
      <c r="J34" s="65"/>
      <c r="K34" s="54" t="s">
        <v>778</v>
      </c>
      <c r="L34" s="54"/>
      <c r="M34" s="54">
        <f t="shared" si="0"/>
        <v>0</v>
      </c>
      <c r="N34" s="27" t="str">
        <f ca="1">IF($A34="","",OFFSET(統合マスタ!$K$4,MATCH($A34,統合マスタ!$AC$5:$AC$1500,0),0))</f>
        <v>Ａ</v>
      </c>
    </row>
    <row r="35" spans="1:14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54" t="str">
        <f ca="1">IF(F35="","",OFFSET(分類!$B$29,MATCH(F35,分類!$A$30:$A$46,0),0))</f>
        <v>抗生剤.小輸液</v>
      </c>
      <c r="J35" s="65"/>
      <c r="K35" s="54" t="s">
        <v>147</v>
      </c>
      <c r="L35" s="54"/>
      <c r="M35" s="54">
        <f t="shared" si="0"/>
        <v>0</v>
      </c>
      <c r="N35" s="27" t="str">
        <f ca="1">IF($A35="","",OFFSET(統合マスタ!$K$4,MATCH($A35,統合マスタ!$AC$5:$AC$1500,0),0))</f>
        <v>瓶</v>
      </c>
    </row>
    <row r="36" spans="1:14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54" t="str">
        <f ca="1">IF(F36="","",OFFSET(分類!$B$29,MATCH(F36,分類!$A$30:$A$46,0),0))</f>
        <v>抗生剤.小輸液</v>
      </c>
      <c r="J36" s="65"/>
      <c r="K36" s="54" t="s">
        <v>873</v>
      </c>
      <c r="L36" s="54"/>
      <c r="M36" s="54">
        <f t="shared" si="0"/>
        <v>0</v>
      </c>
      <c r="N36" s="27" t="str">
        <f ca="1">IF($A36="","",OFFSET(統合マスタ!$K$4,MATCH($A36,統合マスタ!$AC$5:$AC$1500,0),0))</f>
        <v>筒</v>
      </c>
    </row>
    <row r="37" spans="1:14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54" t="str">
        <f ca="1">IF(F37="","",OFFSET(分類!$B$29,MATCH(F37,分類!$A$30:$A$46,0),0))</f>
        <v>注射</v>
      </c>
      <c r="J37" s="65"/>
      <c r="K37" s="54" t="s">
        <v>88</v>
      </c>
      <c r="L37" s="54"/>
      <c r="M37" s="54">
        <f t="shared" si="0"/>
        <v>0</v>
      </c>
      <c r="N37" s="27" t="str">
        <f ca="1">IF($A37="","",OFFSET(統合マスタ!$K$4,MATCH($A37,統合マスタ!$AC$5:$AC$1500,0),0))</f>
        <v>A</v>
      </c>
    </row>
    <row r="38" spans="1:14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54" t="str">
        <f ca="1">IF(F38="","",OFFSET(分類!$B$29,MATCH(F38,分類!$A$30:$A$46,0),0))</f>
        <v>注射</v>
      </c>
      <c r="J38" s="65"/>
      <c r="K38" s="54" t="s">
        <v>88</v>
      </c>
      <c r="L38" s="54"/>
      <c r="M38" s="54">
        <f t="shared" si="0"/>
        <v>0</v>
      </c>
      <c r="N38" s="27" t="str">
        <f ca="1">IF($A38="","",OFFSET(統合マスタ!$K$4,MATCH($A38,統合マスタ!$AC$5:$AC$1500,0),0))</f>
        <v>A</v>
      </c>
    </row>
    <row r="39" spans="1:14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54" t="str">
        <f ca="1">IF(F39="","",OFFSET(分類!$B$29,MATCH(F39,分類!$A$30:$A$46,0),0))</f>
        <v>注射</v>
      </c>
      <c r="J39" s="65"/>
      <c r="K39" s="54" t="s">
        <v>88</v>
      </c>
      <c r="L39" s="54"/>
      <c r="M39" s="54">
        <f t="shared" si="0"/>
        <v>0</v>
      </c>
      <c r="N39" s="27" t="str">
        <f ca="1">IF($A39="","",OFFSET(統合マスタ!$K$4,MATCH($A39,統合マスタ!$AC$5:$AC$1500,0),0))</f>
        <v>A</v>
      </c>
    </row>
    <row r="40" spans="1:14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54" t="str">
        <f ca="1">IF(F40="","",OFFSET(分類!$B$29,MATCH(F40,分類!$A$30:$A$46,0),0))</f>
        <v>劇薬バラ</v>
      </c>
      <c r="J40" s="65"/>
      <c r="K40" s="54" t="s">
        <v>147</v>
      </c>
      <c r="L40" s="54"/>
      <c r="M40" s="54">
        <f t="shared" si="0"/>
        <v>0</v>
      </c>
      <c r="N40" s="27" t="str">
        <f ca="1">IF($A40="","",OFFSET(統合マスタ!$K$4,MATCH($A40,統合マスタ!$AC$5:$AC$1500,0),0))</f>
        <v>瓶</v>
      </c>
    </row>
    <row r="41" spans="1:14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54" t="str">
        <f ca="1">IF(F41="","",OFFSET(分類!$B$29,MATCH(F41,分類!$A$30:$A$46,0),0))</f>
        <v>抗生剤.小輸液</v>
      </c>
      <c r="J41" s="65"/>
      <c r="K41" s="54" t="s">
        <v>244</v>
      </c>
      <c r="L41" s="54">
        <v>1</v>
      </c>
      <c r="M41" s="54">
        <f t="shared" si="0"/>
        <v>0</v>
      </c>
      <c r="N41" s="27" t="str">
        <f ca="1">IF($A41="","",OFFSET(統合マスタ!$K$4,MATCH($A41,統合マスタ!$AC$5:$AC$1500,0),0))</f>
        <v>10ｍｌ</v>
      </c>
    </row>
    <row r="42" spans="1:14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54" t="str">
        <f ca="1">IF(F42="","",OFFSET(分類!$B$29,MATCH(F42,分類!$A$30:$A$46,0),0))</f>
        <v>注射</v>
      </c>
      <c r="J42" s="65"/>
      <c r="K42" s="54" t="s">
        <v>110</v>
      </c>
      <c r="L42" s="54"/>
      <c r="M42" s="54">
        <f t="shared" si="0"/>
        <v>0</v>
      </c>
      <c r="N42" s="27" t="str">
        <f ca="1">IF($A42="","",OFFSET(統合マスタ!$K$4,MATCH($A42,統合マスタ!$AC$5:$AC$1500,0),0))</f>
        <v>V</v>
      </c>
    </row>
    <row r="43" spans="1:14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54" t="str">
        <f ca="1">IF(F43="","",OFFSET(分類!$B$29,MATCH(F43,分類!$A$30:$A$46,0),0))</f>
        <v>冷蔵庫</v>
      </c>
      <c r="J43" s="65"/>
      <c r="K43" s="54" t="s">
        <v>110</v>
      </c>
      <c r="L43" s="54"/>
      <c r="M43" s="54">
        <f t="shared" si="0"/>
        <v>0</v>
      </c>
      <c r="N43" s="27" t="str">
        <f ca="1">IF($A43="","",OFFSET(統合マスタ!$K$4,MATCH($A43,統合マスタ!$AC$5:$AC$1500,0),0))</f>
        <v>V</v>
      </c>
    </row>
    <row r="44" spans="1:14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54" t="str">
        <f ca="1">IF(F44="","",OFFSET(分類!$B$29,MATCH(F44,分類!$A$30:$A$46,0),0))</f>
        <v>抗生剤.小輸液</v>
      </c>
      <c r="J44" s="65"/>
      <c r="K44" s="54" t="s">
        <v>110</v>
      </c>
      <c r="L44" s="54"/>
      <c r="M44" s="54">
        <f t="shared" si="0"/>
        <v>0</v>
      </c>
      <c r="N44" s="27" t="str">
        <f ca="1">IF($A44="","",OFFSET(統合マスタ!$K$4,MATCH($A44,統合マスタ!$AC$5:$AC$1500,0),0))</f>
        <v>V</v>
      </c>
    </row>
    <row r="45" spans="1:14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54" t="str">
        <f ca="1">IF(F45="","",OFFSET(分類!$B$29,MATCH(F45,分類!$A$30:$A$46,0),0))</f>
        <v>抗生剤.小輸液</v>
      </c>
      <c r="J45" s="65"/>
      <c r="K45" s="54" t="s">
        <v>110</v>
      </c>
      <c r="L45" s="54"/>
      <c r="M45" s="54">
        <f t="shared" si="0"/>
        <v>0</v>
      </c>
      <c r="N45" s="27" t="str">
        <f ca="1">IF($A45="","",OFFSET(統合マスタ!$K$4,MATCH($A45,統合マスタ!$AC$5:$AC$1500,0),0))</f>
        <v>V</v>
      </c>
    </row>
    <row r="46" spans="1:14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54" t="str">
        <f ca="1">IF(F46="","",OFFSET(分類!$B$29,MATCH(F46,分類!$A$30:$A$46,0),0))</f>
        <v>輸液</v>
      </c>
      <c r="J46" s="65"/>
      <c r="K46" s="54" t="s">
        <v>97</v>
      </c>
      <c r="L46" s="54"/>
      <c r="M46" s="54">
        <f t="shared" si="0"/>
        <v>0</v>
      </c>
      <c r="N46" s="27" t="str">
        <f ca="1">IF($A46="","",OFFSET(統合マスタ!$K$4,MATCH($A46,統合マスタ!$AC$5:$AC$1500,0),0))</f>
        <v>袋</v>
      </c>
    </row>
    <row r="47" spans="1:14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54" t="str">
        <f ca="1">IF(F47="","",OFFSET(分類!$B$29,MATCH(F47,分類!$A$30:$A$46,0),0))</f>
        <v>輸液</v>
      </c>
      <c r="J47" s="65"/>
      <c r="K47" s="54" t="s">
        <v>97</v>
      </c>
      <c r="L47" s="54"/>
      <c r="M47" s="54">
        <f t="shared" si="0"/>
        <v>0</v>
      </c>
      <c r="N47" s="27" t="str">
        <f ca="1">IF($A47="","",OFFSET(統合マスタ!$K$4,MATCH($A47,統合マスタ!$AC$5:$AC$1500,0),0))</f>
        <v>袋</v>
      </c>
    </row>
    <row r="48" spans="1:14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54" t="str">
        <f ca="1">IF(F48="","",OFFSET(分類!$B$29,MATCH(F48,分類!$A$30:$A$46,0),0))</f>
        <v>抗生剤.小輸液</v>
      </c>
      <c r="J48" s="65"/>
      <c r="K48" s="54" t="s">
        <v>110</v>
      </c>
      <c r="L48" s="54"/>
      <c r="M48" s="54">
        <f t="shared" si="0"/>
        <v>0</v>
      </c>
      <c r="N48" s="27" t="str">
        <f ca="1">IF($A48="","",OFFSET(統合マスタ!$K$4,MATCH($A48,統合マスタ!$AC$5:$AC$1500,0),0))</f>
        <v>V</v>
      </c>
    </row>
    <row r="49" spans="1:14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54" t="str">
        <f ca="1">IF(F49="","",OFFSET(分類!$B$29,MATCH(F49,分類!$A$30:$A$46,0),0))</f>
        <v>注射</v>
      </c>
      <c r="J49" s="65"/>
      <c r="K49" s="54" t="s">
        <v>88</v>
      </c>
      <c r="L49" s="54"/>
      <c r="M49" s="54">
        <f t="shared" si="0"/>
        <v>0</v>
      </c>
      <c r="N49" s="27" t="str">
        <f ca="1">IF($A49="","",OFFSET(統合マスタ!$K$4,MATCH($A49,統合マスタ!$AC$5:$AC$1500,0),0))</f>
        <v>A</v>
      </c>
    </row>
    <row r="50" spans="1:14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54" t="str">
        <f ca="1">IF(F50="","",OFFSET(分類!$B$29,MATCH(F50,分類!$A$30:$A$46,0),0))</f>
        <v>抗生剤.小輸液</v>
      </c>
      <c r="J50" s="65"/>
      <c r="K50" s="54" t="s">
        <v>110</v>
      </c>
      <c r="L50" s="54"/>
      <c r="M50" s="54">
        <f t="shared" si="0"/>
        <v>0</v>
      </c>
      <c r="N50" s="27" t="str">
        <f ca="1">IF($A50="","",OFFSET(統合マスタ!$K$4,MATCH($A50,統合マスタ!$AC$5:$AC$1500,0),0))</f>
        <v>V</v>
      </c>
    </row>
    <row r="51" spans="1:14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54" t="str">
        <f ca="1">IF(F51="","",OFFSET(分類!$B$29,MATCH(F51,分類!$A$30:$A$46,0),0))</f>
        <v>注射</v>
      </c>
      <c r="J51" s="65"/>
      <c r="K51" s="54" t="s">
        <v>88</v>
      </c>
      <c r="L51" s="54"/>
      <c r="M51" s="54">
        <f t="shared" si="0"/>
        <v>0</v>
      </c>
      <c r="N51" s="27" t="str">
        <f ca="1">IF($A51="","",OFFSET(統合マスタ!$K$4,MATCH($A51,統合マスタ!$AC$5:$AC$1500,0),0))</f>
        <v>A</v>
      </c>
    </row>
    <row r="52" spans="1:14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54" t="str">
        <f ca="1">IF(F52="","",OFFSET(分類!$B$29,MATCH(F52,分類!$A$30:$A$46,0),0))</f>
        <v>注射</v>
      </c>
      <c r="J52" s="65"/>
      <c r="K52" s="54" t="s">
        <v>97</v>
      </c>
      <c r="L52" s="54"/>
      <c r="M52" s="54">
        <f t="shared" si="0"/>
        <v>0</v>
      </c>
      <c r="N52" s="27" t="str">
        <f ca="1">IF($A52="","",OFFSET(統合マスタ!$K$4,MATCH($A52,統合マスタ!$AC$5:$AC$1500,0),0))</f>
        <v>袋</v>
      </c>
    </row>
    <row r="53" spans="1:14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54" t="str">
        <f ca="1">IF(F53="","",OFFSET(分類!$B$29,MATCH(F53,分類!$A$30:$A$46,0),0))</f>
        <v>輸液</v>
      </c>
      <c r="J53" s="65"/>
      <c r="K53" s="54" t="s">
        <v>97</v>
      </c>
      <c r="L53" s="54"/>
      <c r="M53" s="54">
        <f t="shared" si="0"/>
        <v>0</v>
      </c>
      <c r="N53" s="27" t="str">
        <f ca="1">IF($A53="","",OFFSET(統合マスタ!$K$4,MATCH($A53,統合マスタ!$AC$5:$AC$1500,0),0))</f>
        <v>袋</v>
      </c>
    </row>
    <row r="54" spans="1:14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54" t="str">
        <f ca="1">IF(F54="","",OFFSET(分類!$B$29,MATCH(F54,分類!$A$30:$A$46,0),0))</f>
        <v>輸液</v>
      </c>
      <c r="J54" s="65"/>
      <c r="K54" s="54" t="s">
        <v>97</v>
      </c>
      <c r="L54" s="54"/>
      <c r="M54" s="54">
        <f t="shared" si="0"/>
        <v>0</v>
      </c>
      <c r="N54" s="27" t="str">
        <f ca="1">IF($A54="","",OFFSET(統合マスタ!$K$4,MATCH($A54,統合マスタ!$AC$5:$AC$1500,0),0))</f>
        <v>袋</v>
      </c>
    </row>
    <row r="55" spans="1:14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54" t="str">
        <f ca="1">IF(F55="","",OFFSET(分類!$B$29,MATCH(F55,分類!$A$30:$A$46,0),0))</f>
        <v>注射</v>
      </c>
      <c r="J55" s="65"/>
      <c r="K55" s="54" t="s">
        <v>88</v>
      </c>
      <c r="L55" s="54"/>
      <c r="M55" s="54">
        <f t="shared" si="0"/>
        <v>0</v>
      </c>
      <c r="N55" s="27" t="str">
        <f ca="1">IF($A55="","",OFFSET(統合マスタ!$K$4,MATCH($A55,統合マスタ!$AC$5:$AC$1500,0),0))</f>
        <v>A</v>
      </c>
    </row>
    <row r="56" spans="1:14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54" t="str">
        <f ca="1">IF(F56="","",OFFSET(分類!$B$29,MATCH(F56,分類!$A$30:$A$46,0),0))</f>
        <v>注射</v>
      </c>
      <c r="J56" s="65"/>
      <c r="K56" s="54" t="s">
        <v>147</v>
      </c>
      <c r="L56" s="54"/>
      <c r="M56" s="54">
        <f t="shared" si="0"/>
        <v>0</v>
      </c>
      <c r="N56" s="27" t="str">
        <f ca="1">IF($A56="","",OFFSET(統合マスタ!$K$4,MATCH($A56,統合マスタ!$AC$5:$AC$1500,0),0))</f>
        <v>瓶</v>
      </c>
    </row>
    <row r="57" spans="1:14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54" t="str">
        <f ca="1">IF(F57="","",OFFSET(分類!$B$29,MATCH(F57,分類!$A$30:$A$46,0),0))</f>
        <v>注射</v>
      </c>
      <c r="J57" s="65"/>
      <c r="K57" s="54" t="s">
        <v>147</v>
      </c>
      <c r="L57" s="54"/>
      <c r="M57" s="54">
        <f t="shared" si="0"/>
        <v>0</v>
      </c>
      <c r="N57" s="27" t="str">
        <f ca="1">IF($A57="","",OFFSET(統合マスタ!$K$4,MATCH($A57,統合マスタ!$AC$5:$AC$1500,0),0))</f>
        <v>瓶</v>
      </c>
    </row>
    <row r="58" spans="1:14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54" t="str">
        <f ca="1">IF(F58="","",OFFSET(分類!$B$29,MATCH(F58,分類!$A$30:$A$46,0),0))</f>
        <v>抗生剤.小輸液</v>
      </c>
      <c r="J58" s="65"/>
      <c r="K58" s="54" t="s">
        <v>88</v>
      </c>
      <c r="L58" s="54"/>
      <c r="M58" s="54">
        <f t="shared" si="0"/>
        <v>0</v>
      </c>
      <c r="N58" s="27" t="str">
        <f ca="1">IF($A58="","",OFFSET(統合マスタ!$K$4,MATCH($A58,統合マスタ!$AC$5:$AC$1500,0),0))</f>
        <v>A</v>
      </c>
    </row>
    <row r="59" spans="1:14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54" t="str">
        <f ca="1">IF(F59="","",OFFSET(分類!$B$29,MATCH(F59,分類!$A$30:$A$46,0),0))</f>
        <v>抗生剤.小輸液</v>
      </c>
      <c r="J59" s="65"/>
      <c r="K59" s="54" t="s">
        <v>147</v>
      </c>
      <c r="L59" s="54"/>
      <c r="M59" s="54">
        <f t="shared" si="0"/>
        <v>0</v>
      </c>
      <c r="N59" s="27" t="str">
        <f ca="1">IF($A59="","",OFFSET(統合マスタ!$K$4,MATCH($A59,統合マスタ!$AC$5:$AC$1500,0),0))</f>
        <v>瓶</v>
      </c>
    </row>
    <row r="60" spans="1:14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54" t="str">
        <f ca="1">IF(F60="","",OFFSET(分類!$B$29,MATCH(F60,分類!$A$30:$A$46,0),0))</f>
        <v>抗生剤.小輸液</v>
      </c>
      <c r="J60" s="65"/>
      <c r="K60" s="54" t="s">
        <v>97</v>
      </c>
      <c r="L60" s="54"/>
      <c r="M60" s="54">
        <f t="shared" si="0"/>
        <v>0</v>
      </c>
      <c r="N60" s="27" t="str">
        <f ca="1">IF($A60="","",OFFSET(統合マスタ!$K$4,MATCH($A60,統合マスタ!$AC$5:$AC$1500,0),0))</f>
        <v>袋</v>
      </c>
    </row>
    <row r="61" spans="1:14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54" t="str">
        <f ca="1">IF(F61="","",OFFSET(分類!$B$29,MATCH(F61,分類!$A$30:$A$46,0),0))</f>
        <v>輸液</v>
      </c>
      <c r="J61" s="65"/>
      <c r="K61" s="54" t="s">
        <v>97</v>
      </c>
      <c r="L61" s="54"/>
      <c r="M61" s="54">
        <f t="shared" si="0"/>
        <v>0</v>
      </c>
      <c r="N61" s="27" t="str">
        <f ca="1">IF($A61="","",OFFSET(統合マスタ!$K$4,MATCH($A61,統合マスタ!$AC$5:$AC$1500,0),0))</f>
        <v>袋</v>
      </c>
    </row>
    <row r="62" spans="1:14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54" t="str">
        <f ca="1">IF(F62="","",OFFSET(分類!$B$29,MATCH(F62,分類!$A$30:$A$46,0),0))</f>
        <v>輸液</v>
      </c>
      <c r="J62" s="65"/>
      <c r="K62" s="54" t="s">
        <v>97</v>
      </c>
      <c r="L62" s="54"/>
      <c r="M62" s="54">
        <f t="shared" si="0"/>
        <v>0</v>
      </c>
      <c r="N62" s="27" t="str">
        <f ca="1">IF($A62="","",OFFSET(統合マスタ!$K$4,MATCH($A62,統合マスタ!$AC$5:$AC$1500,0),0))</f>
        <v>B</v>
      </c>
    </row>
    <row r="63" spans="1:14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54" t="str">
        <f ca="1">IF(F63="","",OFFSET(分類!$B$29,MATCH(F63,分類!$A$30:$A$46,0),0))</f>
        <v>抗生剤.小輸液</v>
      </c>
      <c r="J63" s="65"/>
      <c r="K63" s="54" t="s">
        <v>873</v>
      </c>
      <c r="L63" s="54"/>
      <c r="M63" s="54">
        <f t="shared" si="0"/>
        <v>0</v>
      </c>
      <c r="N63" s="27" t="str">
        <f ca="1">IF($A63="","",OFFSET(統合マスタ!$K$4,MATCH($A63,統合マスタ!$AC$5:$AC$1500,0),0))</f>
        <v>筒</v>
      </c>
    </row>
    <row r="64" spans="1:14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54" t="str">
        <f ca="1">IF(F64="","",OFFSET(分類!$B$29,MATCH(F64,分類!$A$30:$A$46,0),0))</f>
        <v>注射</v>
      </c>
      <c r="J64" s="65"/>
      <c r="K64" s="54" t="s">
        <v>88</v>
      </c>
      <c r="L64" s="54"/>
      <c r="M64" s="54">
        <f t="shared" si="0"/>
        <v>0</v>
      </c>
      <c r="N64" s="27" t="str">
        <f ca="1">IF($A64="","",OFFSET(統合マスタ!$K$4,MATCH($A64,統合マスタ!$AC$5:$AC$1500,0),0))</f>
        <v>A</v>
      </c>
    </row>
    <row r="65" spans="1:14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54" t="str">
        <f ca="1">IF(F65="","",OFFSET(分類!$B$29,MATCH(F65,分類!$A$30:$A$46,0),0))</f>
        <v>注射</v>
      </c>
      <c r="J65" s="65"/>
      <c r="K65" s="54" t="s">
        <v>88</v>
      </c>
      <c r="L65" s="54"/>
      <c r="M65" s="54">
        <f t="shared" si="0"/>
        <v>0</v>
      </c>
      <c r="N65" s="27" t="str">
        <f ca="1">IF($A65="","",OFFSET(統合マスタ!$K$4,MATCH($A65,統合マスタ!$AC$5:$AC$1500,0),0))</f>
        <v>A</v>
      </c>
    </row>
    <row r="66" spans="1:14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54" t="str">
        <f ca="1">IF(F66="","",OFFSET(分類!$B$29,MATCH(F66,分類!$A$30:$A$46,0),0))</f>
        <v>注射</v>
      </c>
      <c r="J66" s="65"/>
      <c r="K66" s="54" t="s">
        <v>88</v>
      </c>
      <c r="L66" s="54"/>
      <c r="M66" s="54">
        <f t="shared" si="0"/>
        <v>0</v>
      </c>
      <c r="N66" s="27" t="str">
        <f ca="1">IF($A66="","",OFFSET(統合マスタ!$K$4,MATCH($A66,統合マスタ!$AC$5:$AC$1500,0),0))</f>
        <v>A</v>
      </c>
    </row>
    <row r="67" spans="1:14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54" t="str">
        <f ca="1">IF(F67="","",OFFSET(分類!$B$29,MATCH(F67,分類!$A$30:$A$46,0),0))</f>
        <v>注射</v>
      </c>
      <c r="J67" s="65"/>
      <c r="K67" s="54" t="s">
        <v>88</v>
      </c>
      <c r="L67" s="54"/>
      <c r="M67" s="54">
        <f t="shared" si="0"/>
        <v>0</v>
      </c>
      <c r="N67" s="27" t="str">
        <f ca="1">IF($A67="","",OFFSET(統合マスタ!$K$4,MATCH($A67,統合マスタ!$AC$5:$AC$1500,0),0))</f>
        <v>A</v>
      </c>
    </row>
    <row r="68" spans="1:14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54" t="str">
        <f ca="1">IF(F68="","",OFFSET(分類!$B$29,MATCH(F68,分類!$A$30:$A$46,0),0))</f>
        <v>注射</v>
      </c>
      <c r="J68" s="65"/>
      <c r="K68" s="54" t="s">
        <v>269</v>
      </c>
      <c r="L68" s="54"/>
      <c r="M68" s="54">
        <f t="shared" si="0"/>
        <v>0</v>
      </c>
      <c r="N68" s="27" t="str">
        <f ca="1">IF($A68="","",OFFSET(統合マスタ!$K$4,MATCH($A68,統合マスタ!$AC$5:$AC$1500,0),0))</f>
        <v>ｼﾘﾝｼﾞ</v>
      </c>
    </row>
    <row r="69" spans="1:14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54" t="str">
        <f ca="1">IF(F69="","",OFFSET(分類!$B$29,MATCH(F69,分類!$A$30:$A$46,0),0))</f>
        <v>注射</v>
      </c>
      <c r="J69" s="65"/>
      <c r="K69" s="54" t="s">
        <v>269</v>
      </c>
      <c r="L69" s="54"/>
      <c r="M69" s="54">
        <f t="shared" si="0"/>
        <v>0</v>
      </c>
      <c r="N69" s="27" t="str">
        <f ca="1">IF($A69="","",OFFSET(統合マスタ!$K$4,MATCH($A69,統合マスタ!$AC$5:$AC$1500,0),0))</f>
        <v>ｼﾘﾝｼﾞ</v>
      </c>
    </row>
    <row r="70" spans="1:14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54" t="str">
        <f ca="1">IF(F70="","",OFFSET(分類!$B$29,MATCH(F70,分類!$A$30:$A$46,0),0))</f>
        <v>注射</v>
      </c>
      <c r="J70" s="65"/>
      <c r="K70" s="54" t="s">
        <v>80</v>
      </c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>kit</v>
      </c>
    </row>
    <row r="71" spans="1:14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54" t="str">
        <f ca="1">IF(F71="","",OFFSET(分類!$B$29,MATCH(F71,分類!$A$30:$A$46,0),0))</f>
        <v>注射</v>
      </c>
      <c r="J71" s="65"/>
      <c r="K71" s="54" t="s">
        <v>80</v>
      </c>
      <c r="L71" s="54"/>
      <c r="M71" s="54">
        <f t="shared" si="2"/>
        <v>0</v>
      </c>
      <c r="N71" s="27" t="str">
        <f ca="1">IF($A71="","",OFFSET(統合マスタ!$K$4,MATCH($A71,統合マスタ!$AC$5:$AC$1500,0),0))</f>
        <v>kit</v>
      </c>
    </row>
    <row r="72" spans="1:14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54" t="str">
        <f ca="1">IF(F72="","",OFFSET(分類!$B$29,MATCH(F72,分類!$A$30:$A$46,0),0))</f>
        <v>注射</v>
      </c>
      <c r="J72" s="65"/>
      <c r="K72" s="54" t="s">
        <v>88</v>
      </c>
      <c r="L72" s="54"/>
      <c r="M72" s="54">
        <f t="shared" si="2"/>
        <v>0</v>
      </c>
      <c r="N72" s="27" t="str">
        <f ca="1">IF($A72="","",OFFSET(統合マスタ!$K$4,MATCH($A72,統合マスタ!$AC$5:$AC$1500,0),0))</f>
        <v>A</v>
      </c>
    </row>
    <row r="73" spans="1:14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54" t="str">
        <f ca="1">IF(F73="","",OFFSET(分類!$B$29,MATCH(F73,分類!$A$30:$A$46,0),0))</f>
        <v>注射</v>
      </c>
      <c r="J73" s="65"/>
      <c r="K73" s="54" t="s">
        <v>471</v>
      </c>
      <c r="L73" s="54">
        <v>1</v>
      </c>
      <c r="M73" s="54">
        <f t="shared" si="2"/>
        <v>0</v>
      </c>
      <c r="N73" s="27" t="str">
        <f ca="1">IF($A73="","",OFFSET(統合マスタ!$K$4,MATCH($A73,統合マスタ!$AC$5:$AC$1500,0),0))</f>
        <v>10ｍｌ</v>
      </c>
    </row>
    <row r="74" spans="1:14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54" t="str">
        <f ca="1">IF(F74="","",OFFSET(分類!$B$29,MATCH(F74,分類!$A$30:$A$46,0),0))</f>
        <v>注射</v>
      </c>
      <c r="J74" s="65"/>
      <c r="K74" s="54" t="s">
        <v>88</v>
      </c>
      <c r="L74" s="54"/>
      <c r="M74" s="54">
        <f t="shared" si="2"/>
        <v>0</v>
      </c>
      <c r="N74" s="27" t="str">
        <f ca="1">IF($A74="","",OFFSET(統合マスタ!$K$4,MATCH($A74,統合マスタ!$AC$5:$AC$1500,0),0))</f>
        <v>A</v>
      </c>
    </row>
    <row r="75" spans="1:14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54" t="str">
        <f ca="1">IF(F75="","",OFFSET(分類!$B$29,MATCH(F75,分類!$A$30:$A$46,0),0))</f>
        <v>注射</v>
      </c>
      <c r="J75" s="65"/>
      <c r="K75" s="54" t="s">
        <v>269</v>
      </c>
      <c r="L75" s="54"/>
      <c r="M75" s="54">
        <f t="shared" si="2"/>
        <v>0</v>
      </c>
      <c r="N75" s="27" t="str">
        <f ca="1">IF($A75="","",OFFSET(統合マスタ!$K$4,MATCH($A75,統合マスタ!$AC$5:$AC$1500,0),0))</f>
        <v>ｼﾘﾝｼﾞ</v>
      </c>
    </row>
    <row r="76" spans="1:14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54" t="str">
        <f ca="1">IF(F76="","",OFFSET(分類!$B$29,MATCH(F76,分類!$A$30:$A$46,0),0))</f>
        <v>注射</v>
      </c>
      <c r="J76" s="65"/>
      <c r="K76" s="54" t="s">
        <v>269</v>
      </c>
      <c r="L76" s="54"/>
      <c r="M76" s="54">
        <f t="shared" si="2"/>
        <v>0</v>
      </c>
      <c r="N76" s="27" t="str">
        <f ca="1">IF($A76="","",OFFSET(統合マスタ!$K$4,MATCH($A76,統合マスタ!$AC$5:$AC$1500,0),0))</f>
        <v>ｼﾘﾝｼﾞ</v>
      </c>
    </row>
    <row r="77" spans="1:14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54" t="str">
        <f ca="1">IF(F77="","",OFFSET(分類!$B$29,MATCH(F77,分類!$A$30:$A$46,0),0))</f>
        <v>注射</v>
      </c>
      <c r="J77" s="65"/>
      <c r="K77" s="54" t="s">
        <v>80</v>
      </c>
      <c r="L77" s="54"/>
      <c r="M77" s="54">
        <f t="shared" si="2"/>
        <v>0</v>
      </c>
      <c r="N77" s="27" t="str">
        <f ca="1">IF($A77="","",OFFSET(統合マスタ!$K$4,MATCH($A77,統合マスタ!$AC$5:$AC$1500,0),0))</f>
        <v>kit</v>
      </c>
    </row>
    <row r="78" spans="1:14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54" t="str">
        <f ca="1">IF(F78="","",OFFSET(分類!$B$29,MATCH(F78,分類!$A$30:$A$46,0),0))</f>
        <v>注射</v>
      </c>
      <c r="J78" s="65"/>
      <c r="K78" s="54" t="s">
        <v>80</v>
      </c>
      <c r="L78" s="54"/>
      <c r="M78" s="54">
        <f t="shared" si="2"/>
        <v>0</v>
      </c>
      <c r="N78" s="27" t="str">
        <f ca="1">IF($A78="","",OFFSET(統合マスタ!$K$4,MATCH($A78,統合マスタ!$AC$5:$AC$1500,0),0))</f>
        <v>kit</v>
      </c>
    </row>
    <row r="79" spans="1:14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54" t="str">
        <f ca="1">IF(F79="","",OFFSET(分類!$B$29,MATCH(F79,分類!$A$30:$A$46,0),0))</f>
        <v>普通薬バラ</v>
      </c>
      <c r="J79" s="65"/>
      <c r="K79" s="54" t="s">
        <v>88</v>
      </c>
      <c r="L79" s="54"/>
      <c r="M79" s="54">
        <f t="shared" si="2"/>
        <v>0</v>
      </c>
      <c r="N79" s="27" t="str">
        <f ca="1">IF($A79="","",OFFSET(統合マスタ!$K$4,MATCH($A79,統合マスタ!$AC$5:$AC$1500,0),0))</f>
        <v>A</v>
      </c>
    </row>
    <row r="80" spans="1:14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54" t="str">
        <f ca="1">IF(F80="","",OFFSET(分類!$B$29,MATCH(F80,分類!$A$30:$A$46,0),0))</f>
        <v>注射</v>
      </c>
      <c r="J80" s="65"/>
      <c r="K80" s="54" t="s">
        <v>88</v>
      </c>
      <c r="L80" s="54"/>
      <c r="M80" s="54">
        <f t="shared" si="2"/>
        <v>0</v>
      </c>
      <c r="N80" s="27" t="str">
        <f ca="1">IF($A80="","",OFFSET(統合マスタ!$K$4,MATCH($A80,統合マスタ!$AC$5:$AC$1500,0),0))</f>
        <v>A</v>
      </c>
    </row>
    <row r="81" spans="1:14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54" t="str">
        <f ca="1">IF(F81="","",OFFSET(分類!$B$29,MATCH(F81,分類!$A$30:$A$46,0),0))</f>
        <v>注射</v>
      </c>
      <c r="J81" s="65"/>
      <c r="K81" s="54" t="s">
        <v>88</v>
      </c>
      <c r="L81" s="54"/>
      <c r="M81" s="54">
        <f t="shared" si="2"/>
        <v>0</v>
      </c>
      <c r="N81" s="27" t="str">
        <f ca="1">IF($A81="","",OFFSET(統合マスタ!$K$4,MATCH($A81,統合マスタ!$AC$5:$AC$1500,0),0))</f>
        <v>A</v>
      </c>
    </row>
    <row r="82" spans="1:14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54" t="str">
        <f ca="1">IF(F82="","",OFFSET(分類!$B$29,MATCH(F82,分類!$A$30:$A$46,0),0))</f>
        <v>抗生剤.小輸液</v>
      </c>
      <c r="J82" s="65"/>
      <c r="K82" s="54" t="s">
        <v>778</v>
      </c>
      <c r="L82" s="54"/>
      <c r="M82" s="54">
        <f t="shared" si="2"/>
        <v>0</v>
      </c>
      <c r="N82" s="27" t="str">
        <f ca="1">IF($A82="","",OFFSET(統合マスタ!$K$4,MATCH($A82,統合マスタ!$AC$5:$AC$1500,0),0))</f>
        <v>Ａ</v>
      </c>
    </row>
    <row r="83" spans="1:14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54" t="str">
        <f ca="1">IF(F83="","",OFFSET(分類!$B$29,MATCH(F83,分類!$A$30:$A$46,0),0))</f>
        <v>注射</v>
      </c>
      <c r="J83" s="65"/>
      <c r="K83" s="54" t="s">
        <v>88</v>
      </c>
      <c r="L83" s="54"/>
      <c r="M83" s="54">
        <f t="shared" si="2"/>
        <v>0</v>
      </c>
      <c r="N83" s="27" t="str">
        <f ca="1">IF($A83="","",OFFSET(統合マスタ!$K$4,MATCH($A83,統合マスタ!$AC$5:$AC$1500,0),0))</f>
        <v>A</v>
      </c>
    </row>
    <row r="84" spans="1:14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54" t="str">
        <f ca="1">IF(F84="","",OFFSET(分類!$B$29,MATCH(F84,分類!$A$30:$A$46,0),0))</f>
        <v>注射</v>
      </c>
      <c r="J84" s="65"/>
      <c r="K84" s="54" t="s">
        <v>88</v>
      </c>
      <c r="L84" s="54"/>
      <c r="M84" s="54">
        <f t="shared" si="2"/>
        <v>0</v>
      </c>
      <c r="N84" s="27" t="str">
        <f ca="1">IF($A84="","",OFFSET(統合マスタ!$K$4,MATCH($A84,統合マスタ!$AC$5:$AC$1500,0),0))</f>
        <v>A</v>
      </c>
    </row>
    <row r="85" spans="1:14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54" t="str">
        <f ca="1">IF(F85="","",OFFSET(分類!$B$29,MATCH(F85,分類!$A$30:$A$46,0),0))</f>
        <v>冷蔵庫</v>
      </c>
      <c r="J85" s="65"/>
      <c r="K85" s="54" t="s">
        <v>110</v>
      </c>
      <c r="L85" s="54"/>
      <c r="M85" s="54">
        <f t="shared" si="2"/>
        <v>0</v>
      </c>
      <c r="N85" s="27" t="str">
        <f ca="1">IF($A85="","",OFFSET(統合マスタ!$K$4,MATCH($A85,統合マスタ!$AC$5:$AC$1500,0),0))</f>
        <v>V</v>
      </c>
    </row>
    <row r="86" spans="1:14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54" t="str">
        <f ca="1">IF(F86="","",OFFSET(分類!$B$29,MATCH(F86,分類!$A$30:$A$46,0),0))</f>
        <v>注射</v>
      </c>
      <c r="J86" s="65"/>
      <c r="K86" s="54" t="s">
        <v>88</v>
      </c>
      <c r="L86" s="54"/>
      <c r="M86" s="54">
        <f t="shared" si="2"/>
        <v>0</v>
      </c>
      <c r="N86" s="27" t="str">
        <f ca="1">IF($A86="","",OFFSET(統合マスタ!$K$4,MATCH($A86,統合マスタ!$AC$5:$AC$1500,0),0))</f>
        <v>A</v>
      </c>
    </row>
    <row r="87" spans="1:14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54" t="str">
        <f ca="1">IF(F87="","",OFFSET(分類!$B$29,MATCH(F87,分類!$A$30:$A$46,0),0))</f>
        <v>注射</v>
      </c>
      <c r="J87" s="65"/>
      <c r="K87" s="54" t="s">
        <v>88</v>
      </c>
      <c r="L87" s="54"/>
      <c r="M87" s="54">
        <f t="shared" si="2"/>
        <v>0</v>
      </c>
      <c r="N87" s="27" t="str">
        <f ca="1">IF($A87="","",OFFSET(統合マスタ!$K$4,MATCH($A87,統合マスタ!$AC$5:$AC$1500,0),0))</f>
        <v>A</v>
      </c>
    </row>
    <row r="88" spans="1:14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54" t="str">
        <f ca="1">IF(F88="","",OFFSET(分類!$B$29,MATCH(F88,分類!$A$30:$A$46,0),0))</f>
        <v>不良在庫</v>
      </c>
      <c r="J88" s="65"/>
      <c r="K88" s="54" t="s">
        <v>110</v>
      </c>
      <c r="L88" s="54"/>
      <c r="M88" s="54">
        <f t="shared" si="2"/>
        <v>0</v>
      </c>
      <c r="N88" s="27" t="str">
        <f ca="1">IF($A88="","",OFFSET(統合マスタ!$K$4,MATCH($A88,統合マスタ!$AC$5:$AC$1500,0),0))</f>
        <v>V</v>
      </c>
    </row>
    <row r="89" spans="1:14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54" t="str">
        <f ca="1">IF(F89="","",OFFSET(分類!$B$29,MATCH(F89,分類!$A$30:$A$46,0),0))</f>
        <v>注射</v>
      </c>
      <c r="J89" s="65"/>
      <c r="K89" s="54" t="s">
        <v>147</v>
      </c>
      <c r="L89" s="54"/>
      <c r="M89" s="54">
        <f t="shared" si="2"/>
        <v>0</v>
      </c>
      <c r="N89" s="27" t="str">
        <f ca="1">IF($A89="","",OFFSET(統合マスタ!$K$4,MATCH($A89,統合マスタ!$AC$5:$AC$1500,0),0))</f>
        <v>瓶</v>
      </c>
    </row>
    <row r="90" spans="1:14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54" t="str">
        <f ca="1">IF(F90="","",OFFSET(分類!$B$29,MATCH(F90,分類!$A$30:$A$46,0),0))</f>
        <v>注射</v>
      </c>
      <c r="J90" s="65"/>
      <c r="K90" s="54" t="s">
        <v>88</v>
      </c>
      <c r="L90" s="54"/>
      <c r="M90" s="54">
        <f t="shared" si="2"/>
        <v>0</v>
      </c>
      <c r="N90" s="27" t="str">
        <f ca="1">IF($A90="","",OFFSET(統合マスタ!$K$4,MATCH($A90,統合マスタ!$AC$5:$AC$1500,0),0))</f>
        <v>A</v>
      </c>
    </row>
    <row r="91" spans="1:14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54" t="str">
        <f ca="1">IF(F91="","",OFFSET(分類!$B$29,MATCH(F91,分類!$A$30:$A$46,0),0))</f>
        <v>抗生剤.小輸液</v>
      </c>
      <c r="J91" s="65"/>
      <c r="K91" s="54" t="s">
        <v>80</v>
      </c>
      <c r="L91" s="54"/>
      <c r="M91" s="54">
        <f t="shared" si="2"/>
        <v>0</v>
      </c>
      <c r="N91" s="27" t="str">
        <f ca="1">IF($A91="","",OFFSET(統合マスタ!$K$4,MATCH($A91,統合マスタ!$AC$5:$AC$1500,0),0))</f>
        <v>kit</v>
      </c>
    </row>
    <row r="92" spans="1:14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54" t="str">
        <f ca="1">IF(F92="","",OFFSET(分類!$B$29,MATCH(F92,分類!$A$30:$A$46,0),0))</f>
        <v>冷蔵庫</v>
      </c>
      <c r="J92" s="65"/>
      <c r="K92" s="54" t="s">
        <v>80</v>
      </c>
      <c r="L92" s="54"/>
      <c r="M92" s="54">
        <f t="shared" si="2"/>
        <v>0</v>
      </c>
      <c r="N92" s="27" t="str">
        <f ca="1">IF($A92="","",OFFSET(統合マスタ!$K$4,MATCH($A92,統合マスタ!$AC$5:$AC$1500,0),0))</f>
        <v>kit</v>
      </c>
    </row>
    <row r="93" spans="1:14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54" t="str">
        <f ca="1">IF(F93="","",OFFSET(分類!$B$29,MATCH(F93,分類!$A$30:$A$46,0),0))</f>
        <v>冷蔵庫</v>
      </c>
      <c r="J93" s="65"/>
      <c r="K93" s="54" t="s">
        <v>80</v>
      </c>
      <c r="L93" s="54"/>
      <c r="M93" s="54">
        <f t="shared" si="2"/>
        <v>0</v>
      </c>
      <c r="N93" s="27" t="str">
        <f ca="1">IF($A93="","",OFFSET(統合マスタ!$K$4,MATCH($A93,統合マスタ!$AC$5:$AC$1500,0),0))</f>
        <v>kit</v>
      </c>
    </row>
    <row r="94" spans="1:14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54" t="str">
        <f ca="1">IF(F94="","",OFFSET(分類!$B$29,MATCH(F94,分類!$A$30:$A$46,0),0))</f>
        <v>不良在庫</v>
      </c>
      <c r="J94" s="65"/>
      <c r="K94" s="54" t="s">
        <v>778</v>
      </c>
      <c r="L94" s="54"/>
      <c r="M94" s="54">
        <f t="shared" si="2"/>
        <v>0</v>
      </c>
      <c r="N94" s="27" t="str">
        <f ca="1">IF($A94="","",OFFSET(統合マスタ!$K$4,MATCH($A94,統合マスタ!$AC$5:$AC$1500,0),0))</f>
        <v>Ａ</v>
      </c>
    </row>
    <row r="95" spans="1:14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54" t="str">
        <f ca="1">IF(F95="","",OFFSET(分類!$B$29,MATCH(F95,分類!$A$30:$A$46,0),0))</f>
        <v>注射</v>
      </c>
      <c r="J95" s="65"/>
      <c r="K95" s="54" t="s">
        <v>88</v>
      </c>
      <c r="L95" s="54"/>
      <c r="M95" s="54">
        <f t="shared" si="2"/>
        <v>0</v>
      </c>
      <c r="N95" s="27" t="str">
        <f ca="1">IF($A95="","",OFFSET(統合マスタ!$K$4,MATCH($A95,統合マスタ!$AC$5:$AC$1500,0),0))</f>
        <v>A</v>
      </c>
    </row>
    <row r="96" spans="1:14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00000000-0009-0000-0000-000007000000}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2:N304"/>
  <sheetViews>
    <sheetView workbookViewId="0">
      <selection activeCell="R9" sqref="R9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20.109375" style="29" bestFit="1" customWidth="1"/>
    <col min="10" max="12" width="6.77734375" style="29" customWidth="1"/>
    <col min="13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その他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分類!$T$8:$T$19, 0))),
           統合マスタ!$AC$5:$AC$1500),
        ROW(A1)
    ),
"")</f>
        <v>178</v>
      </c>
      <c r="B5" s="27">
        <v>1</v>
      </c>
      <c r="C5" s="27">
        <f ca="1">IF($A5="","",OFFSET(統合マスタ!$B$4,MATCH($A5,統合マスタ!$AC$5:$AC$1500,0),0))</f>
        <v>178</v>
      </c>
      <c r="D5" s="27" t="str">
        <f ca="1">IF($A5="","",OFFSET(統合マスタ!$C$4,MATCH($A5,統合マスタ!$AC$5:$AC$1500,0),0))</f>
        <v>カロナール坐剤２００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11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５０個　　　　</v>
      </c>
      <c r="I5" s="54" t="str">
        <f ca="1">IF(F5="","",OFFSET(分類!$B$29,MATCH(F5,分類!$A$30:$A$46,0),0))</f>
        <v>冷蔵庫</v>
      </c>
      <c r="J5" s="65"/>
      <c r="K5" s="54" t="s">
        <v>169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個</v>
      </c>
    </row>
    <row r="6" spans="1:14">
      <c r="A6" s="66" cm="1">
        <f t="array" aca="1" ref="A6" ca="1">IFERROR(
    SMALL(
        IF((統合マスタ!$R$5:$R$1500=1)*
           (ISNUMBER(MATCH(統合マスタ!$V$5:$V$1500, 分類!$T$8:$T$19, 0))),
           統合マスタ!$AC$5:$AC$1500),
        ROW(A2)
    ),
"")</f>
        <v>326</v>
      </c>
      <c r="B6" s="27">
        <f>B5+1</f>
        <v>2</v>
      </c>
      <c r="C6" s="27">
        <f ca="1">IF($A6="","",OFFSET(統合マスタ!$B$4,MATCH($A6,統合マスタ!$AC$5:$AC$1500,0),0))</f>
        <v>326</v>
      </c>
      <c r="D6" s="27" t="str">
        <f ca="1">IF($A6="","",OFFSET(統合マスタ!$C$4,MATCH($A6,統合マスタ!$AC$5:$AC$1500,0),0))</f>
        <v>ダイアップ坐剤４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４ｍｇ　５０個</v>
      </c>
      <c r="I6" s="54" t="str">
        <f ca="1">IF(F6="","",OFFSET(分類!$B$29,MATCH(F6,分類!$A$30:$A$46,0),0))</f>
        <v>外用.臨時.散薬ヒート</v>
      </c>
      <c r="J6" s="65"/>
      <c r="K6" s="54" t="s">
        <v>169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個</v>
      </c>
    </row>
    <row r="7" spans="1:14">
      <c r="A7" s="66" cm="1">
        <f t="array" aca="1" ref="A7" ca="1">IFERROR(
    SMALL(
        IF((統合マスタ!$R$5:$R$1500=1)*
           (ISNUMBER(MATCH(統合マスタ!$V$5:$V$1500, 分類!$T$8:$T$19, 0))),
           統合マスタ!$AC$5:$AC$1500),
        ROW(A3)
    ),
"")</f>
        <v>340</v>
      </c>
      <c r="B7" s="27">
        <f t="shared" ref="B7:B70" si="1">B6+1</f>
        <v>3</v>
      </c>
      <c r="C7" s="27">
        <f ca="1">IF($A7="","",OFFSET(統合マスタ!$B$4,MATCH($A7,統合マスタ!$AC$5:$AC$1500,0),0))</f>
        <v>340</v>
      </c>
      <c r="D7" s="27" t="str">
        <f ca="1">IF($A7="","",OFFSET(統合マスタ!$C$4,MATCH($A7,統合マスタ!$AC$5:$AC$1500,0),0))</f>
        <v>タリビッド耳科用液０．３％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3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５ｍＬＸ５</v>
      </c>
      <c r="I7" s="54" t="str">
        <f ca="1">IF(F7="","",OFFSET(分類!$B$29,MATCH(F7,分類!$A$30:$A$46,0),0))</f>
        <v>外用.臨時.散薬ヒート</v>
      </c>
      <c r="J7" s="65"/>
      <c r="K7" s="54" t="s">
        <v>5419</v>
      </c>
      <c r="L7" s="54">
        <v>5</v>
      </c>
      <c r="M7" s="54">
        <f t="shared" si="0"/>
        <v>0</v>
      </c>
      <c r="N7" s="27" t="str">
        <f ca="1">IF($A7="","",OFFSET(統合マスタ!$K$4,MATCH($A7,統合マスタ!$AC$5:$AC$1500,0),0))</f>
        <v>ｍｌ</v>
      </c>
    </row>
    <row r="8" spans="1:14">
      <c r="A8" s="66" cm="1">
        <f t="array" aca="1" ref="A8" ca="1">IFERROR(
    SMALL(
        IF((統合マスタ!$R$5:$R$1500=1)*
           (ISNUMBER(MATCH(統合マスタ!$V$5:$V$1500, 分類!$T$8:$T$19, 0))),
           統合マスタ!$AC$5:$AC$1500),
        ROW(A4)
    ),
"")</f>
        <v>426</v>
      </c>
      <c r="B8" s="27">
        <f t="shared" si="1"/>
        <v>4</v>
      </c>
      <c r="C8" s="27">
        <f ca="1">IF($A8="","",OFFSET(統合マスタ!$B$4,MATCH($A8,統合マスタ!$AC$5:$AC$1500,0),0))</f>
        <v>426</v>
      </c>
      <c r="D8" s="27" t="str">
        <f ca="1">IF($A8="","",OFFSET(統合マスタ!$C$4,MATCH($A8,統合マスタ!$AC$5:$AC$1500,0),0))</f>
        <v>ナウゼリン坐剤６０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２０個</v>
      </c>
      <c r="I8" s="54" t="str">
        <f ca="1">IF(F8="","",OFFSET(分類!$B$29,MATCH(F8,分類!$A$30:$A$46,0),0))</f>
        <v>外用.臨時.散薬ヒート</v>
      </c>
      <c r="J8" s="65"/>
      <c r="K8" s="54" t="s">
        <v>169</v>
      </c>
      <c r="L8" s="54"/>
      <c r="M8" s="54">
        <f t="shared" si="0"/>
        <v>0</v>
      </c>
      <c r="N8" s="27" t="str">
        <f ca="1">IF($A8="","",OFFSET(統合マスタ!$K$4,MATCH($A8,統合マスタ!$AC$5:$AC$1500,0),0))</f>
        <v>個</v>
      </c>
    </row>
    <row r="9" spans="1:14">
      <c r="A9" s="66" cm="1">
        <f t="array" aca="1" ref="A9" ca="1">IFERROR(
    SMALL(
        IF((統合マスタ!$R$5:$R$1500=1)*
           (ISNUMBER(MATCH(統合マスタ!$V$5:$V$1500, 分類!$T$8:$T$19, 0))),
           統合マスタ!$AC$5:$AC$1500),
        ROW(A5)
    ),
"")</f>
        <v>460</v>
      </c>
      <c r="B9" s="27">
        <f t="shared" si="1"/>
        <v>5</v>
      </c>
      <c r="C9" s="27">
        <f ca="1">IF($A9="","",OFFSET(統合マスタ!$B$4,MATCH($A9,統合マスタ!$AC$5:$AC$1500,0),0))</f>
        <v>460</v>
      </c>
      <c r="D9" s="27" t="str">
        <f ca="1">IF($A9="","",OFFSET(統合マスタ!$C$4,MATCH($A9,統合マスタ!$AC$5:$AC$1500,0),0))</f>
        <v>バルプロ酸ナトリウムシロップ５％「ＤＳＰ」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13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１２０ｍＬ</v>
      </c>
      <c r="I9" s="54" t="str">
        <f ca="1">IF(F9="","",OFFSET(分類!$B$29,MATCH(F9,分類!$A$30:$A$46,0),0))</f>
        <v>液剤瓶</v>
      </c>
      <c r="J9" s="65"/>
      <c r="K9" s="54" t="s">
        <v>5419</v>
      </c>
      <c r="L9" s="54">
        <v>120</v>
      </c>
      <c r="M9" s="54">
        <f t="shared" si="0"/>
        <v>0</v>
      </c>
      <c r="N9" s="27" t="str">
        <f ca="1">IF($A9="","",OFFSET(統合マスタ!$K$4,MATCH($A9,統合マスタ!$AC$5:$AC$1500,0),0))</f>
        <v>ｍｌ</v>
      </c>
    </row>
    <row r="10" spans="1:14">
      <c r="A10" s="66" cm="1">
        <f t="array" aca="1" ref="A10" ca="1">IFERROR(
    SMALL(
        IF((統合マスタ!$R$5:$R$1500=1)*
           (ISNUMBER(MATCH(統合マスタ!$V$5:$V$1500, 分類!$T$8:$T$19, 0))),
           統合マスタ!$AC$5:$AC$1500),
        ROW(A6)
    ),
"")</f>
        <v>490</v>
      </c>
      <c r="B10" s="27">
        <f t="shared" si="1"/>
        <v>6</v>
      </c>
      <c r="C10" s="27">
        <f ca="1">IF($A10="","",OFFSET(統合マスタ!$B$4,MATCH($A10,統合マスタ!$AC$5:$AC$1500,0),0))</f>
        <v>490</v>
      </c>
      <c r="D10" s="27" t="str">
        <f ca="1">IF($A10="","",OFFSET(統合マスタ!$C$4,MATCH($A10,統合マスタ!$AC$5:$AC$1500,0),0))</f>
        <v>ピコスルファートナトリウム内用液０．７５％「イワキ」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１０ｍｌｘ１０</v>
      </c>
      <c r="I10" s="54" t="str">
        <f ca="1">IF(F10="","",OFFSET(分類!$B$29,MATCH(F10,分類!$A$30:$A$46,0),0))</f>
        <v>調剤棚</v>
      </c>
      <c r="J10" s="65"/>
      <c r="K10" s="54" t="s">
        <v>5419</v>
      </c>
      <c r="L10" s="54">
        <v>10</v>
      </c>
      <c r="M10" s="54">
        <f t="shared" si="0"/>
        <v>0</v>
      </c>
      <c r="N10" s="27" t="str">
        <f ca="1">IF($A10="","",OFFSET(統合マスタ!$K$4,MATCH($A10,統合マスタ!$AC$5:$AC$1500,0),0))</f>
        <v>ｍｌ</v>
      </c>
    </row>
    <row r="11" spans="1:14">
      <c r="A11" s="66" cm="1">
        <f t="array" aca="1" ref="A11" ca="1">IFERROR(
    SMALL(
        IF((統合マスタ!$R$5:$R$1500=1)*
           (ISNUMBER(MATCH(統合マスタ!$V$5:$V$1500, 分類!$T$8:$T$19, 0))),
           統合マスタ!$AC$5:$AC$1500),
        ROW(A7)
    ),
"")</f>
        <v>670</v>
      </c>
      <c r="B11" s="27">
        <f t="shared" si="1"/>
        <v>7</v>
      </c>
      <c r="C11" s="27">
        <f ca="1">IF($A11="","",OFFSET(統合マスタ!$B$4,MATCH($A11,統合マスタ!$AC$5:$AC$1500,0),0))</f>
        <v>670</v>
      </c>
      <c r="D11" s="27" t="str">
        <f ca="1">IF($A11="","",OFFSET(統合マスタ!$C$4,MATCH($A11,統合マスタ!$AC$5:$AC$1500,0),0))</f>
        <v>ラクツロースシロップ６５％「タカタ」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５００ｍｌ</v>
      </c>
      <c r="I11" s="54" t="str">
        <f ca="1">IF(F11="","",OFFSET(分類!$B$29,MATCH(F11,分類!$A$30:$A$46,0),0))</f>
        <v>液剤瓶</v>
      </c>
      <c r="J11" s="65"/>
      <c r="K11" s="54" t="s">
        <v>75</v>
      </c>
      <c r="L11" s="54"/>
      <c r="M11" s="54">
        <f t="shared" si="0"/>
        <v>0</v>
      </c>
      <c r="N11" s="27" t="str">
        <f ca="1">IF($A11="","",OFFSET(統合マスタ!$K$4,MATCH($A11,統合マスタ!$AC$5:$AC$1500,0),0))</f>
        <v>ｍｌ</v>
      </c>
    </row>
    <row r="12" spans="1:14">
      <c r="A12" s="66" cm="1">
        <f t="array" aca="1" ref="A12" ca="1">IFERROR(
    SMALL(
        IF((統合マスタ!$R$5:$R$1500=1)*
           (ISNUMBER(MATCH(統合マスタ!$V$5:$V$1500, 分類!$T$8:$T$19, 0))),
           統合マスタ!$AC$5:$AC$1500),
        ROW(A8)
    ),
"")</f>
        <v>672</v>
      </c>
      <c r="B12" s="27">
        <f t="shared" si="1"/>
        <v>8</v>
      </c>
      <c r="C12" s="27">
        <f ca="1">IF($A12="","",OFFSET(統合マスタ!$B$4,MATCH($A12,統合マスタ!$AC$5:$AC$1500,0),0))</f>
        <v>672</v>
      </c>
      <c r="D12" s="27" t="str">
        <f ca="1">IF($A12="","",OFFSET(統合マスタ!$C$4,MATCH($A12,統合マスタ!$AC$5:$AC$1500,0),0))</f>
        <v>ラコールＮＦ配合経腸液（コーヒー）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7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２００ｍｌｘ２８</v>
      </c>
      <c r="I12" s="54" t="str">
        <f ca="1">IF(F12="","",OFFSET(分類!$B$29,MATCH(F12,分類!$A$30:$A$46,0),0))</f>
        <v>軟膏</v>
      </c>
      <c r="J12" s="65"/>
      <c r="K12" s="54" t="s">
        <v>169</v>
      </c>
      <c r="L12" s="54">
        <v>20</v>
      </c>
      <c r="M12" s="54">
        <f t="shared" si="0"/>
        <v>0</v>
      </c>
      <c r="N12" s="27" t="str">
        <f ca="1">IF($A12="","",OFFSET(統合マスタ!$K$4,MATCH($A12,統合マスタ!$AC$5:$AC$1500,0),0))</f>
        <v>10ml</v>
      </c>
    </row>
    <row r="13" spans="1:14">
      <c r="A13" s="66" cm="1">
        <f t="array" aca="1" ref="A13" ca="1">IFERROR(
    SMALL(
        IF((統合マスタ!$R$5:$R$1500=1)*
           (ISNUMBER(MATCH(統合マスタ!$V$5:$V$1500, 分類!$T$8:$T$19, 0))),
           統合マスタ!$AC$5:$AC$1500),
        ROW(A9)
    ),
"")</f>
        <v>673</v>
      </c>
      <c r="B13" s="27">
        <f t="shared" si="1"/>
        <v>9</v>
      </c>
      <c r="C13" s="27">
        <f ca="1">IF($A13="","",OFFSET(統合マスタ!$B$4,MATCH($A13,統合マスタ!$AC$5:$AC$1500,0),0))</f>
        <v>673</v>
      </c>
      <c r="D13" s="27" t="str">
        <f ca="1">IF($A13="","",OFFSET(統合マスタ!$C$4,MATCH($A13,統合マスタ!$AC$5:$AC$1500,0),0))</f>
        <v>ラコールＮＦ配合経腸液（ミルク）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7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２００ｍｌｘ２８</v>
      </c>
      <c r="I13" s="54" t="str">
        <f ca="1">IF(F13="","",OFFSET(分類!$B$29,MATCH(F13,分類!$A$30:$A$46,0),0))</f>
        <v>軟膏</v>
      </c>
      <c r="J13" s="65"/>
      <c r="K13" s="54" t="s">
        <v>169</v>
      </c>
      <c r="L13" s="54">
        <v>20</v>
      </c>
      <c r="M13" s="54">
        <f t="shared" si="0"/>
        <v>0</v>
      </c>
      <c r="N13" s="27" t="str">
        <f ca="1">IF($A13="","",OFFSET(統合マスタ!$K$4,MATCH($A13,統合マスタ!$AC$5:$AC$1500,0),0))</f>
        <v>10ml</v>
      </c>
    </row>
    <row r="14" spans="1:14">
      <c r="A14" s="66" cm="1">
        <f t="array" aca="1" ref="A14" ca="1">IFERROR(
    SMALL(
        IF((統合マスタ!$R$5:$R$1500=1)*
           (ISNUMBER(MATCH(統合マスタ!$V$5:$V$1500, 分類!$T$8:$T$19, 0))),
           統合マスタ!$AC$5:$AC$1500),
        ROW(A10)
    ),
"")</f>
        <v>811</v>
      </c>
      <c r="B14" s="27">
        <f t="shared" si="1"/>
        <v>10</v>
      </c>
      <c r="C14" s="27">
        <f ca="1">IF($A14="","",OFFSET(統合マスタ!$B$4,MATCH($A14,統合マスタ!$AC$5:$AC$1500,0),0))</f>
        <v>811</v>
      </c>
      <c r="D14" s="27" t="str">
        <f ca="1">IF($A14="","",OFFSET(統合マスタ!$C$4,MATCH($A14,統合マスタ!$AC$5:$AC$1500,0),0))</f>
        <v>新レシカルボン坐剤　　　　　　　　　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11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１２Ｓｘ５</v>
      </c>
      <c r="I14" s="54" t="str">
        <f ca="1">IF(F14="","",OFFSET(分類!$B$29,MATCH(F14,分類!$A$30:$A$46,0),0))</f>
        <v>冷蔵庫</v>
      </c>
      <c r="J14" s="65"/>
      <c r="K14" s="54" t="s">
        <v>169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個</v>
      </c>
    </row>
    <row r="15" spans="1:14">
      <c r="A15" s="66" cm="1">
        <f t="array" aca="1" ref="A15" ca="1">IFERROR(
    SMALL(
        IF((統合マスタ!$R$5:$R$1500=1)*
           (ISNUMBER(MATCH(統合マスタ!$V$5:$V$1500, 分類!$T$8:$T$19, 0))),
           統合マスタ!$AC$5:$AC$1500),
        ROW(A11)
    ),
"")</f>
        <v>200141</v>
      </c>
      <c r="B15" s="27">
        <f t="shared" si="1"/>
        <v>11</v>
      </c>
      <c r="C15" s="27">
        <f ca="1">IF($A15="","",OFFSET(統合マスタ!$B$4,MATCH($A15,統合マスタ!$AC$5:$AC$1500,0),0))</f>
        <v>141</v>
      </c>
      <c r="D15" s="27" t="str">
        <f ca="1">IF($A15="","",OFFSET(統合マスタ!$C$4,MATCH($A15,統合マスタ!$AC$5:$AC$1500,0),0))</f>
        <v>エビリファイ内用液０．１％（３ｍｌ）</v>
      </c>
      <c r="E15" s="27">
        <f ca="1">IF($A15="","",OFFSET(統合マスタ!$X$4,MATCH($A15,統合マスタ!$AC$5:$AC$1500,0),0))</f>
        <v>2</v>
      </c>
      <c r="F15" s="27">
        <f ca="1">IF($A15="","",OFFSET(統合マスタ!$Z$4,MATCH($A15,統合マスタ!$AC$5:$AC$1500,0),0))</f>
        <v>1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３ｍｌｘ２８</v>
      </c>
      <c r="I15" s="54" t="str">
        <f ca="1">IF(F15="","",OFFSET(分類!$B$29,MATCH(F15,分類!$A$30:$A$46,0),0))</f>
        <v>調剤棚</v>
      </c>
      <c r="J15" s="65"/>
      <c r="K15" s="54" t="s">
        <v>5419</v>
      </c>
      <c r="L15" s="54">
        <v>3</v>
      </c>
      <c r="M15" s="54">
        <f t="shared" si="0"/>
        <v>0</v>
      </c>
      <c r="N15" s="27" t="str">
        <f ca="1">IF($A15="","",OFFSET(統合マスタ!$K$4,MATCH($A15,統合マスタ!$AC$5:$AC$1500,0),0))</f>
        <v>ｍｌ</v>
      </c>
    </row>
    <row r="16" spans="1:14">
      <c r="A16" s="66" cm="1">
        <f t="array" aca="1" ref="A16" ca="1">IFERROR(
    SMALL(
        IF((統合マスタ!$R$5:$R$1500=1)*
           (ISNUMBER(MATCH(統合マスタ!$V$5:$V$1500, 分類!$T$8:$T$19, 0))),
           統合マスタ!$AC$5:$AC$1500),
        ROW(A12)
    ),
"")</f>
        <v>200142</v>
      </c>
      <c r="B16" s="27">
        <f t="shared" si="1"/>
        <v>12</v>
      </c>
      <c r="C16" s="27">
        <f ca="1">IF($A16="","",OFFSET(統合マスタ!$B$4,MATCH($A16,統合マスタ!$AC$5:$AC$1500,0),0))</f>
        <v>142</v>
      </c>
      <c r="D16" s="27" t="str">
        <f ca="1">IF($A16="","",OFFSET(統合マスタ!$C$4,MATCH($A16,統合マスタ!$AC$5:$AC$1500,0),0))</f>
        <v>エビリファイ内用液０．１％（６ｍｌ）</v>
      </c>
      <c r="E16" s="27">
        <f ca="1">IF($A16="","",OFFSET(統合マスタ!$X$4,MATCH($A16,統合マスタ!$AC$5:$AC$1500,0),0))</f>
        <v>2</v>
      </c>
      <c r="F16" s="27">
        <f ca="1">IF($A16="","",OFFSET(統合マスタ!$Z$4,MATCH($A16,統合マスタ!$AC$5:$AC$1500,0),0))</f>
        <v>1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６ｍｌｘ２８</v>
      </c>
      <c r="I16" s="54" t="str">
        <f ca="1">IF(F16="","",OFFSET(分類!$B$29,MATCH(F16,分類!$A$30:$A$46,0),0))</f>
        <v>調剤棚</v>
      </c>
      <c r="J16" s="65"/>
      <c r="K16" s="54" t="s">
        <v>5419</v>
      </c>
      <c r="L16" s="54">
        <v>6</v>
      </c>
      <c r="M16" s="54">
        <f t="shared" si="0"/>
        <v>0</v>
      </c>
      <c r="N16" s="27" t="str">
        <f ca="1">IF($A16="","",OFFSET(統合マスタ!$K$4,MATCH($A16,統合マスタ!$AC$5:$AC$1500,0),0))</f>
        <v>ｍｌ</v>
      </c>
    </row>
    <row r="17" spans="1:14">
      <c r="A17" s="66" cm="1">
        <f t="array" aca="1" ref="A17" ca="1">IFERROR(
    SMALL(
        IF((統合マスタ!$R$5:$R$1500=1)*
           (ISNUMBER(MATCH(統合マスタ!$V$5:$V$1500, 分類!$T$8:$T$19, 0))),
           統合マスタ!$AC$5:$AC$1500),
        ROW(A13)
    ),
"")</f>
        <v>200247</v>
      </c>
      <c r="B17" s="27">
        <f t="shared" si="1"/>
        <v>13</v>
      </c>
      <c r="C17" s="27">
        <f ca="1">IF($A17="","",OFFSET(統合マスタ!$B$4,MATCH($A17,統合マスタ!$AC$5:$AC$1500,0),0))</f>
        <v>247</v>
      </c>
      <c r="D17" s="27" t="str">
        <f ca="1">IF($A17="","",OFFSET(統合マスタ!$C$4,MATCH($A17,統合マスタ!$AC$5:$AC$1500,0),0))</f>
        <v>シアナマイド内用液１％「タナベ」</v>
      </c>
      <c r="E17" s="27">
        <f ca="1">IF($A17="","",OFFSET(統合マスタ!$X$4,MATCH($A17,統合マスタ!$AC$5:$AC$1500,0),0))</f>
        <v>2</v>
      </c>
      <c r="F17" s="27">
        <f ca="1">IF($A17="","",OFFSET(統合マスタ!$Z$4,MATCH($A17,統合マスタ!$AC$5:$AC$1500,0),0))</f>
        <v>11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１００ｍｌ</v>
      </c>
      <c r="I17" s="54" t="str">
        <f ca="1">IF(F17="","",OFFSET(分類!$B$29,MATCH(F17,分類!$A$30:$A$46,0),0))</f>
        <v>冷蔵庫</v>
      </c>
      <c r="J17" s="65"/>
      <c r="K17" s="54" t="s">
        <v>5419</v>
      </c>
      <c r="L17" s="54">
        <v>100</v>
      </c>
      <c r="M17" s="54">
        <f t="shared" si="0"/>
        <v>0</v>
      </c>
      <c r="N17" s="27" t="str">
        <f ca="1">IF($A17="","",OFFSET(統合マスタ!$K$4,MATCH($A17,統合マスタ!$AC$5:$AC$1500,0),0))</f>
        <v>ｍｌ</v>
      </c>
    </row>
    <row r="18" spans="1:14">
      <c r="A18" s="66" cm="1">
        <f t="array" aca="1" ref="A18" ca="1">IFERROR(
    SMALL(
        IF((統合マスタ!$R$5:$R$1500=1)*
           (ISNUMBER(MATCH(統合マスタ!$V$5:$V$1500, 分類!$T$8:$T$19, 0))),
           統合マスタ!$AC$5:$AC$1500),
        ROW(A14)
    ),
"")</f>
        <v>200256</v>
      </c>
      <c r="B18" s="27">
        <f t="shared" si="1"/>
        <v>14</v>
      </c>
      <c r="C18" s="27">
        <f ca="1">IF($A18="","",OFFSET(統合マスタ!$B$4,MATCH($A18,統合マスタ!$AC$5:$AC$1500,0),0))</f>
        <v>256</v>
      </c>
      <c r="D18" s="27" t="str">
        <f ca="1">IF($A18="","",OFFSET(統合マスタ!$C$4,MATCH($A18,統合マスタ!$AC$5:$AC$1500,0),0))</f>
        <v>ジクロフェナクナトリウム坐剤２５ｍｇ「ＪＧ」</v>
      </c>
      <c r="E18" s="27">
        <f ca="1">IF($A18="","",OFFSET(統合マスタ!$X$4,MATCH($A18,統合マスタ!$AC$5:$AC$1500,0),0))</f>
        <v>2</v>
      </c>
      <c r="F18" s="27">
        <f ca="1">IF($A18="","",OFFSET(統合マスタ!$Z$4,MATCH($A18,統合マスタ!$AC$5:$AC$1500,0),0))</f>
        <v>11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５０個</v>
      </c>
      <c r="I18" s="54" t="str">
        <f ca="1">IF(F18="","",OFFSET(分類!$B$29,MATCH(F18,分類!$A$30:$A$46,0),0))</f>
        <v>冷蔵庫</v>
      </c>
      <c r="J18" s="65"/>
      <c r="K18" s="54" t="s">
        <v>169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個</v>
      </c>
    </row>
    <row r="19" spans="1:14">
      <c r="A19" s="66" cm="1">
        <f t="array" aca="1" ref="A19" ca="1">IFERROR(
    SMALL(
        IF((統合マスタ!$R$5:$R$1500=1)*
           (ISNUMBER(MATCH(統合マスタ!$V$5:$V$1500, 分類!$T$8:$T$19, 0))),
           統合マスタ!$AC$5:$AC$1500),
        ROW(A15)
    ),
"")</f>
        <v>200305</v>
      </c>
      <c r="B19" s="27">
        <f t="shared" si="1"/>
        <v>15</v>
      </c>
      <c r="C19" s="27">
        <f ca="1">IF($A19="","",OFFSET(統合マスタ!$B$4,MATCH($A19,統合マスタ!$AC$5:$AC$1500,0),0))</f>
        <v>305</v>
      </c>
      <c r="D19" s="27" t="str">
        <f ca="1">IF($A19="","",OFFSET(統合マスタ!$C$4,MATCH($A19,統合マスタ!$AC$5:$AC$1500,0),0))</f>
        <v>セレネース内服液０．２％</v>
      </c>
      <c r="E19" s="27">
        <f ca="1">IF($A19="","",OFFSET(統合マスタ!$X$4,MATCH($A19,統合マスタ!$AC$5:$AC$1500,0),0))</f>
        <v>2</v>
      </c>
      <c r="F19" s="27">
        <f ca="1">IF($A19="","",OFFSET(統合マスタ!$Z$4,MATCH($A19,統合マスタ!$AC$5:$AC$1500,0),0))</f>
        <v>13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５００ｍＬ</v>
      </c>
      <c r="I19" s="54" t="str">
        <f ca="1">IF(F19="","",OFFSET(分類!$B$29,MATCH(F19,分類!$A$30:$A$46,0),0))</f>
        <v>液剤瓶</v>
      </c>
      <c r="J19" s="65"/>
      <c r="K19" s="54" t="s">
        <v>5419</v>
      </c>
      <c r="L19" s="54">
        <v>500</v>
      </c>
      <c r="M19" s="54">
        <f t="shared" si="0"/>
        <v>0</v>
      </c>
      <c r="N19" s="27" t="str">
        <f ca="1">IF($A19="","",OFFSET(統合マスタ!$K$4,MATCH($A19,統合マスタ!$AC$5:$AC$1500,0),0))</f>
        <v>ｍｌ</v>
      </c>
    </row>
    <row r="20" spans="1:14">
      <c r="A20" s="66" cm="1">
        <f t="array" aca="1" ref="A20" ca="1">IFERROR(
    SMALL(
        IF((統合マスタ!$R$5:$R$1500=1)*
           (ISNUMBER(MATCH(統合マスタ!$V$5:$V$1500, 分類!$T$8:$T$19, 0))),
           統合マスタ!$AC$5:$AC$1500),
        ROW(A16)
    ),
"")</f>
        <v>200707</v>
      </c>
      <c r="B20" s="27">
        <f t="shared" si="1"/>
        <v>16</v>
      </c>
      <c r="C20" s="27">
        <f ca="1">IF($A20="","",OFFSET(統合マスタ!$B$4,MATCH($A20,統合マスタ!$AC$5:$AC$1500,0),0))</f>
        <v>707</v>
      </c>
      <c r="D20" s="27" t="str">
        <f ca="1">IF($A20="","",OFFSET(統合マスタ!$C$4,MATCH($A20,統合マスタ!$AC$5:$AC$1500,0),0))</f>
        <v>リスパダール内用液　１ｍｇ／ｍｌ（３０ｍｌ瓶）　　　</v>
      </c>
      <c r="E20" s="27">
        <f ca="1">IF($A20="","",OFFSET(統合マスタ!$X$4,MATCH($A20,統合マスタ!$AC$5:$AC$1500,0),0))</f>
        <v>2</v>
      </c>
      <c r="F20" s="27">
        <f ca="1">IF($A20="","",OFFSET(統合マスタ!$Z$4,MATCH($A20,統合マスタ!$AC$5:$AC$1500,0),0))</f>
        <v>13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３０ｍＬ</v>
      </c>
      <c r="I20" s="54" t="str">
        <f ca="1">IF(F20="","",OFFSET(分類!$B$29,MATCH(F20,分類!$A$30:$A$46,0),0))</f>
        <v>液剤瓶</v>
      </c>
      <c r="J20" s="65"/>
      <c r="K20" s="54" t="s">
        <v>5419</v>
      </c>
      <c r="L20" s="54">
        <v>30</v>
      </c>
      <c r="M20" s="54">
        <f t="shared" si="0"/>
        <v>0</v>
      </c>
      <c r="N20" s="27" t="str">
        <f ca="1">IF($A20="","",OFFSET(統合マスタ!$K$4,MATCH($A20,統合マスタ!$AC$5:$AC$1500,0),0))</f>
        <v>ｍｌ</v>
      </c>
    </row>
    <row r="21" spans="1:14">
      <c r="A21" s="66" cm="1">
        <f t="array" aca="1" ref="A21" ca="1">IFERROR(
    SMALL(
        IF((統合マスタ!$R$5:$R$1500=1)*
           (ISNUMBER(MATCH(統合マスタ!$V$5:$V$1500, 分類!$T$8:$T$19, 0))),
           統合マスタ!$AC$5:$AC$1500),
        ROW(A17)
    ),
"")</f>
        <v>200708</v>
      </c>
      <c r="B21" s="27">
        <f t="shared" si="1"/>
        <v>17</v>
      </c>
      <c r="C21" s="27">
        <f ca="1">IF($A21="","",OFFSET(統合マスタ!$B$4,MATCH($A21,統合マスタ!$AC$5:$AC$1500,0),0))</f>
        <v>708</v>
      </c>
      <c r="D21" s="27" t="str">
        <f ca="1">IF($A21="","",OFFSET(統合マスタ!$C$4,MATCH($A21,統合マスタ!$AC$5:$AC$1500,0),0))</f>
        <v>リスパダール内用液（１ｍｇ／ｍｌ）０．５ｍｌ</v>
      </c>
      <c r="E21" s="27">
        <f ca="1">IF($A21="","",OFFSET(統合マスタ!$X$4,MATCH($A21,統合マスタ!$AC$5:$AC$1500,0),0))</f>
        <v>2</v>
      </c>
      <c r="F21" s="27">
        <f ca="1">IF($A21="","",OFFSET(統合マスタ!$Z$4,MATCH($A21,統合マスタ!$AC$5:$AC$1500,0),0))</f>
        <v>1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０．５ｍｌ×５０包</v>
      </c>
      <c r="I21" s="54" t="str">
        <f ca="1">IF(F21="","",OFFSET(分類!$B$29,MATCH(F21,分類!$A$30:$A$46,0),0))</f>
        <v>調剤棚</v>
      </c>
      <c r="J21" s="65"/>
      <c r="K21" s="54" t="s">
        <v>5432</v>
      </c>
      <c r="L21" s="54">
        <v>0.5</v>
      </c>
      <c r="M21" s="54">
        <f t="shared" si="0"/>
        <v>0</v>
      </c>
      <c r="N21" s="27" t="str">
        <f ca="1">IF($A21="","",OFFSET(統合マスタ!$K$4,MATCH($A21,統合マスタ!$AC$5:$AC$1500,0),0))</f>
        <v>ｍｌ</v>
      </c>
    </row>
    <row r="22" spans="1:14">
      <c r="A22" s="66" cm="1">
        <f t="array" aca="1" ref="A22" ca="1">IFERROR(
    SMALL(
        IF((統合マスタ!$R$5:$R$1500=1)*
           (ISNUMBER(MATCH(統合マスタ!$V$5:$V$1500, 分類!$T$8:$T$19, 0))),
           統合マスタ!$AC$5:$AC$1500),
        ROW(A18)
    ),
"")</f>
        <v>200709</v>
      </c>
      <c r="B22" s="27">
        <f t="shared" si="1"/>
        <v>18</v>
      </c>
      <c r="C22" s="27">
        <f ca="1">IF($A22="","",OFFSET(統合マスタ!$B$4,MATCH($A22,統合マスタ!$AC$5:$AC$1500,0),0))</f>
        <v>709</v>
      </c>
      <c r="D22" s="27" t="str">
        <f ca="1">IF($A22="","",OFFSET(統合マスタ!$C$4,MATCH($A22,統合マスタ!$AC$5:$AC$1500,0),0))</f>
        <v>リスパダール内用液１ｍｇ／ｍｌ　　（１ｍｌ）　　　　</v>
      </c>
      <c r="E22" s="27">
        <f ca="1">IF($A22="","",OFFSET(統合マスタ!$X$4,MATCH($A22,統合マスタ!$AC$5:$AC$1500,0),0))</f>
        <v>2</v>
      </c>
      <c r="F22" s="27">
        <f ca="1">IF($A22="","",OFFSET(統合マスタ!$Z$4,MATCH($A22,統合マスタ!$AC$5:$AC$1500,0),0))</f>
        <v>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１ｍｌｘ５０包</v>
      </c>
      <c r="I22" s="54" t="str">
        <f ca="1">IF(F22="","",OFFSET(分類!$B$29,MATCH(F22,分類!$A$30:$A$46,0),0))</f>
        <v>調剤棚</v>
      </c>
      <c r="J22" s="65"/>
      <c r="K22" s="54" t="s">
        <v>5432</v>
      </c>
      <c r="L22" s="54">
        <v>1</v>
      </c>
      <c r="M22" s="54">
        <f t="shared" si="0"/>
        <v>0</v>
      </c>
      <c r="N22" s="27" t="str">
        <f ca="1">IF($A22="","",OFFSET(統合マスタ!$K$4,MATCH($A22,統合マスタ!$AC$5:$AC$1500,0),0))</f>
        <v>ｍｌ</v>
      </c>
    </row>
    <row r="23" spans="1:14">
      <c r="A23" s="66" cm="1">
        <f t="array" aca="1" ref="A23" ca="1">IFERROR(
    SMALL(
        IF((統合マスタ!$R$5:$R$1500=1)*
           (ISNUMBER(MATCH(統合マスタ!$V$5:$V$1500, 分類!$T$8:$T$19, 0))),
           統合マスタ!$AC$5:$AC$1500),
        ROW(A19)
    ),
"")</f>
        <v>200721</v>
      </c>
      <c r="B23" s="27">
        <f t="shared" si="1"/>
        <v>19</v>
      </c>
      <c r="C23" s="27">
        <f ca="1">IF($A23="","",OFFSET(統合マスタ!$B$4,MATCH($A23,統合マスタ!$AC$5:$AC$1500,0),0))</f>
        <v>721</v>
      </c>
      <c r="D23" s="27" t="str">
        <f ca="1">IF($A23="","",OFFSET(統合マスタ!$C$4,MATCH($A23,統合マスタ!$AC$5:$AC$1500,0),0))</f>
        <v>リスペリドン内用液分包０．５ｍｇ「アメル」０．５ｍｌ</v>
      </c>
      <c r="E23" s="27">
        <f ca="1">IF($A23="","",OFFSET(統合マスタ!$X$4,MATCH($A23,統合マスタ!$AC$5:$AC$1500,0),0))</f>
        <v>2</v>
      </c>
      <c r="F23" s="27">
        <f ca="1">IF($A23="","",OFFSET(統合マスタ!$Z$4,MATCH($A23,統合マスタ!$AC$5:$AC$1500,0),0))</f>
        <v>1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０．５ｍｌｘ５０</v>
      </c>
      <c r="I23" s="54" t="str">
        <f ca="1">IF(F23="","",OFFSET(分類!$B$29,MATCH(F23,分類!$A$30:$A$46,0),0))</f>
        <v>調剤棚</v>
      </c>
      <c r="J23" s="65"/>
      <c r="K23" s="54" t="s">
        <v>5432</v>
      </c>
      <c r="L23" s="54">
        <v>0.5</v>
      </c>
      <c r="M23" s="54">
        <f t="shared" si="0"/>
        <v>0</v>
      </c>
      <c r="N23" s="27" t="str">
        <f ca="1">IF($A23="","",OFFSET(統合マスタ!$K$4,MATCH($A23,統合マスタ!$AC$5:$AC$1500,0),0))</f>
        <v>包</v>
      </c>
    </row>
    <row r="24" spans="1:14">
      <c r="A24" s="66" cm="1">
        <f t="array" aca="1" ref="A24" ca="1">IFERROR(
    SMALL(
        IF((統合マスタ!$R$5:$R$1500=1)*
           (ISNUMBER(MATCH(統合マスタ!$V$5:$V$1500, 分類!$T$8:$T$19, 0))),
           統合マスタ!$AC$5:$AC$1500),
        ROW(A20)
    ),
"")</f>
        <v>200722</v>
      </c>
      <c r="B24" s="27">
        <f t="shared" si="1"/>
        <v>20</v>
      </c>
      <c r="C24" s="27">
        <f ca="1">IF($A24="","",OFFSET(統合マスタ!$B$4,MATCH($A24,統合マスタ!$AC$5:$AC$1500,0),0))</f>
        <v>722</v>
      </c>
      <c r="D24" s="27" t="str">
        <f ca="1">IF($A24="","",OFFSET(統合マスタ!$C$4,MATCH($A24,統合マスタ!$AC$5:$AC$1500,0),0))</f>
        <v>リスペリドン内用液分包１ｍｇ「アメル」　１ｍｌ</v>
      </c>
      <c r="E24" s="27">
        <f ca="1">IF($A24="","",OFFSET(統合マスタ!$X$4,MATCH($A24,統合マスタ!$AC$5:$AC$1500,0),0))</f>
        <v>2</v>
      </c>
      <c r="F24" s="27">
        <f ca="1">IF($A24="","",OFFSET(統合マスタ!$Z$4,MATCH($A24,統合マスタ!$AC$5:$AC$1500,0),0))</f>
        <v>1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１ｍｌｘ５０</v>
      </c>
      <c r="I24" s="54" t="str">
        <f ca="1">IF(F24="","",OFFSET(分類!$B$29,MATCH(F24,分類!$A$30:$A$46,0),0))</f>
        <v>調剤棚</v>
      </c>
      <c r="J24" s="65"/>
      <c r="K24" s="54" t="s">
        <v>5432</v>
      </c>
      <c r="L24" s="54">
        <v>1</v>
      </c>
      <c r="M24" s="54">
        <f t="shared" si="0"/>
        <v>0</v>
      </c>
      <c r="N24" s="27" t="str">
        <f ca="1">IF($A24="","",OFFSET(統合マスタ!$K$4,MATCH($A24,統合マスタ!$AC$5:$AC$1500,0),0))</f>
        <v>包</v>
      </c>
    </row>
    <row r="25" spans="1:14">
      <c r="A25" s="66" t="str" cm="1">
        <f t="array" aca="1" ref="A25" ca="1">IFERROR(
    SMALL(
        IF((統合マスタ!$R$5:$R$1500=1)*
           (ISNUMBER(MATCH(統合マスタ!$V$5:$V$1500, 分類!$T$8:$T$19, 0))),
           統合マスタ!$AC$5:$AC$1500),
        ROW(A21)
    ),
"")</f>
        <v/>
      </c>
      <c r="B25" s="27">
        <f t="shared" si="1"/>
        <v>21</v>
      </c>
      <c r="C25" s="27" t="str">
        <f ca="1">IF($A25="","",OFFSET(統合マスタ!$B$4,MATCH($A25,統合マスタ!$AC$5:$AC$1500,0),0))</f>
        <v/>
      </c>
      <c r="D25" s="27" t="str">
        <f ca="1">IF($A25="","",OFFSET(統合マスタ!$C$4,MATCH($A25,統合マスタ!$AC$5:$AC$1500,0),0))</f>
        <v/>
      </c>
      <c r="E25" s="27" t="str">
        <f ca="1">IF($A25="","",OFFSET(統合マスタ!$X$4,MATCH($A25,統合マスタ!$AC$5:$AC$1500,0),0))</f>
        <v/>
      </c>
      <c r="F25" s="27" t="str">
        <f ca="1">IF($A25="","",OFFSET(統合マスタ!$Z$4,MATCH($A25,統合マスタ!$AC$5:$AC$1500,0),0))</f>
        <v/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/>
      </c>
      <c r="I25" s="54" t="str">
        <f ca="1">IF(F25="","",OFFSET(分類!$B$29,MATCH(F25,分類!$A$30:$A$46,0),0))</f>
        <v/>
      </c>
      <c r="J25" s="65"/>
      <c r="K25" s="54"/>
      <c r="L25" s="54"/>
      <c r="M25" s="54">
        <f t="shared" si="0"/>
        <v>0</v>
      </c>
      <c r="N25" s="27" t="str">
        <f ca="1">IF($A25="","",OFFSET(統合マスタ!$K$4,MATCH($A25,統合マスタ!$AC$5:$AC$1500,0),0))</f>
        <v/>
      </c>
    </row>
    <row r="26" spans="1:14">
      <c r="A26" s="66" t="str" cm="1">
        <f t="array" aca="1" ref="A26" ca="1">IFERROR(
    SMALL(
        IF((統合マスタ!$R$5:$R$1500=1)*
           (ISNUMBER(MATCH(統合マスタ!$V$5:$V$1500, 分類!$T$8:$T$19, 0))),
           統合マスタ!$AC$5:$AC$1500),
        ROW(A22)
    ),
"")</f>
        <v/>
      </c>
      <c r="B26" s="27">
        <f t="shared" si="1"/>
        <v>22</v>
      </c>
      <c r="C26" s="27" t="str">
        <f ca="1">IF($A26="","",OFFSET(統合マスタ!$B$4,MATCH($A26,統合マスタ!$AC$5:$AC$1500,0),0))</f>
        <v/>
      </c>
      <c r="D26" s="27" t="str">
        <f ca="1">IF($A26="","",OFFSET(統合マスタ!$C$4,MATCH($A26,統合マスタ!$AC$5:$AC$1500,0),0))</f>
        <v/>
      </c>
      <c r="E26" s="27" t="str">
        <f ca="1">IF($A26="","",OFFSET(統合マスタ!$X$4,MATCH($A26,統合マスタ!$AC$5:$AC$1500,0),0))</f>
        <v/>
      </c>
      <c r="F26" s="27" t="str">
        <f ca="1">IF($A26="","",OFFSET(統合マスタ!$Z$4,MATCH($A26,統合マスタ!$AC$5:$AC$1500,0),0))</f>
        <v/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/>
      </c>
      <c r="I26" s="54" t="str">
        <f ca="1">IF(F26="","",OFFSET(分類!$B$29,MATCH(F26,分類!$A$30:$A$46,0),0))</f>
        <v/>
      </c>
      <c r="J26" s="65"/>
      <c r="K26" s="54"/>
      <c r="L26" s="54"/>
      <c r="M26" s="54">
        <f t="shared" si="0"/>
        <v>0</v>
      </c>
      <c r="N26" s="27" t="str">
        <f ca="1">IF($A26="","",OFFSET(統合マスタ!$K$4,MATCH($A26,統合マスタ!$AC$5:$AC$1500,0),0))</f>
        <v/>
      </c>
    </row>
    <row r="27" spans="1:14">
      <c r="A27" s="66" t="str" cm="1">
        <f t="array" aca="1" ref="A27" ca="1">IFERROR(
    SMALL(
        IF((統合マスタ!$R$5:$R$1500=1)*
           (ISNUMBER(MATCH(統合マスタ!$V$5:$V$1500, 分類!$T$8:$T$19, 0))),
           統合マスタ!$AC$5:$AC$1500),
        ROW(A23)
    ),
"")</f>
        <v/>
      </c>
      <c r="B27" s="27">
        <f t="shared" si="1"/>
        <v>23</v>
      </c>
      <c r="C27" s="27" t="str">
        <f ca="1">IF($A27="","",OFFSET(統合マスタ!$B$4,MATCH($A27,統合マスタ!$AC$5:$AC$1500,0),0))</f>
        <v/>
      </c>
      <c r="D27" s="27" t="str">
        <f ca="1">IF($A27="","",OFFSET(統合マスタ!$C$4,MATCH($A27,統合マスタ!$AC$5:$AC$1500,0),0))</f>
        <v/>
      </c>
      <c r="E27" s="27" t="str">
        <f ca="1">IF($A27="","",OFFSET(統合マスタ!$X$4,MATCH($A27,統合マスタ!$AC$5:$AC$1500,0),0))</f>
        <v/>
      </c>
      <c r="F27" s="27" t="str">
        <f ca="1">IF($A27="","",OFFSET(統合マスタ!$Z$4,MATCH($A27,統合マスタ!$AC$5:$AC$1500,0),0))</f>
        <v/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/>
      </c>
      <c r="I27" s="54" t="str">
        <f ca="1">IF(F27="","",OFFSET(分類!$B$29,MATCH(F27,分類!$A$30:$A$46,0),0))</f>
        <v/>
      </c>
      <c r="J27" s="65"/>
      <c r="K27" s="54"/>
      <c r="L27" s="54"/>
      <c r="M27" s="54">
        <f t="shared" si="0"/>
        <v>0</v>
      </c>
      <c r="N27" s="27" t="str">
        <f ca="1">IF($A27="","",OFFSET(統合マスタ!$K$4,MATCH($A27,統合マスタ!$AC$5:$AC$1500,0),0))</f>
        <v/>
      </c>
    </row>
    <row r="28" spans="1:14">
      <c r="A28" s="66" t="str" cm="1">
        <f t="array" aca="1" ref="A28" ca="1">IFERROR(
    SMALL(
        IF((統合マスタ!$R$5:$R$1500=1)*
           (ISNUMBER(MATCH(統合マスタ!$V$5:$V$1500, 分類!$T$8:$T$19, 0))),
           統合マスタ!$AC$5:$AC$1500),
        ROW(A24)
    ),
"")</f>
        <v/>
      </c>
      <c r="B28" s="27">
        <f t="shared" si="1"/>
        <v>24</v>
      </c>
      <c r="C28" s="27" t="str">
        <f ca="1">IF($A28="","",OFFSET(統合マスタ!$B$4,MATCH($A28,統合マスタ!$AC$5:$AC$1500,0),0))</f>
        <v/>
      </c>
      <c r="D28" s="27" t="str">
        <f ca="1">IF($A28="","",OFFSET(統合マスタ!$C$4,MATCH($A28,統合マスタ!$AC$5:$AC$1500,0),0))</f>
        <v/>
      </c>
      <c r="E28" s="27" t="str">
        <f ca="1">IF($A28="","",OFFSET(統合マスタ!$X$4,MATCH($A28,統合マスタ!$AC$5:$AC$1500,0),0))</f>
        <v/>
      </c>
      <c r="F28" s="27" t="str">
        <f ca="1">IF($A28="","",OFFSET(統合マスタ!$Z$4,MATCH($A28,統合マスタ!$AC$5:$AC$1500,0),0))</f>
        <v/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/>
      </c>
      <c r="I28" s="54" t="str">
        <f ca="1">IF(F28="","",OFFSET(分類!$B$29,MATCH(F28,分類!$A$30:$A$46,0),0))</f>
        <v/>
      </c>
      <c r="J28" s="65"/>
      <c r="K28" s="54"/>
      <c r="L28" s="54"/>
      <c r="M28" s="54">
        <f t="shared" si="0"/>
        <v>0</v>
      </c>
      <c r="N28" s="27" t="str">
        <f ca="1">IF($A28="","",OFFSET(統合マスタ!$K$4,MATCH($A28,統合マスタ!$AC$5:$AC$1500,0),0))</f>
        <v/>
      </c>
    </row>
    <row r="29" spans="1:14">
      <c r="A29" s="66" t="str" cm="1">
        <f t="array" aca="1" ref="A29" ca="1">IFERROR(
    SMALL(
        IF((統合マスタ!$R$5:$R$1500=1)*
           (ISNUMBER(MATCH(統合マスタ!$V$5:$V$1500, 分類!$T$8:$T$19, 0))),
           統合マスタ!$AC$5:$AC$1500),
        ROW(A25)
    ),
"")</f>
        <v/>
      </c>
      <c r="B29" s="27">
        <f t="shared" si="1"/>
        <v>25</v>
      </c>
      <c r="C29" s="27" t="str">
        <f ca="1">IF($A29="","",OFFSET(統合マスタ!$B$4,MATCH($A29,統合マスタ!$AC$5:$AC$1500,0),0))</f>
        <v/>
      </c>
      <c r="D29" s="27" t="str">
        <f ca="1">IF($A29="","",OFFSET(統合マスタ!$C$4,MATCH($A29,統合マスタ!$AC$5:$AC$1500,0),0))</f>
        <v/>
      </c>
      <c r="E29" s="27" t="str">
        <f ca="1">IF($A29="","",OFFSET(統合マスタ!$X$4,MATCH($A29,統合マスタ!$AC$5:$AC$1500,0),0))</f>
        <v/>
      </c>
      <c r="F29" s="27" t="str">
        <f ca="1">IF($A29="","",OFFSET(統合マスタ!$Z$4,MATCH($A29,統合マスタ!$AC$5:$AC$1500,0),0))</f>
        <v/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/>
      </c>
      <c r="I29" s="54" t="str">
        <f ca="1">IF(F29="","",OFFSET(分類!$B$29,MATCH(F29,分類!$A$30:$A$46,0),0))</f>
        <v/>
      </c>
      <c r="J29" s="65"/>
      <c r="K29" s="54"/>
      <c r="L29" s="54"/>
      <c r="M29" s="54">
        <f t="shared" si="0"/>
        <v>0</v>
      </c>
      <c r="N29" s="27" t="str">
        <f ca="1">IF($A29="","",OFFSET(統合マスタ!$K$4,MATCH($A29,統合マスタ!$AC$5:$AC$1500,0),0))</f>
        <v/>
      </c>
    </row>
    <row r="30" spans="1:14">
      <c r="A30" s="66" t="str" cm="1">
        <f t="array" aca="1" ref="A30" ca="1">IFERROR(
    SMALL(
        IF((統合マスタ!$R$5:$R$1500=1)*
           (ISNUMBER(MATCH(統合マスタ!$V$5:$V$1500, 分類!$T$8:$T$19, 0))),
           統合マスタ!$AC$5:$AC$1500),
        ROW(A26)
    ),
"")</f>
        <v/>
      </c>
      <c r="B30" s="27">
        <f t="shared" si="1"/>
        <v>26</v>
      </c>
      <c r="C30" s="27" t="str">
        <f ca="1">IF($A30="","",OFFSET(統合マスタ!$B$4,MATCH($A30,統合マスタ!$AC$5:$AC$1500,0),0))</f>
        <v/>
      </c>
      <c r="D30" s="27" t="str">
        <f ca="1">IF($A30="","",OFFSET(統合マスタ!$C$4,MATCH($A30,統合マスタ!$AC$5:$AC$1500,0),0))</f>
        <v/>
      </c>
      <c r="E30" s="27" t="str">
        <f ca="1">IF($A30="","",OFFSET(統合マスタ!$X$4,MATCH($A30,統合マスタ!$AC$5:$AC$1500,0),0))</f>
        <v/>
      </c>
      <c r="F30" s="27" t="str">
        <f ca="1">IF($A30="","",OFFSET(統合マスタ!$Z$4,MATCH($A30,統合マスタ!$AC$5:$AC$1500,0),0))</f>
        <v/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/>
      </c>
      <c r="I30" s="54" t="str">
        <f ca="1">IF(F30="","",OFFSET(分類!$B$29,MATCH(F30,分類!$A$30:$A$46,0),0))</f>
        <v/>
      </c>
      <c r="J30" s="65"/>
      <c r="K30" s="54"/>
      <c r="L30" s="54"/>
      <c r="M30" s="54">
        <f t="shared" si="0"/>
        <v>0</v>
      </c>
      <c r="N30" s="27" t="str">
        <f ca="1">IF($A30="","",OFFSET(統合マスタ!$K$4,MATCH($A30,統合マスタ!$AC$5:$AC$1500,0),0))</f>
        <v/>
      </c>
    </row>
    <row r="31" spans="1:14">
      <c r="A31" s="66" t="str" cm="1">
        <f t="array" aca="1" ref="A31" ca="1">IFERROR(
    SMALL(
        IF((統合マスタ!$R$5:$R$1500=1)*
           (ISNUMBER(MATCH(統合マスタ!$V$5:$V$1500, 分類!$T$8:$T$19, 0))),
           統合マスタ!$AC$5:$AC$1500),
        ROW(A27)
    ),
"")</f>
        <v/>
      </c>
      <c r="B31" s="27">
        <f t="shared" si="1"/>
        <v>27</v>
      </c>
      <c r="C31" s="27" t="str">
        <f ca="1">IF($A31="","",OFFSET(統合マスタ!$B$4,MATCH($A31,統合マスタ!$AC$5:$AC$1500,0),0))</f>
        <v/>
      </c>
      <c r="D31" s="27" t="str">
        <f ca="1">IF($A31="","",OFFSET(統合マスタ!$C$4,MATCH($A31,統合マスタ!$AC$5:$AC$1500,0),0))</f>
        <v/>
      </c>
      <c r="E31" s="27" t="str">
        <f ca="1">IF($A31="","",OFFSET(統合マスタ!$X$4,MATCH($A31,統合マスタ!$AC$5:$AC$1500,0),0))</f>
        <v/>
      </c>
      <c r="F31" s="27" t="str">
        <f ca="1">IF($A31="","",OFFSET(統合マスタ!$Z$4,MATCH($A31,統合マスタ!$AC$5:$AC$1500,0),0))</f>
        <v/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/>
      </c>
      <c r="I31" s="54" t="str">
        <f ca="1">IF(F31="","",OFFSET(分類!$B$29,MATCH(F31,分類!$A$30:$A$46,0),0))</f>
        <v/>
      </c>
      <c r="J31" s="65"/>
      <c r="K31" s="54"/>
      <c r="L31" s="54"/>
      <c r="M31" s="54">
        <f t="shared" si="0"/>
        <v>0</v>
      </c>
      <c r="N31" s="27" t="str">
        <f ca="1">IF($A31="","",OFFSET(統合マスタ!$K$4,MATCH($A31,統合マスタ!$AC$5:$AC$1500,0),0))</f>
        <v/>
      </c>
    </row>
    <row r="32" spans="1:14">
      <c r="A32" s="66" t="str" cm="1">
        <f t="array" aca="1" ref="A32" ca="1">IFERROR(
    SMALL(
        IF((統合マスタ!$R$5:$R$1500=1)*
           (ISNUMBER(MATCH(統合マスタ!$V$5:$V$1500, 分類!$T$8:$T$19, 0))),
           統合マスタ!$AC$5:$AC$1500),
        ROW(A28)
    ),
"")</f>
        <v/>
      </c>
      <c r="B32" s="27">
        <f t="shared" si="1"/>
        <v>28</v>
      </c>
      <c r="C32" s="27" t="str">
        <f ca="1">IF($A32="","",OFFSET(統合マスタ!$B$4,MATCH($A32,統合マスタ!$AC$5:$AC$1500,0),0))</f>
        <v/>
      </c>
      <c r="D32" s="27" t="str">
        <f ca="1">IF($A32="","",OFFSET(統合マスタ!$C$4,MATCH($A32,統合マスタ!$AC$5:$AC$1500,0),0))</f>
        <v/>
      </c>
      <c r="E32" s="27" t="str">
        <f ca="1">IF($A32="","",OFFSET(統合マスタ!$X$4,MATCH($A32,統合マスタ!$AC$5:$AC$1500,0),0))</f>
        <v/>
      </c>
      <c r="F32" s="27" t="str">
        <f ca="1">IF($A32="","",OFFSET(統合マスタ!$Z$4,MATCH($A32,統合マスタ!$AC$5:$AC$1500,0),0))</f>
        <v/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/>
      </c>
      <c r="I32" s="54" t="str">
        <f ca="1">IF(F32="","",OFFSET(分類!$B$29,MATCH(F32,分類!$A$30:$A$46,0),0))</f>
        <v/>
      </c>
      <c r="J32" s="65"/>
      <c r="K32" s="54"/>
      <c r="L32" s="54"/>
      <c r="M32" s="54">
        <f t="shared" si="0"/>
        <v>0</v>
      </c>
      <c r="N32" s="27" t="str">
        <f ca="1">IF($A32="","",OFFSET(統合マスタ!$K$4,MATCH($A32,統合マスタ!$AC$5:$AC$1500,0),0))</f>
        <v/>
      </c>
    </row>
    <row r="33" spans="1:14">
      <c r="A33" s="66" t="str" cm="1">
        <f t="array" aca="1" ref="A33" ca="1">IFERROR(
    SMALL(
        IF((統合マスタ!$R$5:$R$1500=1)*
           (ISNUMBER(MATCH(統合マスタ!$V$5:$V$1500, 分類!$T$8:$T$19, 0))),
           統合マスタ!$AC$5:$AC$1500),
        ROW(A29)
    ),
"")</f>
        <v/>
      </c>
      <c r="B33" s="27">
        <f t="shared" si="1"/>
        <v>29</v>
      </c>
      <c r="C33" s="27" t="str">
        <f ca="1">IF($A33="","",OFFSET(統合マスタ!$B$4,MATCH($A33,統合マスタ!$AC$5:$AC$1500,0),0))</f>
        <v/>
      </c>
      <c r="D33" s="27" t="str">
        <f ca="1">IF($A33="","",OFFSET(統合マスタ!$C$4,MATCH($A33,統合マスタ!$AC$5:$AC$1500,0),0))</f>
        <v/>
      </c>
      <c r="E33" s="27" t="str">
        <f ca="1">IF($A33="","",OFFSET(統合マスタ!$X$4,MATCH($A33,統合マスタ!$AC$5:$AC$1500,0),0))</f>
        <v/>
      </c>
      <c r="F33" s="27" t="str">
        <f ca="1">IF($A33="","",OFFSET(統合マスタ!$Z$4,MATCH($A33,統合マスタ!$AC$5:$AC$1500,0),0))</f>
        <v/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/>
      </c>
      <c r="I33" s="54" t="str">
        <f ca="1">IF(F33="","",OFFSET(分類!$B$29,MATCH(F33,分類!$A$30:$A$46,0),0))</f>
        <v/>
      </c>
      <c r="J33" s="65"/>
      <c r="K33" s="54"/>
      <c r="L33" s="54"/>
      <c r="M33" s="54">
        <f t="shared" si="0"/>
        <v>0</v>
      </c>
      <c r="N33" s="27" t="str">
        <f ca="1">IF($A33="","",OFFSET(統合マスタ!$K$4,MATCH($A33,統合マスタ!$AC$5:$AC$1500,0),0))</f>
        <v/>
      </c>
    </row>
    <row r="34" spans="1:14">
      <c r="A34" s="66" t="str" cm="1">
        <f t="array" aca="1" ref="A34" ca="1">IFERROR(
    SMALL(
        IF((統合マスタ!$R$5:$R$1500=1)*
           (ISNUMBER(MATCH(統合マスタ!$V$5:$V$1500, 分類!$T$8:$T$19, 0))),
           統合マスタ!$AC$5:$AC$1500),
        ROW(A30)
    ),
"")</f>
        <v/>
      </c>
      <c r="B34" s="27">
        <f t="shared" si="1"/>
        <v>30</v>
      </c>
      <c r="C34" s="27" t="str">
        <f ca="1">IF($A34="","",OFFSET(統合マスタ!$B$4,MATCH($A34,統合マスタ!$AC$5:$AC$1500,0),0))</f>
        <v/>
      </c>
      <c r="D34" s="27" t="str">
        <f ca="1">IF($A34="","",OFFSET(統合マスタ!$C$4,MATCH($A34,統合マスタ!$AC$5:$AC$1500,0),0))</f>
        <v/>
      </c>
      <c r="E34" s="27" t="str">
        <f ca="1">IF($A34="","",OFFSET(統合マスタ!$X$4,MATCH($A34,統合マスタ!$AC$5:$AC$1500,0),0))</f>
        <v/>
      </c>
      <c r="F34" s="27" t="str">
        <f ca="1">IF($A34="","",OFFSET(統合マスタ!$Z$4,MATCH($A34,統合マスタ!$AC$5:$AC$1500,0),0))</f>
        <v/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/>
      </c>
      <c r="I34" s="54" t="str">
        <f ca="1">IF(F34="","",OFFSET(分類!$B$29,MATCH(F34,分類!$A$30:$A$46,0),0))</f>
        <v/>
      </c>
      <c r="J34" s="65"/>
      <c r="K34" s="54"/>
      <c r="L34" s="54"/>
      <c r="M34" s="54">
        <f t="shared" si="0"/>
        <v>0</v>
      </c>
      <c r="N34" s="27" t="str">
        <f ca="1">IF($A34="","",OFFSET(統合マスタ!$K$4,MATCH($A34,統合マスタ!$AC$5:$AC$1500,0),0))</f>
        <v/>
      </c>
    </row>
    <row r="35" spans="1:14">
      <c r="A35" s="66" t="str" cm="1">
        <f t="array" aca="1" ref="A35" ca="1">IFERROR(
    SMALL(
        IF((統合マスタ!$R$5:$R$1500=1)*
           (ISNUMBER(MATCH(統合マスタ!$V$5:$V$1500, 分類!$T$8:$T$19, 0))),
           統合マスタ!$AC$5:$AC$1500),
        ROW(A31)
    ),
"")</f>
        <v/>
      </c>
      <c r="B35" s="27">
        <f t="shared" si="1"/>
        <v>31</v>
      </c>
      <c r="C35" s="27" t="str">
        <f ca="1">IF($A35="","",OFFSET(統合マスタ!$B$4,MATCH($A35,統合マスタ!$AC$5:$AC$1500,0),0))</f>
        <v/>
      </c>
      <c r="D35" s="27" t="str">
        <f ca="1">IF($A35="","",OFFSET(統合マスタ!$C$4,MATCH($A35,統合マスタ!$AC$5:$AC$1500,0),0))</f>
        <v/>
      </c>
      <c r="E35" s="27" t="str">
        <f ca="1">IF($A35="","",OFFSET(統合マスタ!$X$4,MATCH($A35,統合マスタ!$AC$5:$AC$1500,0),0))</f>
        <v/>
      </c>
      <c r="F35" s="27" t="str">
        <f ca="1">IF($A35="","",OFFSET(統合マスタ!$Z$4,MATCH($A35,統合マスタ!$AC$5:$AC$1500,0),0))</f>
        <v/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/>
      </c>
      <c r="I35" s="54" t="str">
        <f ca="1">IF(F35="","",OFFSET(分類!$B$29,MATCH(F35,分類!$A$30:$A$46,0),0))</f>
        <v/>
      </c>
      <c r="J35" s="65"/>
      <c r="K35" s="54"/>
      <c r="L35" s="54"/>
      <c r="M35" s="54">
        <f t="shared" si="0"/>
        <v>0</v>
      </c>
      <c r="N35" s="27" t="str">
        <f ca="1">IF($A35="","",OFFSET(統合マスタ!$K$4,MATCH($A35,統合マスタ!$AC$5:$AC$1500,0),0))</f>
        <v/>
      </c>
    </row>
    <row r="36" spans="1:14">
      <c r="A36" s="66" t="str" cm="1">
        <f t="array" aca="1" ref="A36" ca="1">IFERROR(
    SMALL(
        IF((統合マスタ!$R$5:$R$1500=1)*
           (ISNUMBER(MATCH(統合マスタ!$V$5:$V$1500, 分類!$T$8:$T$19, 0))),
           統合マスタ!$AC$5:$AC$1500),
        ROW(A32)
    ),
"")</f>
        <v/>
      </c>
      <c r="B36" s="27">
        <f t="shared" si="1"/>
        <v>32</v>
      </c>
      <c r="C36" s="27" t="str">
        <f ca="1">IF($A36="","",OFFSET(統合マスタ!$B$4,MATCH($A36,統合マスタ!$AC$5:$AC$1500,0),0))</f>
        <v/>
      </c>
      <c r="D36" s="27" t="str">
        <f ca="1">IF($A36="","",OFFSET(統合マスタ!$C$4,MATCH($A36,統合マスタ!$AC$5:$AC$1500,0),0))</f>
        <v/>
      </c>
      <c r="E36" s="27" t="str">
        <f ca="1">IF($A36="","",OFFSET(統合マスタ!$X$4,MATCH($A36,統合マスタ!$AC$5:$AC$1500,0),0))</f>
        <v/>
      </c>
      <c r="F36" s="27" t="str">
        <f ca="1">IF($A36="","",OFFSET(統合マスタ!$Z$4,MATCH($A36,統合マスタ!$AC$5:$AC$1500,0),0))</f>
        <v/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/>
      </c>
      <c r="I36" s="54" t="str">
        <f ca="1">IF(F36="","",OFFSET(分類!$B$29,MATCH(F36,分類!$A$30:$A$46,0),0))</f>
        <v/>
      </c>
      <c r="J36" s="65"/>
      <c r="K36" s="54"/>
      <c r="L36" s="54"/>
      <c r="M36" s="54">
        <f t="shared" si="0"/>
        <v>0</v>
      </c>
      <c r="N36" s="27" t="str">
        <f ca="1">IF($A36="","",OFFSET(統合マスタ!$K$4,MATCH($A36,統合マスタ!$AC$5:$AC$1500,0),0))</f>
        <v/>
      </c>
    </row>
    <row r="37" spans="1:14">
      <c r="A37" s="66" t="str" cm="1">
        <f t="array" aca="1" ref="A37" ca="1">IFERROR(
    SMALL(
        IF((統合マスタ!$R$5:$R$1500=1)*
           (ISNUMBER(MATCH(統合マスタ!$V$5:$V$1500, 分類!$T$8:$T$19, 0))),
           統合マスタ!$AC$5:$AC$1500),
        ROW(A33)
    ),
"")</f>
        <v/>
      </c>
      <c r="B37" s="27">
        <f t="shared" si="1"/>
        <v>33</v>
      </c>
      <c r="C37" s="27" t="str">
        <f ca="1">IF($A37="","",OFFSET(統合マスタ!$B$4,MATCH($A37,統合マスタ!$AC$5:$AC$1500,0),0))</f>
        <v/>
      </c>
      <c r="D37" s="27" t="str">
        <f ca="1">IF($A37="","",OFFSET(統合マスタ!$C$4,MATCH($A37,統合マスタ!$AC$5:$AC$1500,0),0))</f>
        <v/>
      </c>
      <c r="E37" s="27" t="str">
        <f ca="1">IF($A37="","",OFFSET(統合マスタ!$X$4,MATCH($A37,統合マスタ!$AC$5:$AC$1500,0),0))</f>
        <v/>
      </c>
      <c r="F37" s="27" t="str">
        <f ca="1">IF($A37="","",OFFSET(統合マスタ!$Z$4,MATCH($A37,統合マスタ!$AC$5:$AC$1500,0),0))</f>
        <v/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/>
      </c>
      <c r="I37" s="54" t="str">
        <f ca="1">IF(F37="","",OFFSET(分類!$B$29,MATCH(F37,分類!$A$30:$A$46,0),0))</f>
        <v/>
      </c>
      <c r="J37" s="65"/>
      <c r="K37" s="54"/>
      <c r="L37" s="54"/>
      <c r="M37" s="54">
        <f t="shared" si="0"/>
        <v>0</v>
      </c>
      <c r="N37" s="27" t="str">
        <f ca="1">IF($A37="","",OFFSET(統合マスタ!$K$4,MATCH($A37,統合マスタ!$AC$5:$AC$1500,0),0))</f>
        <v/>
      </c>
    </row>
    <row r="38" spans="1:14">
      <c r="A38" s="66" t="str" cm="1">
        <f t="array" aca="1" ref="A38" ca="1">IFERROR(
    SMALL(
        IF((統合マスタ!$R$5:$R$1500=1)*
           (ISNUMBER(MATCH(統合マスタ!$V$5:$V$1500, 分類!$T$8:$T$19, 0))),
           統合マスタ!$AC$5:$AC$1500),
        ROW(A34)
    ),
"")</f>
        <v/>
      </c>
      <c r="B38" s="27">
        <f t="shared" si="1"/>
        <v>34</v>
      </c>
      <c r="C38" s="27" t="str">
        <f ca="1">IF($A38="","",OFFSET(統合マスタ!$B$4,MATCH($A38,統合マスタ!$AC$5:$AC$1500,0),0))</f>
        <v/>
      </c>
      <c r="D38" s="27" t="str">
        <f ca="1">IF($A38="","",OFFSET(統合マスタ!$C$4,MATCH($A38,統合マスタ!$AC$5:$AC$1500,0),0))</f>
        <v/>
      </c>
      <c r="E38" s="27" t="str">
        <f ca="1">IF($A38="","",OFFSET(統合マスタ!$X$4,MATCH($A38,統合マスタ!$AC$5:$AC$1500,0),0))</f>
        <v/>
      </c>
      <c r="F38" s="27" t="str">
        <f ca="1">IF($A38="","",OFFSET(統合マスタ!$Z$4,MATCH($A38,統合マスタ!$AC$5:$AC$1500,0),0))</f>
        <v/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/>
      </c>
      <c r="I38" s="54" t="str">
        <f ca="1">IF(F38="","",OFFSET(分類!$B$29,MATCH(F38,分類!$A$30:$A$46,0),0))</f>
        <v/>
      </c>
      <c r="J38" s="65"/>
      <c r="K38" s="54"/>
      <c r="L38" s="54"/>
      <c r="M38" s="54">
        <f t="shared" si="0"/>
        <v>0</v>
      </c>
      <c r="N38" s="27" t="str">
        <f ca="1">IF($A38="","",OFFSET(統合マスタ!$K$4,MATCH($A38,統合マスタ!$AC$5:$AC$1500,0),0))</f>
        <v/>
      </c>
    </row>
    <row r="39" spans="1:14">
      <c r="A39" s="66" t="str" cm="1">
        <f t="array" aca="1" ref="A39" ca="1">IFERROR(
    SMALL(
        IF((統合マスタ!$R$5:$R$1500=1)*
           (ISNUMBER(MATCH(統合マスタ!$V$5:$V$1500, 分類!$T$8:$T$19, 0))),
           統合マスタ!$AC$5:$AC$1500),
        ROW(A35)
    ),
"")</f>
        <v/>
      </c>
      <c r="B39" s="27">
        <f t="shared" si="1"/>
        <v>35</v>
      </c>
      <c r="C39" s="27" t="str">
        <f ca="1">IF($A39="","",OFFSET(統合マスタ!$B$4,MATCH($A39,統合マスタ!$AC$5:$AC$1500,0),0))</f>
        <v/>
      </c>
      <c r="D39" s="27" t="str">
        <f ca="1">IF($A39="","",OFFSET(統合マスタ!$C$4,MATCH($A39,統合マスタ!$AC$5:$AC$1500,0),0))</f>
        <v/>
      </c>
      <c r="E39" s="27" t="str">
        <f ca="1">IF($A39="","",OFFSET(統合マスタ!$X$4,MATCH($A39,統合マスタ!$AC$5:$AC$1500,0),0))</f>
        <v/>
      </c>
      <c r="F39" s="27" t="str">
        <f ca="1">IF($A39="","",OFFSET(統合マスタ!$Z$4,MATCH($A39,統合マスタ!$AC$5:$AC$1500,0),0))</f>
        <v/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/>
      </c>
      <c r="I39" s="54" t="str">
        <f ca="1">IF(F39="","",OFFSET(分類!$B$29,MATCH(F39,分類!$A$30:$A$46,0),0))</f>
        <v/>
      </c>
      <c r="J39" s="65"/>
      <c r="K39" s="54"/>
      <c r="L39" s="54"/>
      <c r="M39" s="54">
        <f t="shared" si="0"/>
        <v>0</v>
      </c>
      <c r="N39" s="27" t="str">
        <f ca="1">IF($A39="","",OFFSET(統合マスタ!$K$4,MATCH($A39,統合マスタ!$AC$5:$AC$1500,0),0))</f>
        <v/>
      </c>
    </row>
    <row r="40" spans="1:14">
      <c r="A40" s="66" t="str" cm="1">
        <f t="array" aca="1" ref="A40" ca="1">IFERROR(
    SMALL(
        IF((統合マスタ!$R$5:$R$1500=1)*
           (ISNUMBER(MATCH(統合マスタ!$V$5:$V$1500, 分類!$T$8:$T$19, 0))),
           統合マスタ!$AC$5:$AC$1500),
        ROW(A36)
    ),
"")</f>
        <v/>
      </c>
      <c r="B40" s="27">
        <f t="shared" si="1"/>
        <v>36</v>
      </c>
      <c r="C40" s="27" t="str">
        <f ca="1">IF($A40="","",OFFSET(統合マスタ!$B$4,MATCH($A40,統合マスタ!$AC$5:$AC$1500,0),0))</f>
        <v/>
      </c>
      <c r="D40" s="27" t="str">
        <f ca="1">IF($A40="","",OFFSET(統合マスタ!$C$4,MATCH($A40,統合マスタ!$AC$5:$AC$1500,0),0))</f>
        <v/>
      </c>
      <c r="E40" s="27" t="str">
        <f ca="1">IF($A40="","",OFFSET(統合マスタ!$X$4,MATCH($A40,統合マスタ!$AC$5:$AC$1500,0),0))</f>
        <v/>
      </c>
      <c r="F40" s="27" t="str">
        <f ca="1">IF($A40="","",OFFSET(統合マスタ!$Z$4,MATCH($A40,統合マスタ!$AC$5:$AC$1500,0),0))</f>
        <v/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/>
      </c>
      <c r="I40" s="54" t="str">
        <f ca="1">IF(F40="","",OFFSET(分類!$B$29,MATCH(F40,分類!$A$30:$A$46,0),0))</f>
        <v/>
      </c>
      <c r="J40" s="65"/>
      <c r="K40" s="54"/>
      <c r="L40" s="54"/>
      <c r="M40" s="54">
        <f t="shared" si="0"/>
        <v>0</v>
      </c>
      <c r="N40" s="27" t="str">
        <f ca="1">IF($A40="","",OFFSET(統合マスタ!$K$4,MATCH($A40,統合マスタ!$AC$5:$AC$1500,0),0))</f>
        <v/>
      </c>
    </row>
    <row r="41" spans="1:14">
      <c r="A41" s="66" t="str" cm="1">
        <f t="array" aca="1" ref="A41" ca="1">IFERROR(
    SMALL(
        IF((統合マスタ!$R$5:$R$1500=1)*
           (ISNUMBER(MATCH(統合マスタ!$V$5:$V$1500, 分類!$T$8:$T$19, 0))),
           統合マスタ!$AC$5:$AC$1500),
        ROW(A37)
    ),
"")</f>
        <v/>
      </c>
      <c r="B41" s="27">
        <f t="shared" si="1"/>
        <v>37</v>
      </c>
      <c r="C41" s="27" t="str">
        <f ca="1">IF($A41="","",OFFSET(統合マスタ!$B$4,MATCH($A41,統合マスタ!$AC$5:$AC$1500,0),0))</f>
        <v/>
      </c>
      <c r="D41" s="27" t="str">
        <f ca="1">IF($A41="","",OFFSET(統合マスタ!$C$4,MATCH($A41,統合マスタ!$AC$5:$AC$1500,0),0))</f>
        <v/>
      </c>
      <c r="E41" s="27" t="str">
        <f ca="1">IF($A41="","",OFFSET(統合マスタ!$X$4,MATCH($A41,統合マスタ!$AC$5:$AC$1500,0),0))</f>
        <v/>
      </c>
      <c r="F41" s="27" t="str">
        <f ca="1">IF($A41="","",OFFSET(統合マスタ!$Z$4,MATCH($A41,統合マスタ!$AC$5:$AC$1500,0),0))</f>
        <v/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/>
      </c>
      <c r="I41" s="54" t="str">
        <f ca="1">IF(F41="","",OFFSET(分類!$B$29,MATCH(F41,分類!$A$30:$A$46,0),0))</f>
        <v/>
      </c>
      <c r="J41" s="65"/>
      <c r="K41" s="54"/>
      <c r="L41" s="54"/>
      <c r="M41" s="54">
        <f t="shared" si="0"/>
        <v>0</v>
      </c>
      <c r="N41" s="27" t="str">
        <f ca="1">IF($A41="","",OFFSET(統合マスタ!$K$4,MATCH($A41,統合マスタ!$AC$5:$AC$1500,0),0))</f>
        <v/>
      </c>
    </row>
    <row r="42" spans="1:14">
      <c r="A42" s="66" t="str" cm="1">
        <f t="array" aca="1" ref="A42" ca="1">IFERROR(
    SMALL(
        IF((統合マスタ!$R$5:$R$1500=1)*
           (ISNUMBER(MATCH(統合マスタ!$V$5:$V$1500, 分類!$T$8:$T$19, 0))),
           統合マスタ!$AC$5:$AC$1500),
        ROW(A38)
    ),
"")</f>
        <v/>
      </c>
      <c r="B42" s="27">
        <f t="shared" si="1"/>
        <v>38</v>
      </c>
      <c r="C42" s="27" t="str">
        <f ca="1">IF($A42="","",OFFSET(統合マスタ!$B$4,MATCH($A42,統合マスタ!$AC$5:$AC$1500,0),0))</f>
        <v/>
      </c>
      <c r="D42" s="27" t="str">
        <f ca="1">IF($A42="","",OFFSET(統合マスタ!$C$4,MATCH($A42,統合マスタ!$AC$5:$AC$1500,0),0))</f>
        <v/>
      </c>
      <c r="E42" s="27" t="str">
        <f ca="1">IF($A42="","",OFFSET(統合マスタ!$X$4,MATCH($A42,統合マスタ!$AC$5:$AC$1500,0),0))</f>
        <v/>
      </c>
      <c r="F42" s="27" t="str">
        <f ca="1">IF($A42="","",OFFSET(統合マスタ!$Z$4,MATCH($A42,統合マスタ!$AC$5:$AC$1500,0),0))</f>
        <v/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/>
      </c>
      <c r="I42" s="54" t="str">
        <f ca="1">IF(F42="","",OFFSET(分類!$B$29,MATCH(F42,分類!$A$30:$A$46,0),0))</f>
        <v/>
      </c>
      <c r="J42" s="65"/>
      <c r="K42" s="54"/>
      <c r="L42" s="54"/>
      <c r="M42" s="54">
        <f t="shared" si="0"/>
        <v>0</v>
      </c>
      <c r="N42" s="27" t="str">
        <f ca="1">IF($A42="","",OFFSET(統合マスタ!$K$4,MATCH($A42,統合マスタ!$AC$5:$AC$1500,0),0))</f>
        <v/>
      </c>
    </row>
    <row r="43" spans="1:14">
      <c r="A43" s="66" t="str" cm="1">
        <f t="array" aca="1" ref="A43" ca="1">IFERROR(
    SMALL(
        IF((統合マスタ!$R$5:$R$1500=1)*
           (ISNUMBER(MATCH(統合マスタ!$V$5:$V$1500, 分類!$T$8:$T$19, 0))),
           統合マスタ!$AC$5:$AC$1500),
        ROW(A39)
    ),
"")</f>
        <v/>
      </c>
      <c r="B43" s="27">
        <f t="shared" si="1"/>
        <v>39</v>
      </c>
      <c r="C43" s="27" t="str">
        <f ca="1">IF($A43="","",OFFSET(統合マスタ!$B$4,MATCH($A43,統合マスタ!$AC$5:$AC$1500,0),0))</f>
        <v/>
      </c>
      <c r="D43" s="27" t="str">
        <f ca="1">IF($A43="","",OFFSET(統合マスタ!$C$4,MATCH($A43,統合マスタ!$AC$5:$AC$1500,0),0))</f>
        <v/>
      </c>
      <c r="E43" s="27" t="str">
        <f ca="1">IF($A43="","",OFFSET(統合マスタ!$X$4,MATCH($A43,統合マスタ!$AC$5:$AC$1500,0),0))</f>
        <v/>
      </c>
      <c r="F43" s="27" t="str">
        <f ca="1">IF($A43="","",OFFSET(統合マスタ!$Z$4,MATCH($A43,統合マスタ!$AC$5:$AC$1500,0),0))</f>
        <v/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/>
      </c>
      <c r="I43" s="54" t="str">
        <f ca="1">IF(F43="","",OFFSET(分類!$B$29,MATCH(F43,分類!$A$30:$A$46,0),0))</f>
        <v/>
      </c>
      <c r="J43" s="65"/>
      <c r="K43" s="54"/>
      <c r="L43" s="54"/>
      <c r="M43" s="54">
        <f t="shared" si="0"/>
        <v>0</v>
      </c>
      <c r="N43" s="27" t="str">
        <f ca="1">IF($A43="","",OFFSET(統合マスタ!$K$4,MATCH($A43,統合マスタ!$AC$5:$AC$1500,0),0))</f>
        <v/>
      </c>
    </row>
    <row r="44" spans="1:14">
      <c r="A44" s="66" t="str" cm="1">
        <f t="array" aca="1" ref="A44" ca="1">IFERROR(
    SMALL(
        IF((統合マスタ!$R$5:$R$1500=1)*
           (ISNUMBER(MATCH(統合マスタ!$V$5:$V$1500, 分類!$T$8:$T$19, 0))),
           統合マスタ!$AC$5:$AC$1500),
        ROW(A40)
    ),
"")</f>
        <v/>
      </c>
      <c r="B44" s="27">
        <f t="shared" si="1"/>
        <v>40</v>
      </c>
      <c r="C44" s="27" t="str">
        <f ca="1">IF($A44="","",OFFSET(統合マスタ!$B$4,MATCH($A44,統合マスタ!$AC$5:$AC$1500,0),0))</f>
        <v/>
      </c>
      <c r="D44" s="27" t="str">
        <f ca="1">IF($A44="","",OFFSET(統合マスタ!$C$4,MATCH($A44,統合マスタ!$AC$5:$AC$1500,0),0))</f>
        <v/>
      </c>
      <c r="E44" s="27" t="str">
        <f ca="1">IF($A44="","",OFFSET(統合マスタ!$X$4,MATCH($A44,統合マスタ!$AC$5:$AC$1500,0),0))</f>
        <v/>
      </c>
      <c r="F44" s="27" t="str">
        <f ca="1">IF($A44="","",OFFSET(統合マスタ!$Z$4,MATCH($A44,統合マスタ!$AC$5:$AC$1500,0),0))</f>
        <v/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/>
      </c>
      <c r="I44" s="54" t="str">
        <f ca="1">IF(F44="","",OFFSET(分類!$B$29,MATCH(F44,分類!$A$30:$A$46,0),0))</f>
        <v/>
      </c>
      <c r="J44" s="65"/>
      <c r="K44" s="54"/>
      <c r="L44" s="54"/>
      <c r="M44" s="54">
        <f t="shared" si="0"/>
        <v>0</v>
      </c>
      <c r="N44" s="27" t="str">
        <f ca="1">IF($A44="","",OFFSET(統合マスタ!$K$4,MATCH($A44,統合マスタ!$AC$5:$AC$1500,0),0))</f>
        <v/>
      </c>
    </row>
    <row r="45" spans="1:14">
      <c r="A45" s="66" t="str" cm="1">
        <f t="array" aca="1" ref="A45" ca="1">IFERROR(
    SMALL(
        IF((統合マスタ!$R$5:$R$1500=1)*
           (ISNUMBER(MATCH(統合マスタ!$V$5:$V$1500, 分類!$T$8:$T$19, 0))),
           統合マスタ!$AC$5:$AC$1500),
        ROW(A41)
    ),
"")</f>
        <v/>
      </c>
      <c r="B45" s="27">
        <f t="shared" si="1"/>
        <v>41</v>
      </c>
      <c r="C45" s="27" t="str">
        <f ca="1">IF($A45="","",OFFSET(統合マスタ!$B$4,MATCH($A45,統合マスタ!$AC$5:$AC$1500,0),0))</f>
        <v/>
      </c>
      <c r="D45" s="27" t="str">
        <f ca="1">IF($A45="","",OFFSET(統合マスタ!$C$4,MATCH($A45,統合マスタ!$AC$5:$AC$1500,0),0))</f>
        <v/>
      </c>
      <c r="E45" s="27" t="str">
        <f ca="1">IF($A45="","",OFFSET(統合マスタ!$X$4,MATCH($A45,統合マスタ!$AC$5:$AC$1500,0),0))</f>
        <v/>
      </c>
      <c r="F45" s="27" t="str">
        <f ca="1">IF($A45="","",OFFSET(統合マスタ!$Z$4,MATCH($A45,統合マスタ!$AC$5:$AC$1500,0),0))</f>
        <v/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/>
      </c>
      <c r="I45" s="54" t="str">
        <f ca="1">IF(F45="","",OFFSET(分類!$B$29,MATCH(F45,分類!$A$30:$A$46,0),0))</f>
        <v/>
      </c>
      <c r="J45" s="65"/>
      <c r="K45" s="54"/>
      <c r="L45" s="54"/>
      <c r="M45" s="54">
        <f t="shared" si="0"/>
        <v>0</v>
      </c>
      <c r="N45" s="27" t="str">
        <f ca="1">IF($A45="","",OFFSET(統合マスタ!$K$4,MATCH($A45,統合マスタ!$AC$5:$AC$1500,0),0))</f>
        <v/>
      </c>
    </row>
    <row r="46" spans="1:14">
      <c r="A46" s="66" t="str" cm="1">
        <f t="array" aca="1" ref="A46" ca="1">IFERROR(
    SMALL(
        IF((統合マスタ!$R$5:$R$1500=1)*
           (ISNUMBER(MATCH(統合マスタ!$V$5:$V$1500, 分類!$T$8:$T$19, 0))),
           統合マスタ!$AC$5:$AC$1500),
        ROW(A42)
    ),
"")</f>
        <v/>
      </c>
      <c r="B46" s="27">
        <f t="shared" si="1"/>
        <v>42</v>
      </c>
      <c r="C46" s="27" t="str">
        <f ca="1">IF($A46="","",OFFSET(統合マスタ!$B$4,MATCH($A46,統合マスタ!$AC$5:$AC$1500,0),0))</f>
        <v/>
      </c>
      <c r="D46" s="27" t="str">
        <f ca="1">IF($A46="","",OFFSET(統合マスタ!$C$4,MATCH($A46,統合マスタ!$AC$5:$AC$1500,0),0))</f>
        <v/>
      </c>
      <c r="E46" s="27" t="str">
        <f ca="1">IF($A46="","",OFFSET(統合マスタ!$X$4,MATCH($A46,統合マスタ!$AC$5:$AC$1500,0),0))</f>
        <v/>
      </c>
      <c r="F46" s="27" t="str">
        <f ca="1">IF($A46="","",OFFSET(統合マスタ!$Z$4,MATCH($A46,統合マスタ!$AC$5:$AC$1500,0),0))</f>
        <v/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/>
      </c>
      <c r="I46" s="54" t="str">
        <f ca="1">IF(F46="","",OFFSET(分類!$B$29,MATCH(F46,分類!$A$30:$A$46,0),0))</f>
        <v/>
      </c>
      <c r="J46" s="65"/>
      <c r="K46" s="54"/>
      <c r="L46" s="54"/>
      <c r="M46" s="54">
        <f t="shared" si="0"/>
        <v>0</v>
      </c>
      <c r="N46" s="27" t="str">
        <f ca="1">IF($A46="","",OFFSET(統合マスタ!$K$4,MATCH($A46,統合マスタ!$AC$5:$AC$1500,0),0))</f>
        <v/>
      </c>
    </row>
    <row r="47" spans="1:14">
      <c r="A47" s="66" t="str" cm="1">
        <f t="array" aca="1" ref="A47" ca="1">IFERROR(
    SMALL(
        IF((統合マスタ!$R$5:$R$1500=1)*
           (ISNUMBER(MATCH(統合マスタ!$V$5:$V$1500, 分類!$T$8:$T$19, 0))),
           統合マスタ!$AC$5:$AC$1500),
        ROW(A43)
    ),
"")</f>
        <v/>
      </c>
      <c r="B47" s="27">
        <f t="shared" si="1"/>
        <v>43</v>
      </c>
      <c r="C47" s="27" t="str">
        <f ca="1">IF($A47="","",OFFSET(統合マスタ!$B$4,MATCH($A47,統合マスタ!$AC$5:$AC$1500,0),0))</f>
        <v/>
      </c>
      <c r="D47" s="27" t="str">
        <f ca="1">IF($A47="","",OFFSET(統合マスタ!$C$4,MATCH($A47,統合マスタ!$AC$5:$AC$1500,0),0))</f>
        <v/>
      </c>
      <c r="E47" s="27" t="str">
        <f ca="1">IF($A47="","",OFFSET(統合マスタ!$X$4,MATCH($A47,統合マスタ!$AC$5:$AC$1500,0),0))</f>
        <v/>
      </c>
      <c r="F47" s="27" t="str">
        <f ca="1">IF($A47="","",OFFSET(統合マスタ!$Z$4,MATCH($A47,統合マスタ!$AC$5:$AC$1500,0),0))</f>
        <v/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/>
      </c>
      <c r="I47" s="54" t="str">
        <f ca="1">IF(F47="","",OFFSET(分類!$B$29,MATCH(F47,分類!$A$30:$A$46,0),0))</f>
        <v/>
      </c>
      <c r="J47" s="65"/>
      <c r="K47" s="54"/>
      <c r="L47" s="54"/>
      <c r="M47" s="54">
        <f t="shared" si="0"/>
        <v>0</v>
      </c>
      <c r="N47" s="27" t="str">
        <f ca="1">IF($A47="","",OFFSET(統合マスタ!$K$4,MATCH($A47,統合マスタ!$AC$5:$AC$1500,0),0))</f>
        <v/>
      </c>
    </row>
    <row r="48" spans="1:14">
      <c r="A48" s="66" t="str" cm="1">
        <f t="array" aca="1" ref="A48" ca="1">IFERROR(
    SMALL(
        IF((統合マスタ!$R$5:$R$1500=1)*
           (ISNUMBER(MATCH(統合マスタ!$V$5:$V$1500, 分類!$T$8:$T$19, 0))),
           統合マスタ!$AC$5:$AC$1500),
        ROW(A44)
    ),
"")</f>
        <v/>
      </c>
      <c r="B48" s="27">
        <f t="shared" si="1"/>
        <v>44</v>
      </c>
      <c r="C48" s="27" t="str">
        <f ca="1">IF($A48="","",OFFSET(統合マスタ!$B$4,MATCH($A48,統合マスタ!$AC$5:$AC$1500,0),0))</f>
        <v/>
      </c>
      <c r="D48" s="27" t="str">
        <f ca="1">IF($A48="","",OFFSET(統合マスタ!$C$4,MATCH($A48,統合マスタ!$AC$5:$AC$1500,0),0))</f>
        <v/>
      </c>
      <c r="E48" s="27" t="str">
        <f ca="1">IF($A48="","",OFFSET(統合マスタ!$X$4,MATCH($A48,統合マスタ!$AC$5:$AC$1500,0),0))</f>
        <v/>
      </c>
      <c r="F48" s="27" t="str">
        <f ca="1">IF($A48="","",OFFSET(統合マスタ!$Z$4,MATCH($A48,統合マスタ!$AC$5:$AC$1500,0),0))</f>
        <v/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/>
      </c>
      <c r="I48" s="54" t="str">
        <f ca="1">IF(F48="","",OFFSET(分類!$B$29,MATCH(F48,分類!$A$30:$A$46,0),0))</f>
        <v/>
      </c>
      <c r="J48" s="65"/>
      <c r="K48" s="54"/>
      <c r="L48" s="54"/>
      <c r="M48" s="54">
        <f t="shared" si="0"/>
        <v>0</v>
      </c>
      <c r="N48" s="27" t="str">
        <f ca="1">IF($A48="","",OFFSET(統合マスタ!$K$4,MATCH($A48,統合マスタ!$AC$5:$AC$1500,0),0))</f>
        <v/>
      </c>
    </row>
    <row r="49" spans="1:14">
      <c r="A49" s="66" t="str" cm="1">
        <f t="array" aca="1" ref="A49" ca="1">IFERROR(
    SMALL(
        IF((統合マスタ!$R$5:$R$1500=1)*
           (ISNUMBER(MATCH(統合マスタ!$V$5:$V$1500, 分類!$T$8:$T$19, 0))),
           統合マスタ!$AC$5:$AC$1500),
        ROW(A45)
    ),
"")</f>
        <v/>
      </c>
      <c r="B49" s="27">
        <f t="shared" si="1"/>
        <v>45</v>
      </c>
      <c r="C49" s="27" t="str">
        <f ca="1">IF($A49="","",OFFSET(統合マスタ!$B$4,MATCH($A49,統合マスタ!$AC$5:$AC$1500,0),0))</f>
        <v/>
      </c>
      <c r="D49" s="27" t="str">
        <f ca="1">IF($A49="","",OFFSET(統合マスタ!$C$4,MATCH($A49,統合マスタ!$AC$5:$AC$1500,0),0))</f>
        <v/>
      </c>
      <c r="E49" s="27" t="str">
        <f ca="1">IF($A49="","",OFFSET(統合マスタ!$X$4,MATCH($A49,統合マスタ!$AC$5:$AC$1500,0),0))</f>
        <v/>
      </c>
      <c r="F49" s="27" t="str">
        <f ca="1">IF($A49="","",OFFSET(統合マスタ!$Z$4,MATCH($A49,統合マスタ!$AC$5:$AC$1500,0),0))</f>
        <v/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/>
      </c>
      <c r="I49" s="54" t="str">
        <f ca="1">IF(F49="","",OFFSET(分類!$B$29,MATCH(F49,分類!$A$30:$A$46,0),0))</f>
        <v/>
      </c>
      <c r="J49" s="65"/>
      <c r="K49" s="54"/>
      <c r="L49" s="54"/>
      <c r="M49" s="54">
        <f t="shared" si="0"/>
        <v>0</v>
      </c>
      <c r="N49" s="27" t="str">
        <f ca="1">IF($A49="","",OFFSET(統合マスタ!$K$4,MATCH($A49,統合マスタ!$AC$5:$AC$1500,0),0))</f>
        <v/>
      </c>
    </row>
    <row r="50" spans="1:14">
      <c r="A50" s="66" t="str" cm="1">
        <f t="array" aca="1" ref="A50" ca="1">IFERROR(
    SMALL(
        IF((統合マスタ!$R$5:$R$1500=1)*
           (ISNUMBER(MATCH(統合マスタ!$V$5:$V$1500, 分類!$T$8:$T$19, 0))),
           統合マスタ!$AC$5:$AC$1500),
        ROW(A46)
    ),
"")</f>
        <v/>
      </c>
      <c r="B50" s="27">
        <f t="shared" si="1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54" t="str">
        <f ca="1">IF(F50="","",OFFSET(分類!$B$29,MATCH(F50,分類!$A$30:$A$46,0),0))</f>
        <v/>
      </c>
      <c r="J50" s="65"/>
      <c r="K50" s="54"/>
      <c r="L50" s="54"/>
      <c r="M50" s="54">
        <f t="shared" si="0"/>
        <v>0</v>
      </c>
      <c r="N50" s="27" t="str">
        <f ca="1">IF($A50="","",OFFSET(統合マスタ!$K$4,MATCH($A50,統合マスタ!$AC$5:$AC$1500,0),0))</f>
        <v/>
      </c>
    </row>
    <row r="51" spans="1:14">
      <c r="A51" s="66" t="str" cm="1">
        <f t="array" aca="1" ref="A51" ca="1">IFERROR(
    SMALL(
        IF((統合マスタ!$R$5:$R$1500=1)*
           (ISNUMBER(MATCH(統合マスタ!$V$5:$V$1500, 分類!$T$8:$T$19, 0))),
           統合マスタ!$AC$5:$AC$1500),
        ROW(A47)
    ),
"")</f>
        <v/>
      </c>
      <c r="B51" s="27">
        <f t="shared" si="1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54" t="str">
        <f ca="1">IF(F51="","",OFFSET(分類!$B$29,MATCH(F51,分類!$A$30:$A$46,0),0))</f>
        <v/>
      </c>
      <c r="J51" s="65"/>
      <c r="K51" s="54"/>
      <c r="L51" s="54"/>
      <c r="M51" s="54">
        <f t="shared" si="0"/>
        <v>0</v>
      </c>
      <c r="N51" s="27" t="str">
        <f ca="1">IF($A51="","",OFFSET(統合マスタ!$K$4,MATCH($A51,統合マスタ!$AC$5:$AC$1500,0),0))</f>
        <v/>
      </c>
    </row>
    <row r="52" spans="1:14">
      <c r="A52" s="66" t="str" cm="1">
        <f t="array" aca="1" ref="A52" ca="1">IFERROR(
    SMALL(
        IF((統合マスタ!$R$5:$R$1500=1)*
           (ISNUMBER(MATCH(統合マスタ!$V$5:$V$1500, 分類!$T$8:$T$19, 0))),
           統合マスタ!$AC$5:$AC$1500),
        ROW(A48)
    ),
"")</f>
        <v/>
      </c>
      <c r="B52" s="27">
        <f t="shared" si="1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54" t="str">
        <f ca="1">IF(F52="","",OFFSET(分類!$B$29,MATCH(F52,分類!$A$30:$A$46,0),0))</f>
        <v/>
      </c>
      <c r="J52" s="65"/>
      <c r="K52" s="54"/>
      <c r="L52" s="54"/>
      <c r="M52" s="54">
        <f t="shared" si="0"/>
        <v>0</v>
      </c>
      <c r="N52" s="27" t="str">
        <f ca="1">IF($A52="","",OFFSET(統合マスタ!$K$4,MATCH($A52,統合マスタ!$AC$5:$AC$1500,0),0))</f>
        <v/>
      </c>
    </row>
    <row r="53" spans="1:14">
      <c r="A53" s="66" t="str" cm="1">
        <f t="array" aca="1" ref="A53" ca="1">IFERROR(
    SMALL(
        IF((統合マスタ!$R$5:$R$1500=1)*
           (ISNUMBER(MATCH(統合マスタ!$V$5:$V$1500, 分類!$T$8:$T$19, 0))),
           統合マスタ!$AC$5:$AC$1500),
        ROW(A49)
    ),
"")</f>
        <v/>
      </c>
      <c r="B53" s="27">
        <f t="shared" si="1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54" t="str">
        <f ca="1">IF(F53="","",OFFSET(分類!$B$29,MATCH(F53,分類!$A$30:$A$46,0),0))</f>
        <v/>
      </c>
      <c r="J53" s="65"/>
      <c r="K53" s="54"/>
      <c r="L53" s="54"/>
      <c r="M53" s="54">
        <f t="shared" si="0"/>
        <v>0</v>
      </c>
      <c r="N53" s="27" t="str">
        <f ca="1">IF($A53="","",OFFSET(統合マスタ!$K$4,MATCH($A53,統合マスタ!$AC$5:$AC$1500,0),0))</f>
        <v/>
      </c>
    </row>
    <row r="54" spans="1:14">
      <c r="A54" s="66" t="str" cm="1">
        <f t="array" aca="1" ref="A54" ca="1">IFERROR(
    SMALL(
        IF((統合マスタ!$R$5:$R$1500=1)*
           (ISNUMBER(MATCH(統合マスタ!$V$5:$V$1500, 分類!$T$8:$T$19, 0))),
           統合マスタ!$AC$5:$AC$1500),
        ROW(A50)
    ),
"")</f>
        <v/>
      </c>
      <c r="B54" s="27">
        <f t="shared" si="1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/>
      <c r="M54" s="54">
        <f t="shared" si="0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分類!$T$8:$T$19, 0))),
           統合マスタ!$AC$5:$AC$1500),
        ROW(A51)
    ),
"")</f>
        <v/>
      </c>
      <c r="B55" s="27">
        <f t="shared" si="1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/>
      <c r="M55" s="54">
        <f t="shared" si="0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分類!$T$8:$T$19, 0))),
           統合マスタ!$AC$5:$AC$1500),
        ROW(A52)
    ),
"")</f>
        <v/>
      </c>
      <c r="B56" s="27">
        <f t="shared" si="1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/>
      <c r="M56" s="54">
        <f t="shared" si="0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分類!$T$8:$T$19, 0))),
           統合マスタ!$AC$5:$AC$1500),
        ROW(A53)
    ),
"")</f>
        <v/>
      </c>
      <c r="B57" s="27">
        <f t="shared" si="1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/>
      <c r="M57" s="54">
        <f t="shared" si="0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分類!$T$8:$T$19, 0))),
           統合マスタ!$AC$5:$AC$1500),
        ROW(A54)
    ),
"")</f>
        <v/>
      </c>
      <c r="B58" s="27">
        <f t="shared" si="1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/>
      <c r="M58" s="54">
        <f t="shared" si="0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分類!$T$8:$T$19, 0))),
           統合マスタ!$AC$5:$AC$1500),
        ROW(A55)
    ),
"")</f>
        <v/>
      </c>
      <c r="B59" s="27">
        <f t="shared" si="1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/>
      <c r="M59" s="54">
        <f t="shared" si="0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分類!$T$8:$T$19, 0))),
           統合マスタ!$AC$5:$AC$1500),
        ROW(A56)
    ),
"")</f>
        <v/>
      </c>
      <c r="B60" s="27">
        <f t="shared" si="1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/>
      <c r="M60" s="54">
        <f t="shared" si="0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分類!$T$8:$T$19, 0))),
           統合マスタ!$AC$5:$AC$1500),
        ROW(A57)
    ),
"")</f>
        <v/>
      </c>
      <c r="B61" s="27">
        <f t="shared" si="1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/>
      <c r="M61" s="54">
        <f t="shared" si="0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分類!$T$8:$T$19, 0))),
           統合マスタ!$AC$5:$AC$1500),
        ROW(A58)
    ),
"")</f>
        <v/>
      </c>
      <c r="B62" s="27">
        <f t="shared" si="1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/>
      <c r="M62" s="54">
        <f t="shared" si="0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分類!$T$8:$T$19, 0))),
           統合マスタ!$AC$5:$AC$1500),
        ROW(A59)
    ),
"")</f>
        <v/>
      </c>
      <c r="B63" s="27">
        <f t="shared" si="1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/>
      <c r="M63" s="54">
        <f t="shared" si="0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分類!$T$8:$T$19, 0))),
           統合マスタ!$AC$5:$AC$1500),
        ROW(A60)
    ),
"")</f>
        <v/>
      </c>
      <c r="B64" s="27">
        <f t="shared" si="1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/>
      <c r="M64" s="54">
        <f t="shared" si="0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分類!$T$8:$T$19, 0))),
           統合マスタ!$AC$5:$AC$1500),
        ROW(A61)
    ),
"")</f>
        <v/>
      </c>
      <c r="B65" s="27">
        <f t="shared" si="1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/>
      <c r="M65" s="54">
        <f t="shared" si="0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分類!$T$8:$T$19, 0))),
           統合マスタ!$AC$5:$AC$1500),
        ROW(A62)
    ),
"")</f>
        <v/>
      </c>
      <c r="B66" s="27">
        <f t="shared" si="1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/>
      <c r="M66" s="54">
        <f t="shared" si="0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分類!$T$8:$T$19, 0))),
           統合マスタ!$AC$5:$AC$1500),
        ROW(A63)
    ),
"")</f>
        <v/>
      </c>
      <c r="B67" s="27">
        <f t="shared" si="1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/>
      <c r="M67" s="54">
        <f t="shared" si="0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分類!$T$8:$T$19,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/>
      <c r="M68" s="54">
        <f t="shared" si="0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分類!$T$8:$T$19,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/>
      <c r="M69" s="54">
        <f t="shared" si="0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分類!$T$8:$T$19,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分類!$T$8:$T$19, 0))),
           統合マスタ!$AC$5:$AC$1500),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/>
      <c r="M71" s="54">
        <f t="shared" si="2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分類!$T$8:$T$19, 0))),
           統合マスタ!$AC$5:$AC$1500),
        ROW(A68)
    ),
"")</f>
        <v/>
      </c>
      <c r="B72" s="27">
        <f t="shared" si="3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/>
      <c r="M72" s="54">
        <f t="shared" si="2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分類!$T$8:$T$19, 0))),
           統合マスタ!$AC$5:$AC$1500),
        ROW(A69)
    ),
"")</f>
        <v/>
      </c>
      <c r="B73" s="27">
        <f t="shared" si="3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/>
      <c r="M73" s="54">
        <f t="shared" si="2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分類!$T$8:$T$19, 0))),
           統合マスタ!$AC$5:$AC$1500),
        ROW(A70)
    ),
"")</f>
        <v/>
      </c>
      <c r="B74" s="27">
        <f t="shared" si="3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/>
      <c r="M74" s="54">
        <f t="shared" si="2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分類!$T$8:$T$19, 0))),
           統合マスタ!$AC$5:$AC$1500),
        ROW(A71)
    ),
"")</f>
        <v/>
      </c>
      <c r="B75" s="27">
        <f t="shared" si="3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/>
      <c r="M75" s="54">
        <f t="shared" si="2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分類!$T$8:$T$19, 0))),
           統合マスタ!$AC$5:$AC$1500),
        ROW(A72)
    ),
"")</f>
        <v/>
      </c>
      <c r="B76" s="27">
        <f t="shared" si="3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/>
      <c r="M76" s="54">
        <f t="shared" si="2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分類!$T$8:$T$19, 0))),
           統合マスタ!$AC$5:$AC$1500),
        ROW(A73)
    ),
"")</f>
        <v/>
      </c>
      <c r="B77" s="27">
        <f t="shared" si="3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/>
      <c r="M77" s="54">
        <f t="shared" si="2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分類!$T$8:$T$19, 0))),
           統合マスタ!$AC$5:$AC$1500),
        ROW(A74)
    ),
"")</f>
        <v/>
      </c>
      <c r="B78" s="27">
        <f t="shared" si="3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/>
      <c r="M78" s="54">
        <f t="shared" si="2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分類!$T$8:$T$19, 0))),
           統合マスタ!$AC$5:$AC$1500),
        ROW(A75)
    ),
"")</f>
        <v/>
      </c>
      <c r="B79" s="27">
        <f t="shared" si="3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/>
      <c r="M79" s="54">
        <f t="shared" si="2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分類!$T$8:$T$19, 0))),
           統合マスタ!$AC$5:$AC$1500),
        ROW(A76)
    ),
"")</f>
        <v/>
      </c>
      <c r="B80" s="27">
        <f t="shared" si="3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/>
      <c r="M80" s="54">
        <f t="shared" si="2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分類!$T$8:$T$19, 0))),
           統合マスタ!$AC$5:$AC$1500),
        ROW(A77)
    ),
"")</f>
        <v/>
      </c>
      <c r="B81" s="27">
        <f t="shared" si="3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/>
      <c r="M81" s="54">
        <f t="shared" si="2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分類!$T$8:$T$19, 0))),
           統合マスタ!$AC$5:$AC$1500),
        ROW(A78)
    ),
"")</f>
        <v/>
      </c>
      <c r="B82" s="27">
        <f t="shared" si="3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/>
      <c r="M82" s="54">
        <f t="shared" si="2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分類!$T$8:$T$19, 0))),
           統合マスタ!$AC$5:$AC$1500),
        ROW(A79)
    ),
"")</f>
        <v/>
      </c>
      <c r="B83" s="27">
        <f t="shared" si="3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/>
      <c r="M83" s="54">
        <f t="shared" si="2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分類!$T$8:$T$19, 0))),
           統合マスタ!$AC$5:$AC$1500),
        ROW(A80)
    ),
"")</f>
        <v/>
      </c>
      <c r="B84" s="27">
        <f t="shared" si="3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/>
      <c r="M84" s="54">
        <f t="shared" si="2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分類!$T$8:$T$19, 0))),
           統合マスタ!$AC$5:$AC$1500),
        ROW(A81)
    ),
"")</f>
        <v/>
      </c>
      <c r="B85" s="27">
        <f t="shared" si="3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/>
      <c r="M85" s="54">
        <f t="shared" si="2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分類!$T$8:$T$19, 0))),
           統合マスタ!$AC$5:$AC$1500),
        ROW(A82)
    ),
"")</f>
        <v/>
      </c>
      <c r="B86" s="27">
        <f t="shared" si="3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/>
      <c r="M86" s="54">
        <f t="shared" si="2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分類!$T$8:$T$19, 0))),
           統合マスタ!$AC$5:$AC$1500),
        ROW(A83)
    ),
"")</f>
        <v/>
      </c>
      <c r="B87" s="27">
        <f t="shared" si="3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/>
      <c r="M87" s="54">
        <f t="shared" si="2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分類!$T$8:$T$19, 0))),
           統合マスタ!$AC$5:$AC$1500),
        ROW(A84)
    ),
"")</f>
        <v/>
      </c>
      <c r="B88" s="27">
        <f t="shared" si="3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/>
      <c r="M88" s="54">
        <f t="shared" si="2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分類!$T$8:$T$19, 0))),
           統合マスタ!$AC$5:$AC$1500),
        ROW(A85)
    ),
"")</f>
        <v/>
      </c>
      <c r="B89" s="27">
        <f t="shared" si="3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/>
      <c r="M89" s="54">
        <f t="shared" si="2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分類!$T$8:$T$19, 0))),
           統合マスタ!$AC$5:$AC$1500),
        ROW(A86)
    ),
"")</f>
        <v/>
      </c>
      <c r="B90" s="27">
        <f t="shared" si="3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/>
      <c r="M90" s="54">
        <f t="shared" si="2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分類!$T$8:$T$19, 0))),
           統合マスタ!$AC$5:$AC$1500),
        ROW(A87)
    ),
"")</f>
        <v/>
      </c>
      <c r="B91" s="27">
        <f t="shared" si="3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/>
      <c r="M91" s="54">
        <f t="shared" si="2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分類!$T$8:$T$19, 0))),
           統合マスタ!$AC$5:$AC$1500),
        ROW(A88)
    ),
"")</f>
        <v/>
      </c>
      <c r="B92" s="27">
        <f t="shared" si="3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/>
      <c r="M92" s="54">
        <f t="shared" si="2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分類!$T$8:$T$19, 0))),
           統合マスタ!$AC$5:$AC$1500),
        ROW(A89)
    ),
"")</f>
        <v/>
      </c>
      <c r="B93" s="27">
        <f t="shared" si="3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/>
      <c r="M93" s="54">
        <f t="shared" si="2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分類!$T$8:$T$19, 0))),
           統合マスタ!$AC$5:$AC$1500),
        ROW(A90)
    ),
"")</f>
        <v/>
      </c>
      <c r="B94" s="27">
        <f t="shared" si="3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/>
      <c r="M94" s="54">
        <f t="shared" si="2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分類!$T$8:$T$19, 0))),
           統合マスタ!$AC$5:$AC$1500),
        ROW(A91)
    ),
"")</f>
        <v/>
      </c>
      <c r="B95" s="27">
        <f t="shared" si="3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/>
      <c r="M95" s="54">
        <f t="shared" si="2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分類!$T$8:$T$19,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分類!$T$8:$T$19,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分類!$T$8:$T$19,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分類!$T$8:$T$19,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分類!$T$8:$T$19,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分類!$T$8:$T$19,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分類!$T$8:$T$19,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分類!$T$8:$T$19,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分類!$T$8:$T$19,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分類!$T$8:$T$19,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分類!$T$8:$T$19,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分類!$T$8:$T$19,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分類!$T$8:$T$19,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分類!$T$8:$T$19,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分類!$T$8:$T$19,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分類!$T$8:$T$19,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分類!$T$8:$T$19,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分類!$T$8:$T$19,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分類!$T$8:$T$19,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分類!$T$8:$T$19,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分類!$T$8:$T$19,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分類!$T$8:$T$19,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分類!$T$8:$T$19,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分類!$T$8:$T$19,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分類!$T$8:$T$19,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分類!$T$8:$T$19,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分類!$T$8:$T$19,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分類!$T$8:$T$19,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分類!$T$8:$T$19,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分類!$T$8:$T$19,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分類!$T$8:$T$19,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分類!$T$8:$T$19,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分類!$T$8:$T$19,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分類!$T$8:$T$19,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分類!$T$8:$T$19,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分類!$T$8:$T$19,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分類!$T$8:$T$19,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分類!$T$8:$T$19,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分類!$T$8:$T$19,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分類!$T$8:$T$19,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分類!$T$8:$T$19,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分類!$T$8:$T$19,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分類!$T$8:$T$19,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分類!$T$8:$T$19,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分類!$T$8:$T$19,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分類!$T$8:$T$19,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分類!$T$8:$T$19,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分類!$T$8:$T$19,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分類!$T$8:$T$19,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分類!$T$8:$T$19,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分類!$T$8:$T$19,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分類!$T$8:$T$19,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分類!$T$8:$T$19,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分類!$T$8:$T$19,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分類!$T$8:$T$19,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分類!$T$8:$T$19,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分類!$T$8:$T$19,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分類!$T$8:$T$19,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分類!$T$8:$T$19,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分類!$T$8:$T$19,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分類!$T$8:$T$19,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分類!$T$8:$T$19,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分類!$T$8:$T$19,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分類!$T$8:$T$19,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分類!$T$8:$T$19,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分類!$T$8:$T$19,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分類!$T$8:$T$19,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分類!$T$8:$T$19,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分類!$T$8:$T$19,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分類!$T$8:$T$19,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分類!$T$8:$T$19,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分類!$T$8:$T$19,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分類!$T$8:$T$19,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分類!$T$8:$T$19,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分類!$T$8:$T$19,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分類!$T$8:$T$19,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分類!$T$8:$T$19,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分類!$T$8:$T$19,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分類!$T$8:$T$19,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分類!$T$8:$T$19,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分類!$T$8:$T$19,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分類!$T$8:$T$19,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分類!$T$8:$T$19,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分類!$T$8:$T$19,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分類!$T$8:$T$19,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分類!$T$8:$T$19,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分類!$T$8:$T$19,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分類!$T$8:$T$19,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分類!$T$8:$T$19,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分類!$T$8:$T$19,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分類!$T$8:$T$19,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分類!$T$8:$T$19,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分類!$T$8:$T$19,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分類!$T$8:$T$19,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分類!$T$8:$T$19,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分類!$T$8:$T$19,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分類!$T$8:$T$19,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分類!$T$8:$T$19,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分類!$T$8:$T$19,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分類!$T$8:$T$19,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分類!$T$8:$T$19,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分類!$T$8:$T$19,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分類!$T$8:$T$19,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分類!$T$8:$T$19,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分類!$T$8:$T$19,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分類!$T$8:$T$19,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分類!$T$8:$T$19,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分類!$T$8:$T$19,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分類!$T$8:$T$19,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分類!$T$8:$T$19,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分類!$T$8:$T$19,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分類!$T$8:$T$19,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分類!$T$8:$T$19,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分類!$T$8:$T$19,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分類!$T$8:$T$19,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分類!$T$8:$T$19,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分類!$T$8:$T$19,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分類!$T$8:$T$19,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分類!$T$8:$T$19,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分類!$T$8:$T$19,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分類!$T$8:$T$19,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分類!$T$8:$T$19,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分類!$T$8:$T$19,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分類!$T$8:$T$19,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分類!$T$8:$T$19,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分類!$T$8:$T$19,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分類!$T$8:$T$19,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分類!$T$8:$T$19,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分類!$T$8:$T$19,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分類!$T$8:$T$19,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分類!$T$8:$T$19,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分類!$T$8:$T$19,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分類!$T$8:$T$19,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分類!$T$8:$T$19,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分類!$T$8:$T$19,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分類!$T$8:$T$19,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分類!$T$8:$T$19,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分類!$T$8:$T$19,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分類!$T$8:$T$19,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分類!$T$8:$T$19,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分類!$T$8:$T$19,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分類!$T$8:$T$19,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分類!$T$8:$T$19,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分類!$T$8:$T$19,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分類!$T$8:$T$19,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分類!$T$8:$T$19,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分類!$T$8:$T$19,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分類!$T$8:$T$19,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分類!$T$8:$T$19,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分類!$T$8:$T$19,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分類!$T$8:$T$19,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分類!$T$8:$T$19,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分類!$T$8:$T$19,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分類!$T$8:$T$19,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分類!$T$8:$T$19,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分類!$T$8:$T$19,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分類!$T$8:$T$19,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分類!$T$8:$T$19,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分類!$T$8:$T$19,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分類!$T$8:$T$19,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分類!$T$8:$T$19,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分類!$T$8:$T$19,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分類!$T$8:$T$19,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分類!$T$8:$T$19,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分類!$T$8:$T$19,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分類!$T$8:$T$19,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分類!$T$8:$T$19,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分類!$T$8:$T$19,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分類!$T$8:$T$19,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分類!$T$8:$T$19,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分類!$T$8:$T$19,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分類!$T$8:$T$19,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分類!$T$8:$T$19,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分類!$T$8:$T$19,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分類!$T$8:$T$19,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分類!$T$8:$T$19,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分類!$T$8:$T$19,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分類!$T$8:$T$19,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分類!$T$8:$T$19,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分類!$T$8:$T$19,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分類!$T$8:$T$19,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分類!$T$8:$T$19,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分類!$T$8:$T$19,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分類!$T$8:$T$19,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分類!$T$8:$T$19,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分類!$T$8:$T$19,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分類!$T$8:$T$19,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分類!$T$8:$T$19,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分類!$T$8:$T$19,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分類!$T$8:$T$19,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分類!$T$8:$T$19,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分類!$T$8:$T$19,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分類!$T$8:$T$19,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分類!$T$8:$T$19,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分類!$T$8:$T$19,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分類!$T$8:$T$19,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分類!$T$8:$T$19,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分類!$T$8:$T$19,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分類!$T$8:$T$19,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分類!$T$8:$T$19,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分類!$T$8:$T$19,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分類!$T$8:$T$19,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分類!$T$8:$T$19,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分類!$T$8:$T$19,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分類!$T$8:$T$19,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分類!$T$8:$T$19,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分類!$T$8:$T$19,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分類!$T$8:$T$19,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分類!$T$8:$T$19,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00000000-0009-0000-0000-000008000000}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2:L304"/>
  <sheetViews>
    <sheetView workbookViewId="0">
      <selection activeCell="O20" sqref="O20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2.8">
      <c r="A4" s="67"/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4201</v>
      </c>
      <c r="J4" s="61" t="s">
        <v>4084</v>
      </c>
      <c r="K4" s="61" t="s">
        <v>4208</v>
      </c>
      <c r="L4" s="61" t="s">
        <v>4207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U834"/>
  <sheetViews>
    <sheetView zoomScale="120" zoomScaleNormal="120" workbookViewId="0">
      <pane ySplit="1" topLeftCell="A812" activePane="bottomLeft" state="frozen"/>
      <selection activeCell="AF10" sqref="AF10"/>
      <selection pane="bottomLeft" activeCell="J836" sqref="J836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38.88671875" customWidth="1"/>
    <col min="18" max="18" width="4.4414062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4213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5417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4213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4213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4214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5417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4214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4214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5417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4215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5417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4215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4215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 xr:uid="{00000000-0009-0000-0000-00000A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66FF"/>
  </sheetPr>
  <dimension ref="A1:X46"/>
  <sheetViews>
    <sheetView workbookViewId="0">
      <selection activeCell="M21" sqref="M21"/>
    </sheetView>
  </sheetViews>
  <sheetFormatPr defaultRowHeight="13.2"/>
  <cols>
    <col min="3" max="4" width="3.77734375" customWidth="1"/>
    <col min="5" max="24" width="7.77734375" customWidth="1"/>
  </cols>
  <sheetData>
    <row r="1" spans="1:24" ht="13.8" thickBot="1"/>
    <row r="2" spans="1:24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1916</v>
      </c>
      <c r="E3" s="34"/>
      <c r="F3" t="s">
        <v>4042</v>
      </c>
      <c r="X3" s="35"/>
    </row>
    <row r="4" spans="1:24">
      <c r="A4">
        <v>2</v>
      </c>
      <c r="B4" t="s">
        <v>835</v>
      </c>
      <c r="E4" s="34"/>
      <c r="F4" t="s">
        <v>4043</v>
      </c>
      <c r="X4" s="35"/>
    </row>
    <row r="5" spans="1:24">
      <c r="A5">
        <v>3</v>
      </c>
      <c r="B5" t="s">
        <v>1939</v>
      </c>
      <c r="E5" s="34"/>
      <c r="F5" t="s">
        <v>4044</v>
      </c>
      <c r="X5" s="35"/>
    </row>
    <row r="6" spans="1:24">
      <c r="A6">
        <v>4</v>
      </c>
      <c r="B6" t="s">
        <v>2200</v>
      </c>
      <c r="E6" s="34"/>
      <c r="X6" s="35"/>
    </row>
    <row r="7" spans="1:24">
      <c r="A7">
        <v>5</v>
      </c>
      <c r="B7" t="s">
        <v>2582</v>
      </c>
      <c r="E7" s="34"/>
      <c r="G7" s="30" t="s">
        <v>4212</v>
      </c>
      <c r="H7" s="30"/>
      <c r="I7" s="30"/>
      <c r="J7" s="30" t="s">
        <v>4045</v>
      </c>
      <c r="K7" s="30"/>
      <c r="L7" s="30"/>
      <c r="M7" s="30" t="s">
        <v>4046</v>
      </c>
      <c r="N7" s="30"/>
      <c r="O7" s="30"/>
      <c r="P7" s="30" t="s">
        <v>4047</v>
      </c>
      <c r="Q7" s="30"/>
      <c r="R7" s="30"/>
      <c r="S7" s="30" t="s">
        <v>5426</v>
      </c>
      <c r="V7" s="30"/>
      <c r="X7" s="35"/>
    </row>
    <row r="8" spans="1:24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S8" s="27" t="s">
        <v>3013</v>
      </c>
      <c r="T8">
        <v>6</v>
      </c>
      <c r="X8" s="35"/>
    </row>
    <row r="9" spans="1:24">
      <c r="A9">
        <v>7</v>
      </c>
      <c r="B9" t="s">
        <v>2143</v>
      </c>
      <c r="E9" s="34"/>
      <c r="G9" s="27" t="s">
        <v>1899</v>
      </c>
      <c r="H9">
        <v>14</v>
      </c>
      <c r="J9" s="27" t="s">
        <v>2200</v>
      </c>
      <c r="K9">
        <v>4</v>
      </c>
      <c r="M9" s="27" t="s">
        <v>835</v>
      </c>
      <c r="N9">
        <v>2</v>
      </c>
      <c r="P9" s="27"/>
      <c r="S9" s="27" t="s">
        <v>2143</v>
      </c>
      <c r="T9">
        <v>7</v>
      </c>
      <c r="X9" s="35"/>
    </row>
    <row r="10" spans="1:24">
      <c r="A10">
        <v>8</v>
      </c>
      <c r="B10" t="s">
        <v>2114</v>
      </c>
      <c r="E10" s="34"/>
      <c r="G10" s="27" t="s">
        <v>2114</v>
      </c>
      <c r="H10">
        <v>8</v>
      </c>
      <c r="J10" s="27" t="s">
        <v>2582</v>
      </c>
      <c r="K10">
        <v>5</v>
      </c>
      <c r="M10" s="27"/>
      <c r="P10" s="27"/>
      <c r="S10" s="27" t="s">
        <v>2248</v>
      </c>
      <c r="T10">
        <v>12</v>
      </c>
      <c r="X10" s="35"/>
    </row>
    <row r="11" spans="1:24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S11" s="27" t="s">
        <v>2663</v>
      </c>
      <c r="T11">
        <v>22</v>
      </c>
      <c r="X11" s="35"/>
    </row>
    <row r="12" spans="1:24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S12" s="27" t="s">
        <v>2057</v>
      </c>
      <c r="T12">
        <v>24</v>
      </c>
      <c r="X12" s="35"/>
    </row>
    <row r="13" spans="1:24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S13" s="27"/>
      <c r="X13" s="35"/>
    </row>
    <row r="14" spans="1:24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S14" s="27"/>
      <c r="X14" s="35"/>
    </row>
    <row r="15" spans="1:24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S15" s="27"/>
      <c r="X15" s="35"/>
    </row>
    <row r="16" spans="1:24">
      <c r="A16">
        <v>14</v>
      </c>
      <c r="B16" t="s">
        <v>1899</v>
      </c>
      <c r="E16" s="34"/>
      <c r="G16" s="27" t="s">
        <v>5430</v>
      </c>
      <c r="H16">
        <v>13</v>
      </c>
      <c r="S16" s="27"/>
      <c r="X16" s="35"/>
    </row>
    <row r="17" spans="1:24">
      <c r="A17">
        <v>15</v>
      </c>
      <c r="B17" t="s">
        <v>1907</v>
      </c>
      <c r="E17" s="34"/>
      <c r="G17" s="27" t="s">
        <v>2255</v>
      </c>
      <c r="H17">
        <v>18</v>
      </c>
      <c r="S17" s="27"/>
      <c r="X17" s="35"/>
    </row>
    <row r="18" spans="1:24">
      <c r="A18">
        <v>16</v>
      </c>
      <c r="B18" t="s">
        <v>3385</v>
      </c>
      <c r="E18" s="34"/>
      <c r="G18" s="27" t="s">
        <v>2352</v>
      </c>
      <c r="H18">
        <v>11</v>
      </c>
      <c r="S18" s="27"/>
      <c r="X18" s="35"/>
    </row>
    <row r="19" spans="1:24">
      <c r="A19">
        <v>17</v>
      </c>
      <c r="B19" t="s">
        <v>2091</v>
      </c>
      <c r="E19" s="34"/>
      <c r="G19" s="27" t="s">
        <v>3376</v>
      </c>
      <c r="H19">
        <v>9</v>
      </c>
      <c r="S19" s="27"/>
      <c r="X19" s="35"/>
    </row>
    <row r="20" spans="1:24">
      <c r="A20">
        <v>18</v>
      </c>
      <c r="B20" t="s">
        <v>2255</v>
      </c>
      <c r="E20" s="34"/>
      <c r="G20" s="27" t="s">
        <v>3385</v>
      </c>
      <c r="H20">
        <v>16</v>
      </c>
      <c r="X20" s="35"/>
    </row>
    <row r="21" spans="1:24">
      <c r="A21">
        <v>19</v>
      </c>
      <c r="B21" t="s">
        <v>1980</v>
      </c>
      <c r="E21" s="34"/>
      <c r="X21" s="35"/>
    </row>
    <row r="22" spans="1:24">
      <c r="A22">
        <v>21</v>
      </c>
      <c r="B22" t="s">
        <v>1946</v>
      </c>
      <c r="E22" s="34"/>
      <c r="X22" s="35"/>
    </row>
    <row r="23" spans="1:24">
      <c r="A23">
        <v>22</v>
      </c>
      <c r="B23" t="s">
        <v>2663</v>
      </c>
      <c r="E23" s="34"/>
      <c r="X23" s="35"/>
    </row>
    <row r="24" spans="1:24">
      <c r="A24">
        <v>23</v>
      </c>
      <c r="B24" t="s">
        <v>2361</v>
      </c>
      <c r="E24" s="34"/>
      <c r="X24" s="35"/>
    </row>
    <row r="25" spans="1:24">
      <c r="A25">
        <v>24</v>
      </c>
      <c r="B25" t="s">
        <v>2057</v>
      </c>
      <c r="E25" s="34"/>
      <c r="X25" s="35"/>
    </row>
    <row r="26" spans="1:24">
      <c r="A26">
        <v>25</v>
      </c>
      <c r="B26" t="s">
        <v>1903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3.8" thickBot="1">
      <c r="A29" t="s">
        <v>4068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4069</v>
      </c>
    </row>
    <row r="31" spans="1:24">
      <c r="A31">
        <f>A30+1</f>
        <v>2</v>
      </c>
      <c r="B31" t="s">
        <v>4070</v>
      </c>
    </row>
    <row r="32" spans="1:24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4199</v>
      </c>
    </row>
    <row r="46" spans="1:2">
      <c r="A46">
        <v>26</v>
      </c>
      <c r="B46" t="s">
        <v>4200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1"/>
  <sheetViews>
    <sheetView workbookViewId="0">
      <selection activeCell="J65" sqref="J65"/>
    </sheetView>
  </sheetViews>
  <sheetFormatPr defaultRowHeight="13.2"/>
  <cols>
    <col min="3" max="3" width="43.44140625" bestFit="1" customWidth="1"/>
  </cols>
  <sheetData>
    <row r="1" spans="1:13">
      <c r="A1" t="s">
        <v>1884</v>
      </c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4203</v>
      </c>
    </row>
    <row r="2" spans="1:13">
      <c r="A2" t="s">
        <v>1917</v>
      </c>
      <c r="B2" t="s">
        <v>1917</v>
      </c>
      <c r="C2" t="s">
        <v>1249</v>
      </c>
      <c r="D2" t="s">
        <v>1918</v>
      </c>
      <c r="E2">
        <v>2</v>
      </c>
      <c r="F2">
        <v>0</v>
      </c>
      <c r="G2">
        <v>368</v>
      </c>
      <c r="H2" t="s">
        <v>1919</v>
      </c>
      <c r="I2">
        <v>25</v>
      </c>
      <c r="J2" t="s">
        <v>1903</v>
      </c>
      <c r="K2">
        <v>0</v>
      </c>
      <c r="L2">
        <v>0</v>
      </c>
      <c r="M2">
        <v>9</v>
      </c>
    </row>
    <row r="3" spans="1:13">
      <c r="A3" t="s">
        <v>1984</v>
      </c>
      <c r="B3" t="s">
        <v>1984</v>
      </c>
      <c r="C3" t="s">
        <v>1272</v>
      </c>
      <c r="D3">
        <v>0</v>
      </c>
      <c r="E3">
        <v>1</v>
      </c>
      <c r="F3">
        <v>0</v>
      </c>
      <c r="G3">
        <v>64.7</v>
      </c>
      <c r="H3" t="s">
        <v>1985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1991</v>
      </c>
      <c r="B4" t="s">
        <v>1991</v>
      </c>
      <c r="C4" t="s">
        <v>1275</v>
      </c>
      <c r="D4">
        <v>0</v>
      </c>
      <c r="E4">
        <v>2</v>
      </c>
      <c r="F4">
        <v>0</v>
      </c>
      <c r="G4">
        <v>58.5</v>
      </c>
      <c r="H4" t="s">
        <v>1992</v>
      </c>
      <c r="I4">
        <v>1</v>
      </c>
      <c r="J4" t="s">
        <v>1916</v>
      </c>
      <c r="K4">
        <v>2</v>
      </c>
      <c r="L4">
        <v>0</v>
      </c>
      <c r="M4">
        <v>3</v>
      </c>
    </row>
    <row r="5" spans="1:13">
      <c r="A5" t="s">
        <v>2040</v>
      </c>
      <c r="B5" t="s">
        <v>2040</v>
      </c>
      <c r="C5" t="s">
        <v>245</v>
      </c>
      <c r="D5" t="s">
        <v>2041</v>
      </c>
      <c r="E5">
        <v>1</v>
      </c>
      <c r="F5">
        <v>0</v>
      </c>
      <c r="G5">
        <v>12.1</v>
      </c>
      <c r="H5" t="s">
        <v>2042</v>
      </c>
      <c r="I5">
        <v>3</v>
      </c>
      <c r="J5" t="s">
        <v>1939</v>
      </c>
      <c r="K5">
        <v>2</v>
      </c>
      <c r="L5">
        <v>0</v>
      </c>
      <c r="M5">
        <v>2</v>
      </c>
    </row>
    <row r="6" spans="1:13">
      <c r="A6" t="s">
        <v>2132</v>
      </c>
      <c r="B6" t="s">
        <v>2132</v>
      </c>
      <c r="C6" t="s">
        <v>1323</v>
      </c>
      <c r="D6" t="s">
        <v>2133</v>
      </c>
      <c r="E6">
        <v>1</v>
      </c>
      <c r="F6">
        <v>0</v>
      </c>
      <c r="G6">
        <v>18.2</v>
      </c>
      <c r="H6" t="s">
        <v>2134</v>
      </c>
      <c r="I6">
        <v>1</v>
      </c>
      <c r="J6" t="s">
        <v>1916</v>
      </c>
      <c r="K6">
        <v>0</v>
      </c>
      <c r="L6">
        <v>0</v>
      </c>
      <c r="M6">
        <v>25</v>
      </c>
    </row>
    <row r="7" spans="1:13">
      <c r="A7" t="s">
        <v>2150</v>
      </c>
      <c r="B7" t="s">
        <v>2150</v>
      </c>
      <c r="C7" t="s">
        <v>1330</v>
      </c>
      <c r="D7" t="s">
        <v>2151</v>
      </c>
      <c r="E7">
        <v>1</v>
      </c>
      <c r="F7">
        <v>0</v>
      </c>
      <c r="G7">
        <v>15.8</v>
      </c>
      <c r="H7" t="s">
        <v>2152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2159</v>
      </c>
      <c r="B8" t="s">
        <v>2159</v>
      </c>
      <c r="C8" t="s">
        <v>1334</v>
      </c>
      <c r="D8">
        <v>0</v>
      </c>
      <c r="E8">
        <v>2</v>
      </c>
      <c r="F8">
        <v>0</v>
      </c>
      <c r="G8">
        <v>8.6999999999999993</v>
      </c>
      <c r="H8" t="s">
        <v>2160</v>
      </c>
      <c r="I8">
        <v>1</v>
      </c>
      <c r="J8" t="s">
        <v>1916</v>
      </c>
      <c r="K8">
        <v>0</v>
      </c>
      <c r="L8">
        <v>0</v>
      </c>
      <c r="M8">
        <v>15</v>
      </c>
    </row>
    <row r="9" spans="1:13">
      <c r="A9" t="s">
        <v>2176</v>
      </c>
      <c r="B9" t="s">
        <v>2176</v>
      </c>
      <c r="C9" t="s">
        <v>1340</v>
      </c>
      <c r="D9" t="s">
        <v>2177</v>
      </c>
      <c r="E9">
        <v>1</v>
      </c>
      <c r="F9">
        <v>0</v>
      </c>
      <c r="G9">
        <v>5.81</v>
      </c>
      <c r="H9" t="s">
        <v>2178</v>
      </c>
      <c r="I9">
        <v>15</v>
      </c>
      <c r="J9" t="s">
        <v>1907</v>
      </c>
      <c r="K9">
        <v>0</v>
      </c>
      <c r="L9">
        <v>0</v>
      </c>
      <c r="M9">
        <v>3</v>
      </c>
    </row>
    <row r="10" spans="1:13">
      <c r="A10" t="s">
        <v>2198</v>
      </c>
      <c r="B10" t="s">
        <v>2198</v>
      </c>
      <c r="C10" t="s">
        <v>1348</v>
      </c>
      <c r="D10">
        <v>0</v>
      </c>
      <c r="E10">
        <v>1</v>
      </c>
      <c r="F10">
        <v>0</v>
      </c>
      <c r="G10">
        <v>38.6</v>
      </c>
      <c r="H10" t="s">
        <v>2199</v>
      </c>
      <c r="I10">
        <v>4</v>
      </c>
      <c r="J10" t="s">
        <v>2200</v>
      </c>
      <c r="K10">
        <v>2</v>
      </c>
      <c r="L10">
        <v>0</v>
      </c>
      <c r="M10">
        <v>2</v>
      </c>
    </row>
    <row r="11" spans="1:13">
      <c r="A11" t="s">
        <v>2201</v>
      </c>
      <c r="B11" t="s">
        <v>2201</v>
      </c>
      <c r="C11" t="s">
        <v>1349</v>
      </c>
      <c r="D11">
        <v>0</v>
      </c>
      <c r="E11">
        <v>1</v>
      </c>
      <c r="F11">
        <v>0</v>
      </c>
      <c r="G11">
        <v>8.1999999999999993</v>
      </c>
      <c r="H11" t="s">
        <v>2202</v>
      </c>
      <c r="I11">
        <v>1</v>
      </c>
      <c r="J11" t="s">
        <v>1916</v>
      </c>
      <c r="K11">
        <v>2</v>
      </c>
      <c r="L11">
        <v>0</v>
      </c>
      <c r="M11">
        <v>1</v>
      </c>
    </row>
    <row r="12" spans="1:13">
      <c r="A12" t="s">
        <v>2228</v>
      </c>
      <c r="B12" t="s">
        <v>2228</v>
      </c>
      <c r="C12" t="s">
        <v>1359</v>
      </c>
      <c r="D12" t="s">
        <v>2229</v>
      </c>
      <c r="E12">
        <v>1</v>
      </c>
      <c r="F12">
        <v>0</v>
      </c>
      <c r="G12">
        <v>10</v>
      </c>
      <c r="H12" t="s">
        <v>2230</v>
      </c>
      <c r="I12">
        <v>1</v>
      </c>
      <c r="J12" t="s">
        <v>1916</v>
      </c>
      <c r="K12">
        <v>0</v>
      </c>
      <c r="L12">
        <v>0</v>
      </c>
      <c r="M12">
        <v>25</v>
      </c>
    </row>
    <row r="13" spans="1:13">
      <c r="A13" t="s">
        <v>2239</v>
      </c>
      <c r="B13" t="s">
        <v>2239</v>
      </c>
      <c r="C13" t="s">
        <v>1363</v>
      </c>
      <c r="D13" t="s">
        <v>2240</v>
      </c>
      <c r="E13">
        <v>1</v>
      </c>
      <c r="F13">
        <v>0</v>
      </c>
      <c r="G13">
        <v>12.2</v>
      </c>
      <c r="H13" t="s">
        <v>2241</v>
      </c>
      <c r="I13">
        <v>3</v>
      </c>
      <c r="J13" t="s">
        <v>1939</v>
      </c>
      <c r="K13">
        <v>2</v>
      </c>
      <c r="L13">
        <v>0</v>
      </c>
      <c r="M13">
        <v>15</v>
      </c>
    </row>
    <row r="14" spans="1:13">
      <c r="A14" t="s">
        <v>2323</v>
      </c>
      <c r="B14" t="s">
        <v>2323</v>
      </c>
      <c r="C14" t="s">
        <v>416</v>
      </c>
      <c r="D14" t="s">
        <v>2324</v>
      </c>
      <c r="E14">
        <v>1</v>
      </c>
      <c r="F14">
        <v>0</v>
      </c>
      <c r="G14">
        <v>302</v>
      </c>
      <c r="H14" t="s">
        <v>2325</v>
      </c>
      <c r="I14">
        <v>25</v>
      </c>
      <c r="J14" t="s">
        <v>1903</v>
      </c>
      <c r="K14">
        <v>0</v>
      </c>
      <c r="L14">
        <v>0</v>
      </c>
      <c r="M14">
        <v>9</v>
      </c>
    </row>
    <row r="15" spans="1:13">
      <c r="A15" t="s">
        <v>2365</v>
      </c>
      <c r="B15" t="s">
        <v>2365</v>
      </c>
      <c r="C15" t="s">
        <v>1405</v>
      </c>
      <c r="D15" t="s">
        <v>2366</v>
      </c>
      <c r="E15">
        <v>1</v>
      </c>
      <c r="F15">
        <v>0</v>
      </c>
      <c r="G15">
        <v>54.7</v>
      </c>
      <c r="H15" t="s">
        <v>2367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2368</v>
      </c>
      <c r="B16" t="s">
        <v>2368</v>
      </c>
      <c r="C16" t="s">
        <v>1407</v>
      </c>
      <c r="D16" t="s">
        <v>2369</v>
      </c>
      <c r="E16">
        <v>1</v>
      </c>
      <c r="F16">
        <v>0</v>
      </c>
      <c r="G16">
        <v>12.8</v>
      </c>
      <c r="H16" t="s">
        <v>2370</v>
      </c>
      <c r="I16">
        <v>15</v>
      </c>
      <c r="J16" t="s">
        <v>1907</v>
      </c>
      <c r="K16">
        <v>0</v>
      </c>
      <c r="L16">
        <v>0</v>
      </c>
      <c r="M16">
        <v>7</v>
      </c>
    </row>
    <row r="17" spans="1:13">
      <c r="A17" t="s">
        <v>2387</v>
      </c>
      <c r="B17" t="s">
        <v>2387</v>
      </c>
      <c r="C17" t="s">
        <v>1412</v>
      </c>
      <c r="D17" t="s">
        <v>2388</v>
      </c>
      <c r="E17">
        <v>2</v>
      </c>
      <c r="F17">
        <v>0</v>
      </c>
      <c r="G17">
        <v>235.8</v>
      </c>
      <c r="H17" t="s">
        <v>2389</v>
      </c>
      <c r="I17">
        <v>1</v>
      </c>
      <c r="J17" t="s">
        <v>1916</v>
      </c>
      <c r="K17">
        <v>2</v>
      </c>
      <c r="L17">
        <v>0</v>
      </c>
      <c r="M17">
        <v>3</v>
      </c>
    </row>
    <row r="18" spans="1:13">
      <c r="A18" t="s">
        <v>2452</v>
      </c>
      <c r="B18" t="s">
        <v>2452</v>
      </c>
      <c r="C18" t="s">
        <v>1428</v>
      </c>
      <c r="D18" t="s">
        <v>2453</v>
      </c>
      <c r="E18">
        <v>1</v>
      </c>
      <c r="F18">
        <v>0</v>
      </c>
      <c r="G18">
        <v>5.9</v>
      </c>
      <c r="H18" t="s">
        <v>2454</v>
      </c>
      <c r="I18">
        <v>1</v>
      </c>
      <c r="J18" t="s">
        <v>1916</v>
      </c>
      <c r="K18">
        <v>0</v>
      </c>
      <c r="L18">
        <v>0</v>
      </c>
      <c r="M18">
        <v>1</v>
      </c>
    </row>
    <row r="19" spans="1:13">
      <c r="A19" t="s">
        <v>2464</v>
      </c>
      <c r="B19" t="s">
        <v>2464</v>
      </c>
      <c r="C19" t="s">
        <v>1432</v>
      </c>
      <c r="D19" t="s">
        <v>2465</v>
      </c>
      <c r="E19">
        <v>2</v>
      </c>
      <c r="F19">
        <v>0</v>
      </c>
      <c r="G19">
        <v>1572</v>
      </c>
      <c r="H19" t="s">
        <v>2466</v>
      </c>
      <c r="I19">
        <v>25</v>
      </c>
      <c r="J19" t="s">
        <v>1903</v>
      </c>
      <c r="K19">
        <v>2</v>
      </c>
      <c r="L19">
        <v>0</v>
      </c>
      <c r="M19">
        <v>15</v>
      </c>
    </row>
    <row r="20" spans="1:13">
      <c r="A20" t="s">
        <v>2517</v>
      </c>
      <c r="B20" t="s">
        <v>2517</v>
      </c>
      <c r="C20" t="s">
        <v>1450</v>
      </c>
      <c r="D20" t="s">
        <v>2518</v>
      </c>
      <c r="E20">
        <v>1</v>
      </c>
      <c r="F20">
        <v>0</v>
      </c>
      <c r="G20">
        <v>6.6</v>
      </c>
      <c r="H20" t="s">
        <v>2519</v>
      </c>
      <c r="I20">
        <v>1</v>
      </c>
      <c r="J20" t="s">
        <v>1916</v>
      </c>
      <c r="K20">
        <v>0</v>
      </c>
      <c r="L20">
        <v>0</v>
      </c>
      <c r="M20">
        <v>25</v>
      </c>
    </row>
    <row r="21" spans="1:13">
      <c r="A21" t="s">
        <v>2544</v>
      </c>
      <c r="B21" t="s">
        <v>2544</v>
      </c>
      <c r="C21" t="s">
        <v>1456</v>
      </c>
      <c r="D21">
        <v>0</v>
      </c>
      <c r="E21">
        <v>2</v>
      </c>
      <c r="F21">
        <v>0</v>
      </c>
      <c r="G21">
        <v>13.4</v>
      </c>
      <c r="H21" t="s">
        <v>2545</v>
      </c>
      <c r="I21">
        <v>4</v>
      </c>
      <c r="J21" t="s">
        <v>2200</v>
      </c>
      <c r="K21">
        <v>2</v>
      </c>
      <c r="L21">
        <v>0</v>
      </c>
      <c r="M21">
        <v>3</v>
      </c>
    </row>
    <row r="22" spans="1:13">
      <c r="A22" t="s">
        <v>2635</v>
      </c>
      <c r="B22" t="s">
        <v>2635</v>
      </c>
      <c r="C22" t="s">
        <v>1482</v>
      </c>
      <c r="D22">
        <v>0</v>
      </c>
      <c r="E22">
        <v>1</v>
      </c>
      <c r="F22">
        <v>0</v>
      </c>
      <c r="G22">
        <v>94.3</v>
      </c>
      <c r="H22" t="s">
        <v>2636</v>
      </c>
      <c r="I22">
        <v>1</v>
      </c>
      <c r="J22" t="s">
        <v>1916</v>
      </c>
      <c r="K22">
        <v>0</v>
      </c>
      <c r="L22">
        <v>0</v>
      </c>
      <c r="M22">
        <v>25</v>
      </c>
    </row>
    <row r="23" spans="1:13">
      <c r="A23" t="s">
        <v>2660</v>
      </c>
      <c r="B23" t="s">
        <v>2660</v>
      </c>
      <c r="C23" t="s">
        <v>1492</v>
      </c>
      <c r="D23" t="s">
        <v>2661</v>
      </c>
      <c r="E23">
        <v>1</v>
      </c>
      <c r="F23">
        <v>0</v>
      </c>
      <c r="G23">
        <v>111.2</v>
      </c>
      <c r="H23" t="s">
        <v>2662</v>
      </c>
      <c r="I23">
        <v>22</v>
      </c>
      <c r="J23" t="s">
        <v>2663</v>
      </c>
      <c r="K23">
        <v>0</v>
      </c>
      <c r="L23">
        <v>0</v>
      </c>
      <c r="M23">
        <v>3</v>
      </c>
    </row>
    <row r="24" spans="1:13">
      <c r="A24" t="s">
        <v>2689</v>
      </c>
      <c r="B24" t="s">
        <v>2689</v>
      </c>
      <c r="C24" t="s">
        <v>1503</v>
      </c>
      <c r="D24" t="s">
        <v>2690</v>
      </c>
      <c r="E24">
        <v>2</v>
      </c>
      <c r="F24">
        <v>0</v>
      </c>
      <c r="G24">
        <v>40.5</v>
      </c>
      <c r="H24" t="s">
        <v>2691</v>
      </c>
      <c r="I24">
        <v>1</v>
      </c>
      <c r="J24" t="s">
        <v>1916</v>
      </c>
      <c r="K24">
        <v>2</v>
      </c>
      <c r="L24">
        <v>0</v>
      </c>
      <c r="M24">
        <v>8</v>
      </c>
    </row>
    <row r="25" spans="1:13">
      <c r="A25" t="s">
        <v>2695</v>
      </c>
      <c r="B25" t="s">
        <v>2695</v>
      </c>
      <c r="C25" t="s">
        <v>1505</v>
      </c>
      <c r="D25" t="s">
        <v>2696</v>
      </c>
      <c r="E25">
        <v>1</v>
      </c>
      <c r="F25">
        <v>0</v>
      </c>
      <c r="G25">
        <v>6.1</v>
      </c>
      <c r="H25" t="s">
        <v>2697</v>
      </c>
      <c r="I25">
        <v>1</v>
      </c>
      <c r="J25" t="s">
        <v>1916</v>
      </c>
      <c r="K25">
        <v>0</v>
      </c>
      <c r="L25">
        <v>0</v>
      </c>
      <c r="M25">
        <v>5</v>
      </c>
    </row>
    <row r="26" spans="1:13">
      <c r="A26" t="s">
        <v>2722</v>
      </c>
      <c r="B26" t="s">
        <v>2722</v>
      </c>
      <c r="C26" t="s">
        <v>1514</v>
      </c>
      <c r="D26" t="s">
        <v>2723</v>
      </c>
      <c r="E26">
        <v>2</v>
      </c>
      <c r="F26">
        <v>0</v>
      </c>
      <c r="G26">
        <v>20.3</v>
      </c>
      <c r="H26" t="s">
        <v>2724</v>
      </c>
      <c r="I26">
        <v>3</v>
      </c>
      <c r="J26" t="s">
        <v>1939</v>
      </c>
      <c r="K26">
        <v>0</v>
      </c>
      <c r="L26">
        <v>0</v>
      </c>
      <c r="M26">
        <v>4</v>
      </c>
    </row>
    <row r="27" spans="1:13">
      <c r="A27" t="s">
        <v>2751</v>
      </c>
      <c r="B27" t="s">
        <v>2751</v>
      </c>
      <c r="C27" t="s">
        <v>1524</v>
      </c>
      <c r="D27" t="s">
        <v>2752</v>
      </c>
      <c r="E27">
        <v>1</v>
      </c>
      <c r="F27">
        <v>0</v>
      </c>
      <c r="G27">
        <v>13.7</v>
      </c>
      <c r="H27" t="s">
        <v>2753</v>
      </c>
      <c r="I27">
        <v>3</v>
      </c>
      <c r="J27" t="s">
        <v>1939</v>
      </c>
      <c r="K27">
        <v>0</v>
      </c>
      <c r="L27">
        <v>0</v>
      </c>
      <c r="M27">
        <v>4</v>
      </c>
    </row>
    <row r="28" spans="1:13">
      <c r="A28" t="s">
        <v>2774</v>
      </c>
      <c r="B28" t="s">
        <v>2774</v>
      </c>
      <c r="C28" t="s">
        <v>1531</v>
      </c>
      <c r="D28">
        <v>0</v>
      </c>
      <c r="E28">
        <v>1</v>
      </c>
      <c r="F28">
        <v>0</v>
      </c>
      <c r="G28">
        <v>173</v>
      </c>
      <c r="H28" t="s">
        <v>2775</v>
      </c>
      <c r="I28">
        <v>25</v>
      </c>
      <c r="J28" t="s">
        <v>1903</v>
      </c>
      <c r="K28">
        <v>0</v>
      </c>
      <c r="L28">
        <v>0</v>
      </c>
      <c r="M28">
        <v>11</v>
      </c>
    </row>
    <row r="29" spans="1:13">
      <c r="A29" t="s">
        <v>2776</v>
      </c>
      <c r="B29" t="s">
        <v>2776</v>
      </c>
      <c r="C29" t="s">
        <v>1532</v>
      </c>
      <c r="D29" t="s">
        <v>2777</v>
      </c>
      <c r="E29">
        <v>1</v>
      </c>
      <c r="F29">
        <v>0</v>
      </c>
      <c r="G29">
        <v>39</v>
      </c>
      <c r="H29" t="s">
        <v>2778</v>
      </c>
      <c r="I29">
        <v>14</v>
      </c>
      <c r="J29" t="s">
        <v>1899</v>
      </c>
      <c r="K29">
        <v>0</v>
      </c>
      <c r="L29">
        <v>0</v>
      </c>
      <c r="M29">
        <v>3</v>
      </c>
    </row>
    <row r="30" spans="1:13">
      <c r="A30" t="s">
        <v>2817</v>
      </c>
      <c r="B30" t="s">
        <v>2817</v>
      </c>
      <c r="C30" t="s">
        <v>1546</v>
      </c>
      <c r="D30">
        <v>0</v>
      </c>
      <c r="E30">
        <v>1</v>
      </c>
      <c r="F30">
        <v>0</v>
      </c>
      <c r="G30">
        <v>10.4</v>
      </c>
      <c r="H30" t="s">
        <v>2818</v>
      </c>
      <c r="I30">
        <v>1</v>
      </c>
      <c r="J30" t="s">
        <v>1916</v>
      </c>
      <c r="K30">
        <v>0</v>
      </c>
      <c r="L30">
        <v>0</v>
      </c>
      <c r="M30">
        <v>25</v>
      </c>
    </row>
    <row r="31" spans="1:13">
      <c r="A31" t="s">
        <v>2872</v>
      </c>
      <c r="B31" t="s">
        <v>2872</v>
      </c>
      <c r="C31" t="s">
        <v>1565</v>
      </c>
      <c r="D31" t="s">
        <v>2873</v>
      </c>
      <c r="E31">
        <v>1</v>
      </c>
      <c r="F31">
        <v>0</v>
      </c>
      <c r="G31">
        <v>256</v>
      </c>
      <c r="H31" t="s">
        <v>2874</v>
      </c>
      <c r="I31">
        <v>25</v>
      </c>
      <c r="J31" t="s">
        <v>1903</v>
      </c>
      <c r="K31">
        <v>0</v>
      </c>
      <c r="L31">
        <v>0</v>
      </c>
      <c r="M31">
        <v>10</v>
      </c>
    </row>
    <row r="32" spans="1:13">
      <c r="A32" t="s">
        <v>2892</v>
      </c>
      <c r="B32" t="s">
        <v>2892</v>
      </c>
      <c r="C32" t="s">
        <v>1572</v>
      </c>
      <c r="D32" t="s">
        <v>2893</v>
      </c>
      <c r="E32">
        <v>2</v>
      </c>
      <c r="F32">
        <v>0</v>
      </c>
      <c r="G32">
        <v>2749</v>
      </c>
      <c r="H32" t="s">
        <v>2894</v>
      </c>
      <c r="I32">
        <v>25</v>
      </c>
      <c r="J32" t="s">
        <v>1903</v>
      </c>
      <c r="K32">
        <v>2</v>
      </c>
      <c r="L32">
        <v>0</v>
      </c>
      <c r="M32">
        <v>11</v>
      </c>
    </row>
    <row r="33" spans="1:13">
      <c r="A33" t="s">
        <v>2907</v>
      </c>
      <c r="B33" t="s">
        <v>2907</v>
      </c>
      <c r="C33" t="s">
        <v>692</v>
      </c>
      <c r="D33" t="s">
        <v>2908</v>
      </c>
      <c r="E33">
        <v>1</v>
      </c>
      <c r="F33">
        <v>0</v>
      </c>
      <c r="G33">
        <v>6.5</v>
      </c>
      <c r="H33" t="s">
        <v>2909</v>
      </c>
      <c r="I33">
        <v>3</v>
      </c>
      <c r="J33" t="s">
        <v>1939</v>
      </c>
      <c r="K33">
        <v>2</v>
      </c>
      <c r="L33">
        <v>0</v>
      </c>
      <c r="M33">
        <v>3</v>
      </c>
    </row>
    <row r="34" spans="1:13">
      <c r="A34" t="s">
        <v>2926</v>
      </c>
      <c r="B34" t="s">
        <v>2926</v>
      </c>
      <c r="C34" t="s">
        <v>1583</v>
      </c>
      <c r="D34" t="s">
        <v>2927</v>
      </c>
      <c r="E34">
        <v>1</v>
      </c>
      <c r="F34">
        <v>0</v>
      </c>
      <c r="G34">
        <v>16</v>
      </c>
      <c r="H34" t="s">
        <v>2928</v>
      </c>
      <c r="I34">
        <v>15</v>
      </c>
      <c r="J34" t="s">
        <v>1907</v>
      </c>
      <c r="K34">
        <v>0</v>
      </c>
      <c r="L34">
        <v>0</v>
      </c>
      <c r="M34">
        <v>3</v>
      </c>
    </row>
    <row r="35" spans="1:13">
      <c r="A35" t="s">
        <v>2976</v>
      </c>
      <c r="B35" t="s">
        <v>2976</v>
      </c>
      <c r="C35" t="s">
        <v>1599</v>
      </c>
      <c r="D35" t="s">
        <v>2977</v>
      </c>
      <c r="E35">
        <v>2</v>
      </c>
      <c r="F35">
        <v>0</v>
      </c>
      <c r="G35">
        <v>201.1</v>
      </c>
      <c r="H35" t="s">
        <v>2978</v>
      </c>
      <c r="I35">
        <v>1</v>
      </c>
      <c r="J35" t="s">
        <v>1916</v>
      </c>
      <c r="K35">
        <v>2</v>
      </c>
      <c r="L35">
        <v>0</v>
      </c>
      <c r="M35">
        <v>3</v>
      </c>
    </row>
    <row r="36" spans="1:13">
      <c r="A36" t="s">
        <v>2979</v>
      </c>
      <c r="B36" t="s">
        <v>2979</v>
      </c>
      <c r="C36" t="s">
        <v>1600</v>
      </c>
      <c r="D36" t="s">
        <v>2980</v>
      </c>
      <c r="E36">
        <v>1</v>
      </c>
      <c r="F36">
        <v>0</v>
      </c>
      <c r="G36">
        <v>100</v>
      </c>
      <c r="H36" t="s">
        <v>2981</v>
      </c>
      <c r="I36">
        <v>25</v>
      </c>
      <c r="J36" t="s">
        <v>1903</v>
      </c>
      <c r="K36">
        <v>2</v>
      </c>
      <c r="L36">
        <v>0</v>
      </c>
      <c r="M36">
        <v>9</v>
      </c>
    </row>
    <row r="37" spans="1:13">
      <c r="A37" t="s">
        <v>2982</v>
      </c>
      <c r="B37" t="s">
        <v>2982</v>
      </c>
      <c r="C37" t="s">
        <v>1601</v>
      </c>
      <c r="D37">
        <v>0</v>
      </c>
      <c r="E37">
        <v>1</v>
      </c>
      <c r="F37">
        <v>0</v>
      </c>
      <c r="G37">
        <v>12.3</v>
      </c>
      <c r="H37" t="s">
        <v>2983</v>
      </c>
      <c r="I37">
        <v>1</v>
      </c>
      <c r="J37" t="s">
        <v>1916</v>
      </c>
      <c r="K37">
        <v>2</v>
      </c>
      <c r="L37">
        <v>0</v>
      </c>
      <c r="M37">
        <v>26</v>
      </c>
    </row>
    <row r="38" spans="1:13">
      <c r="A38" t="s">
        <v>3087</v>
      </c>
      <c r="B38" t="s">
        <v>3087</v>
      </c>
      <c r="C38" t="s">
        <v>1633</v>
      </c>
      <c r="D38">
        <v>0</v>
      </c>
      <c r="E38">
        <v>1</v>
      </c>
      <c r="F38">
        <v>0</v>
      </c>
      <c r="G38">
        <v>12.5</v>
      </c>
      <c r="H38" t="s">
        <v>3088</v>
      </c>
      <c r="I38">
        <v>1</v>
      </c>
      <c r="J38" t="s">
        <v>1916</v>
      </c>
      <c r="K38">
        <v>0</v>
      </c>
      <c r="L38">
        <v>0</v>
      </c>
      <c r="M38">
        <v>1</v>
      </c>
    </row>
    <row r="39" spans="1:13">
      <c r="A39" t="s">
        <v>3128</v>
      </c>
      <c r="B39" t="s">
        <v>3128</v>
      </c>
      <c r="C39" t="s">
        <v>1650</v>
      </c>
      <c r="D39" t="s">
        <v>3129</v>
      </c>
      <c r="E39">
        <v>2</v>
      </c>
      <c r="F39">
        <v>0</v>
      </c>
      <c r="G39">
        <v>67</v>
      </c>
      <c r="H39" t="s">
        <v>3130</v>
      </c>
      <c r="I39">
        <v>21</v>
      </c>
      <c r="J39" t="s">
        <v>1946</v>
      </c>
      <c r="K39">
        <v>0</v>
      </c>
      <c r="L39">
        <v>0</v>
      </c>
      <c r="M39">
        <v>3</v>
      </c>
    </row>
    <row r="40" spans="1:13">
      <c r="A40" t="s">
        <v>3159</v>
      </c>
      <c r="B40" t="s">
        <v>3159</v>
      </c>
      <c r="C40" t="s">
        <v>1661</v>
      </c>
      <c r="D40">
        <v>0</v>
      </c>
      <c r="E40">
        <v>1</v>
      </c>
      <c r="F40">
        <v>0</v>
      </c>
      <c r="G40">
        <v>6.1</v>
      </c>
      <c r="H40" t="s">
        <v>3160</v>
      </c>
      <c r="I40">
        <v>1</v>
      </c>
      <c r="J40" t="s">
        <v>1916</v>
      </c>
      <c r="K40">
        <v>0</v>
      </c>
      <c r="L40">
        <v>0</v>
      </c>
      <c r="M40">
        <v>25</v>
      </c>
    </row>
    <row r="41" spans="1:13">
      <c r="A41" t="s">
        <v>3169</v>
      </c>
      <c r="B41" t="s">
        <v>3169</v>
      </c>
      <c r="C41" t="s">
        <v>1664</v>
      </c>
      <c r="D41">
        <v>0</v>
      </c>
      <c r="E41">
        <v>2</v>
      </c>
      <c r="F41">
        <v>0</v>
      </c>
      <c r="G41">
        <v>715</v>
      </c>
      <c r="H41" t="s">
        <v>3170</v>
      </c>
      <c r="I41">
        <v>25</v>
      </c>
      <c r="J41" t="s">
        <v>1903</v>
      </c>
      <c r="K41">
        <v>2</v>
      </c>
      <c r="L41">
        <v>0</v>
      </c>
      <c r="M41">
        <v>9</v>
      </c>
    </row>
    <row r="42" spans="1:13">
      <c r="A42" t="s">
        <v>3180</v>
      </c>
      <c r="B42" t="s">
        <v>3180</v>
      </c>
      <c r="C42" t="s">
        <v>1668</v>
      </c>
      <c r="D42" t="s">
        <v>3181</v>
      </c>
      <c r="E42">
        <v>1</v>
      </c>
      <c r="F42">
        <v>0</v>
      </c>
      <c r="G42">
        <v>100</v>
      </c>
      <c r="H42" t="s">
        <v>3182</v>
      </c>
      <c r="I42">
        <v>25</v>
      </c>
      <c r="J42" t="s">
        <v>1903</v>
      </c>
      <c r="K42">
        <v>0</v>
      </c>
      <c r="L42">
        <v>0</v>
      </c>
      <c r="M42">
        <v>9</v>
      </c>
    </row>
    <row r="43" spans="1:13">
      <c r="A43" t="s">
        <v>3183</v>
      </c>
      <c r="B43" t="s">
        <v>3183</v>
      </c>
      <c r="C43" t="s">
        <v>1667</v>
      </c>
      <c r="D43">
        <v>0</v>
      </c>
      <c r="E43">
        <v>1</v>
      </c>
      <c r="F43">
        <v>0</v>
      </c>
      <c r="G43">
        <v>151</v>
      </c>
      <c r="H43" t="s">
        <v>3184</v>
      </c>
      <c r="I43">
        <v>25</v>
      </c>
      <c r="J43" t="s">
        <v>1903</v>
      </c>
      <c r="K43">
        <v>0</v>
      </c>
      <c r="L43">
        <v>0</v>
      </c>
      <c r="M43">
        <v>8</v>
      </c>
    </row>
    <row r="44" spans="1:13">
      <c r="A44" t="s">
        <v>3194</v>
      </c>
      <c r="B44" t="s">
        <v>3194</v>
      </c>
      <c r="C44" t="s">
        <v>1672</v>
      </c>
      <c r="D44" t="s">
        <v>3195</v>
      </c>
      <c r="E44">
        <v>1</v>
      </c>
      <c r="F44">
        <v>0</v>
      </c>
      <c r="G44">
        <v>0</v>
      </c>
      <c r="H44" t="s">
        <v>3196</v>
      </c>
      <c r="I44">
        <v>24</v>
      </c>
      <c r="J44" t="s">
        <v>2057</v>
      </c>
      <c r="K44">
        <v>0</v>
      </c>
      <c r="L44">
        <v>0</v>
      </c>
      <c r="M44">
        <v>1</v>
      </c>
    </row>
    <row r="45" spans="1:13">
      <c r="A45" t="s">
        <v>3205</v>
      </c>
      <c r="B45" t="s">
        <v>3205</v>
      </c>
      <c r="C45" t="s">
        <v>1676</v>
      </c>
      <c r="D45" t="s">
        <v>3206</v>
      </c>
      <c r="E45">
        <v>2</v>
      </c>
      <c r="F45">
        <v>0</v>
      </c>
      <c r="G45">
        <v>12.1</v>
      </c>
      <c r="H45" t="s">
        <v>3207</v>
      </c>
      <c r="I45">
        <v>1</v>
      </c>
      <c r="J45" t="s">
        <v>1916</v>
      </c>
      <c r="K45">
        <v>0</v>
      </c>
      <c r="L45">
        <v>0</v>
      </c>
      <c r="M45">
        <v>15</v>
      </c>
    </row>
    <row r="46" spans="1:13">
      <c r="A46" t="s">
        <v>3269</v>
      </c>
      <c r="B46" t="s">
        <v>3269</v>
      </c>
      <c r="C46" t="s">
        <v>1697</v>
      </c>
      <c r="D46" t="s">
        <v>3270</v>
      </c>
      <c r="E46">
        <v>1</v>
      </c>
      <c r="F46">
        <v>0</v>
      </c>
      <c r="G46">
        <v>12</v>
      </c>
      <c r="H46" t="s">
        <v>3271</v>
      </c>
      <c r="I46">
        <v>1</v>
      </c>
      <c r="J46" t="s">
        <v>1916</v>
      </c>
      <c r="K46">
        <v>0</v>
      </c>
      <c r="L46">
        <v>0</v>
      </c>
      <c r="M46">
        <v>1</v>
      </c>
    </row>
    <row r="47" spans="1:13">
      <c r="A47" t="s">
        <v>3278</v>
      </c>
      <c r="B47" t="s">
        <v>3278</v>
      </c>
      <c r="C47" t="s">
        <v>1237</v>
      </c>
      <c r="D47" t="s">
        <v>3279</v>
      </c>
      <c r="E47">
        <v>1</v>
      </c>
      <c r="F47">
        <v>0</v>
      </c>
      <c r="G47">
        <v>5.3</v>
      </c>
      <c r="H47" t="s">
        <v>3280</v>
      </c>
      <c r="I47">
        <v>1</v>
      </c>
      <c r="J47" t="s">
        <v>1916</v>
      </c>
      <c r="K47">
        <v>0</v>
      </c>
      <c r="L47">
        <v>0</v>
      </c>
      <c r="M47">
        <v>5</v>
      </c>
    </row>
    <row r="48" spans="1:13">
      <c r="A48" t="s">
        <v>3295</v>
      </c>
      <c r="B48" t="s">
        <v>3295</v>
      </c>
      <c r="C48" t="s">
        <v>924</v>
      </c>
      <c r="D48" t="s">
        <v>3296</v>
      </c>
      <c r="E48">
        <v>2</v>
      </c>
      <c r="F48">
        <v>0</v>
      </c>
      <c r="G48">
        <v>8.8000000000000007</v>
      </c>
      <c r="H48" t="s">
        <v>3297</v>
      </c>
      <c r="I48">
        <v>3</v>
      </c>
      <c r="J48" t="s">
        <v>1939</v>
      </c>
      <c r="K48">
        <v>2</v>
      </c>
      <c r="L48">
        <v>0</v>
      </c>
      <c r="M48">
        <v>2</v>
      </c>
    </row>
    <row r="49" spans="1:13">
      <c r="A49" t="s">
        <v>3365</v>
      </c>
      <c r="B49" t="s">
        <v>3365</v>
      </c>
      <c r="C49" t="s">
        <v>968</v>
      </c>
      <c r="D49" t="s">
        <v>3366</v>
      </c>
      <c r="E49">
        <v>2</v>
      </c>
      <c r="F49">
        <v>0</v>
      </c>
      <c r="G49">
        <v>71.099999999999994</v>
      </c>
      <c r="H49" t="s">
        <v>3367</v>
      </c>
      <c r="I49">
        <v>3</v>
      </c>
      <c r="J49" t="s">
        <v>1939</v>
      </c>
      <c r="K49">
        <v>0</v>
      </c>
      <c r="L49">
        <v>0</v>
      </c>
      <c r="M49">
        <v>15</v>
      </c>
    </row>
    <row r="50" spans="1:13">
      <c r="A50" t="s">
        <v>3406</v>
      </c>
      <c r="B50" t="s">
        <v>3406</v>
      </c>
      <c r="C50" t="s">
        <v>1741</v>
      </c>
      <c r="D50" t="s">
        <v>3407</v>
      </c>
      <c r="E50">
        <v>1</v>
      </c>
      <c r="F50">
        <v>0</v>
      </c>
      <c r="G50">
        <v>5.9</v>
      </c>
      <c r="H50" t="s">
        <v>3408</v>
      </c>
      <c r="I50">
        <v>1</v>
      </c>
      <c r="J50" t="s">
        <v>1916</v>
      </c>
      <c r="K50">
        <v>0</v>
      </c>
      <c r="L50">
        <v>0</v>
      </c>
      <c r="M50">
        <v>25</v>
      </c>
    </row>
    <row r="51" spans="1:13">
      <c r="A51" t="s">
        <v>3418</v>
      </c>
      <c r="B51" t="s">
        <v>3418</v>
      </c>
      <c r="C51" t="s">
        <v>1745</v>
      </c>
      <c r="D51">
        <v>0</v>
      </c>
      <c r="E51">
        <v>2</v>
      </c>
      <c r="F51">
        <v>0</v>
      </c>
      <c r="G51">
        <v>1924</v>
      </c>
      <c r="H51" t="s">
        <v>3419</v>
      </c>
      <c r="I51">
        <v>25</v>
      </c>
      <c r="J51" t="s">
        <v>1903</v>
      </c>
      <c r="K51">
        <v>2</v>
      </c>
      <c r="L51">
        <v>0</v>
      </c>
      <c r="M51">
        <v>11</v>
      </c>
    </row>
    <row r="52" spans="1:13">
      <c r="A52" t="s">
        <v>3541</v>
      </c>
      <c r="B52" t="s">
        <v>3541</v>
      </c>
      <c r="C52" t="s">
        <v>1787</v>
      </c>
      <c r="D52" t="s">
        <v>3542</v>
      </c>
      <c r="E52">
        <v>2</v>
      </c>
      <c r="F52">
        <v>0</v>
      </c>
      <c r="G52">
        <v>1049</v>
      </c>
      <c r="H52" t="s">
        <v>3543</v>
      </c>
      <c r="I52">
        <v>25</v>
      </c>
      <c r="J52" t="s">
        <v>1903</v>
      </c>
      <c r="K52">
        <v>2</v>
      </c>
      <c r="L52">
        <v>0</v>
      </c>
      <c r="M52">
        <v>11</v>
      </c>
    </row>
    <row r="53" spans="1:13">
      <c r="A53" t="s">
        <v>3566</v>
      </c>
      <c r="B53" t="s">
        <v>3566</v>
      </c>
      <c r="C53" t="s">
        <v>1796</v>
      </c>
      <c r="D53" t="s">
        <v>3567</v>
      </c>
      <c r="E53">
        <v>1</v>
      </c>
      <c r="F53">
        <v>0</v>
      </c>
      <c r="G53">
        <v>19.3</v>
      </c>
      <c r="H53" t="s">
        <v>3568</v>
      </c>
      <c r="I53">
        <v>1</v>
      </c>
      <c r="J53" t="s">
        <v>1916</v>
      </c>
      <c r="K53">
        <v>2</v>
      </c>
      <c r="L53">
        <v>0</v>
      </c>
      <c r="M53">
        <v>26</v>
      </c>
    </row>
    <row r="54" spans="1:13">
      <c r="A54" t="s">
        <v>3630</v>
      </c>
      <c r="B54" t="s">
        <v>3630</v>
      </c>
      <c r="C54" t="s">
        <v>1822</v>
      </c>
      <c r="D54">
        <v>0</v>
      </c>
      <c r="E54">
        <v>2</v>
      </c>
      <c r="F54">
        <v>0</v>
      </c>
      <c r="G54">
        <v>383.5</v>
      </c>
      <c r="H54" t="s">
        <v>3631</v>
      </c>
      <c r="I54">
        <v>1</v>
      </c>
      <c r="J54" t="s">
        <v>1916</v>
      </c>
      <c r="K54">
        <v>0</v>
      </c>
      <c r="L54">
        <v>0</v>
      </c>
      <c r="M54">
        <v>15</v>
      </c>
    </row>
    <row r="55" spans="1:13">
      <c r="A55" t="s">
        <v>3655</v>
      </c>
      <c r="B55" t="s">
        <v>3655</v>
      </c>
      <c r="C55" t="s">
        <v>1830</v>
      </c>
      <c r="D55" t="s">
        <v>3656</v>
      </c>
      <c r="E55">
        <v>1</v>
      </c>
      <c r="F55">
        <v>0</v>
      </c>
      <c r="G55">
        <v>461.9</v>
      </c>
      <c r="H55" t="s">
        <v>3657</v>
      </c>
      <c r="I55">
        <v>1</v>
      </c>
      <c r="J55" t="s">
        <v>1916</v>
      </c>
      <c r="K55">
        <v>2</v>
      </c>
      <c r="L55">
        <v>0</v>
      </c>
      <c r="M55">
        <v>26</v>
      </c>
    </row>
    <row r="56" spans="1:13">
      <c r="A56" t="s">
        <v>3672</v>
      </c>
      <c r="B56" t="s">
        <v>3672</v>
      </c>
      <c r="C56" t="s">
        <v>1834</v>
      </c>
      <c r="D56">
        <v>0</v>
      </c>
      <c r="E56">
        <v>1</v>
      </c>
      <c r="F56">
        <v>0</v>
      </c>
      <c r="G56">
        <v>2.13</v>
      </c>
      <c r="H56" t="s">
        <v>3673</v>
      </c>
      <c r="I56">
        <v>15</v>
      </c>
      <c r="J56" t="s">
        <v>1907</v>
      </c>
      <c r="K56">
        <v>0</v>
      </c>
      <c r="L56">
        <v>0</v>
      </c>
      <c r="M56">
        <v>7</v>
      </c>
    </row>
    <row r="57" spans="1:13">
      <c r="A57" t="s">
        <v>4217</v>
      </c>
      <c r="B57" t="s">
        <v>4217</v>
      </c>
      <c r="C57" t="s">
        <v>668</v>
      </c>
      <c r="D57" t="s">
        <v>4218</v>
      </c>
      <c r="E57">
        <v>2</v>
      </c>
      <c r="F57">
        <v>0</v>
      </c>
      <c r="G57">
        <v>11.3</v>
      </c>
      <c r="H57" t="s">
        <v>4219</v>
      </c>
      <c r="I57">
        <v>1</v>
      </c>
      <c r="J57" t="s">
        <v>1916</v>
      </c>
      <c r="K57">
        <v>0</v>
      </c>
      <c r="L57">
        <v>0</v>
      </c>
      <c r="M57">
        <v>0</v>
      </c>
    </row>
    <row r="58" spans="1:13">
      <c r="A58" t="s">
        <v>2991</v>
      </c>
      <c r="B58" t="s">
        <v>2991</v>
      </c>
      <c r="C58" t="s">
        <v>1605</v>
      </c>
      <c r="D58" t="s">
        <v>2992</v>
      </c>
      <c r="E58">
        <v>1</v>
      </c>
      <c r="F58">
        <v>0</v>
      </c>
      <c r="G58">
        <v>2.09</v>
      </c>
      <c r="H58" t="s">
        <v>2993</v>
      </c>
      <c r="I58">
        <v>24</v>
      </c>
      <c r="J58" t="s">
        <v>2057</v>
      </c>
      <c r="K58">
        <v>0</v>
      </c>
      <c r="L58">
        <v>0</v>
      </c>
      <c r="M58">
        <v>7</v>
      </c>
    </row>
    <row r="59" spans="1:13">
      <c r="A59" t="s">
        <v>2938</v>
      </c>
      <c r="B59" t="s">
        <v>2938</v>
      </c>
      <c r="C59" t="s">
        <v>1586</v>
      </c>
      <c r="D59" t="s">
        <v>2939</v>
      </c>
      <c r="E59">
        <v>1</v>
      </c>
      <c r="F59">
        <v>0</v>
      </c>
      <c r="G59">
        <v>1.47</v>
      </c>
      <c r="H59" t="s">
        <v>2940</v>
      </c>
      <c r="I59">
        <v>3</v>
      </c>
      <c r="J59" t="s">
        <v>1939</v>
      </c>
      <c r="K59">
        <v>0</v>
      </c>
      <c r="L59">
        <v>0</v>
      </c>
      <c r="M59">
        <v>9</v>
      </c>
    </row>
    <row r="60" spans="1:13">
      <c r="A60" t="s">
        <v>4795</v>
      </c>
      <c r="B60" t="s">
        <v>4795</v>
      </c>
      <c r="C60" t="s">
        <v>4127</v>
      </c>
      <c r="D60" t="s">
        <v>4796</v>
      </c>
      <c r="E60">
        <v>0</v>
      </c>
      <c r="F60">
        <v>0</v>
      </c>
      <c r="G60">
        <v>100</v>
      </c>
      <c r="H60" t="s">
        <v>4797</v>
      </c>
      <c r="I60">
        <v>25</v>
      </c>
      <c r="J60" t="s">
        <v>1903</v>
      </c>
      <c r="K60">
        <v>0</v>
      </c>
      <c r="L60">
        <v>0</v>
      </c>
      <c r="M60">
        <v>9</v>
      </c>
    </row>
    <row r="61" spans="1:13">
      <c r="A61" t="s">
        <v>4740</v>
      </c>
      <c r="B61" t="s">
        <v>4740</v>
      </c>
      <c r="C61" t="s">
        <v>1406</v>
      </c>
      <c r="D61">
        <v>0</v>
      </c>
      <c r="E61">
        <v>0</v>
      </c>
      <c r="F61">
        <v>0</v>
      </c>
      <c r="G61">
        <v>31.5</v>
      </c>
      <c r="H61" t="s">
        <v>4741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M692"/>
  <sheetViews>
    <sheetView workbookViewId="0">
      <selection activeCell="I693" sqref="I693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4414062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4203</v>
      </c>
    </row>
    <row r="5" spans="1:13" hidden="1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 hidden="1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 hidden="1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 hidden="1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 hidden="1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 hidden="1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 hidden="1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 hidden="1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 hidden="1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 hidden="1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 hidden="1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 hidden="1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 hidden="1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 hidden="1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 hidden="1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 hidden="1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 hidden="1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 hidden="1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 hidden="1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 hidden="1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 hidden="1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 hidden="1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 hidden="1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 hidden="1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 hidden="1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 hidden="1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 hidden="1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 hidden="1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 hidden="1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 hidden="1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 hidden="1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 hidden="1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 hidden="1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 hidden="1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 hidden="1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 hidden="1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 hidden="1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 hidden="1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 hidden="1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 hidden="1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 hidden="1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 hidden="1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 hidden="1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 hidden="1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 hidden="1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 hidden="1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 hidden="1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 hidden="1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 hidden="1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 hidden="1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 hidden="1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 hidden="1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 hidden="1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 hidden="1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 hidden="1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 hidden="1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 hidden="1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 hidden="1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 hidden="1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 hidden="1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 hidden="1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 hidden="1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 hidden="1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 hidden="1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 hidden="1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 hidden="1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 hidden="1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 hidden="1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 hidden="1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 hidden="1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 hidden="1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 hidden="1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 hidden="1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 hidden="1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 hidden="1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 hidden="1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 hidden="1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 hidden="1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 hidden="1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 hidden="1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 hidden="1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 hidden="1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 hidden="1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 hidden="1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 hidden="1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 hidden="1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 hidden="1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 hidden="1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 hidden="1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 hidden="1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 hidden="1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 hidden="1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 hidden="1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 hidden="1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 hidden="1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 hidden="1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 hidden="1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 hidden="1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 hidden="1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 hidden="1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 hidden="1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 hidden="1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 hidden="1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 hidden="1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 hidden="1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 hidden="1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 hidden="1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 hidden="1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 hidden="1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 hidden="1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 hidden="1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 hidden="1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 hidden="1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 hidden="1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 hidden="1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 hidden="1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 hidden="1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 hidden="1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 hidden="1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 hidden="1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 hidden="1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 hidden="1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 hidden="1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 hidden="1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 hidden="1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 hidden="1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 hidden="1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 hidden="1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 hidden="1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 hidden="1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 hidden="1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 hidden="1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 hidden="1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 hidden="1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 hidden="1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 hidden="1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 hidden="1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 hidden="1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 hidden="1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 hidden="1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 hidden="1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 hidden="1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 hidden="1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 hidden="1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 hidden="1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 hidden="1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 hidden="1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 hidden="1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 hidden="1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 hidden="1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 hidden="1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 hidden="1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 hidden="1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 hidden="1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 hidden="1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 hidden="1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 hidden="1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 hidden="1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 hidden="1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 hidden="1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 hidden="1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 hidden="1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 hidden="1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 hidden="1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 hidden="1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 hidden="1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 hidden="1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 hidden="1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 hidden="1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 hidden="1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 hidden="1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 hidden="1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 hidden="1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 hidden="1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 hidden="1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 hidden="1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 hidden="1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 hidden="1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 hidden="1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 hidden="1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 hidden="1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 hidden="1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 hidden="1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 hidden="1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 hidden="1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 hidden="1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 hidden="1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 hidden="1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 hidden="1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 hidden="1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 hidden="1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 hidden="1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 hidden="1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 hidden="1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 hidden="1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 hidden="1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 hidden="1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 hidden="1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 hidden="1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 hidden="1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 hidden="1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 hidden="1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 hidden="1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 hidden="1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 hidden="1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 hidden="1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 hidden="1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 hidden="1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 hidden="1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 hidden="1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 hidden="1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 hidden="1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 hidden="1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 hidden="1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 hidden="1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 hidden="1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 hidden="1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 hidden="1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 hidden="1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 hidden="1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 hidden="1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 hidden="1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 hidden="1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 hidden="1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 hidden="1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 hidden="1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 hidden="1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 hidden="1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 hidden="1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 hidden="1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 hidden="1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 hidden="1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 hidden="1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 hidden="1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 hidden="1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 hidden="1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 hidden="1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 hidden="1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 hidden="1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 hidden="1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 hidden="1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 hidden="1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 hidden="1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 hidden="1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 hidden="1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 hidden="1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 hidden="1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 hidden="1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 hidden="1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 hidden="1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 hidden="1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 hidden="1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 hidden="1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 hidden="1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 hidden="1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 hidden="1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 hidden="1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 hidden="1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 hidden="1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 hidden="1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 hidden="1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 hidden="1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 hidden="1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 hidden="1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 hidden="1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 hidden="1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 hidden="1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 hidden="1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 hidden="1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 hidden="1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 hidden="1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 hidden="1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 hidden="1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 hidden="1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 hidden="1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 hidden="1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 hidden="1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 hidden="1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 hidden="1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 hidden="1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 hidden="1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 hidden="1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 hidden="1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 hidden="1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 hidden="1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 hidden="1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 hidden="1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 hidden="1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 hidden="1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 hidden="1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 hidden="1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 hidden="1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 hidden="1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 hidden="1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 hidden="1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 hidden="1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 hidden="1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 hidden="1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 hidden="1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 hidden="1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 hidden="1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 hidden="1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 hidden="1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 hidden="1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 hidden="1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 hidden="1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 hidden="1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 hidden="1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 hidden="1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 hidden="1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 hidden="1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 hidden="1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 hidden="1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 hidden="1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 hidden="1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 hidden="1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 hidden="1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 hidden="1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 hidden="1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 hidden="1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 hidden="1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 hidden="1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 hidden="1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 hidden="1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 hidden="1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 hidden="1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 hidden="1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 hidden="1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 hidden="1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 hidden="1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 hidden="1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 hidden="1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 hidden="1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 hidden="1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 hidden="1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 hidden="1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 hidden="1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 hidden="1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 hidden="1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 hidden="1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 hidden="1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 hidden="1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 hidden="1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 hidden="1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 hidden="1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 hidden="1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 hidden="1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 hidden="1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 hidden="1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 hidden="1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 hidden="1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 hidden="1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 hidden="1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 hidden="1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 hidden="1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 hidden="1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 hidden="1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 hidden="1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 hidden="1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 hidden="1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 hidden="1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 hidden="1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 hidden="1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 hidden="1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 hidden="1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 hidden="1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15</v>
      </c>
      <c r="J400" t="s">
        <v>2057</v>
      </c>
      <c r="K400">
        <v>0</v>
      </c>
      <c r="M400">
        <v>7</v>
      </c>
    </row>
    <row r="401" spans="1:13" hidden="1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 hidden="1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 hidden="1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 hidden="1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 hidden="1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 hidden="1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 hidden="1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 hidden="1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 hidden="1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 hidden="1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 hidden="1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 hidden="1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 hidden="1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 hidden="1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 hidden="1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 hidden="1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 hidden="1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 hidden="1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 hidden="1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 hidden="1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 hidden="1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 hidden="1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 hidden="1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 hidden="1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 hidden="1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 hidden="1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 hidden="1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 hidden="1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 hidden="1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 hidden="1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 hidden="1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 hidden="1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 hidden="1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 hidden="1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 hidden="1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 hidden="1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 hidden="1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 hidden="1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 hidden="1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 hidden="1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 hidden="1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 hidden="1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 hidden="1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 hidden="1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 hidden="1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 hidden="1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 hidden="1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 hidden="1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 hidden="1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 hidden="1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 hidden="1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 hidden="1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 hidden="1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 hidden="1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 hidden="1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 hidden="1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 hidden="1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 hidden="1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 hidden="1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 hidden="1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 hidden="1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 hidden="1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 hidden="1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 hidden="1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 hidden="1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 hidden="1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 hidden="1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 hidden="1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 hidden="1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 hidden="1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 hidden="1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 hidden="1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 hidden="1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 hidden="1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 hidden="1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 hidden="1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 hidden="1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 hidden="1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 hidden="1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 hidden="1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 hidden="1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 hidden="1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 hidden="1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 hidden="1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 hidden="1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 hidden="1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 hidden="1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 hidden="1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 hidden="1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 hidden="1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 hidden="1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 hidden="1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 hidden="1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 hidden="1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 hidden="1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 hidden="1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 hidden="1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 hidden="1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 hidden="1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 hidden="1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 hidden="1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 hidden="1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 hidden="1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 hidden="1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 hidden="1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 hidden="1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 hidden="1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 hidden="1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 hidden="1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 hidden="1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 hidden="1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 hidden="1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 hidden="1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 hidden="1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 hidden="1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 hidden="1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 hidden="1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 hidden="1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 hidden="1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 hidden="1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 hidden="1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 hidden="1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 hidden="1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 hidden="1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 hidden="1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 hidden="1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 hidden="1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 hidden="1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 hidden="1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 hidden="1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 hidden="1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 hidden="1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 hidden="1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 hidden="1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 hidden="1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 hidden="1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 hidden="1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 hidden="1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 hidden="1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 hidden="1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 hidden="1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 hidden="1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 hidden="1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 hidden="1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 hidden="1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 hidden="1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 hidden="1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 hidden="1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 hidden="1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 hidden="1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 hidden="1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 hidden="1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 hidden="1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 hidden="1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 hidden="1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 hidden="1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 hidden="1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 hidden="1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 hidden="1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 hidden="1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 hidden="1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 hidden="1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 hidden="1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 hidden="1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 hidden="1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 hidden="1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 hidden="1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 hidden="1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 hidden="1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 hidden="1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 hidden="1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 hidden="1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 hidden="1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 hidden="1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 hidden="1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 hidden="1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 hidden="1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 hidden="1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 hidden="1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 hidden="1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 hidden="1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 hidden="1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 hidden="1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 hidden="1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 hidden="1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 hidden="1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 hidden="1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 hidden="1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 hidden="1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 hidden="1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 hidden="1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 hidden="1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 hidden="1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 hidden="1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 hidden="1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 hidden="1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 hidden="1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 hidden="1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 hidden="1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 hidden="1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 hidden="1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 hidden="1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 hidden="1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 hidden="1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 hidden="1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 hidden="1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 hidden="1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 hidden="1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 hidden="1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 hidden="1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 hidden="1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 hidden="1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 hidden="1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 hidden="1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 hidden="1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 hidden="1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 hidden="1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 hidden="1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 hidden="1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 hidden="1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 hidden="1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 hidden="1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 hidden="1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 hidden="1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 hidden="1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 hidden="1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 hidden="1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 hidden="1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 hidden="1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 hidden="1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 hidden="1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 hidden="1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 hidden="1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 hidden="1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 hidden="1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 hidden="1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 hidden="1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 hidden="1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 hidden="1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 hidden="1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 hidden="1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 hidden="1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 hidden="1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 hidden="1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 hidden="1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 hidden="1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 hidden="1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 hidden="1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 hidden="1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 hidden="1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 hidden="1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 hidden="1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 hidden="1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 hidden="1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 hidden="1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 hidden="1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 hidden="1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 hidden="1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 hidden="1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 hidden="1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 hidden="1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 hidden="1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 hidden="1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 hidden="1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 hidden="1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 hidden="1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 hidden="1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 hidden="1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 hidden="1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 hidden="1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 hidden="1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 hidden="1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 hidden="1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 hidden="1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 hidden="1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 hidden="1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 hidden="1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 hidden="1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idden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3.8" hidden="1" thickTop="1">
      <c r="A688" s="73" t="s">
        <v>4217</v>
      </c>
      <c r="B688" s="73" t="s">
        <v>4217</v>
      </c>
      <c r="C688" s="73" t="s">
        <v>668</v>
      </c>
      <c r="D688" s="73" t="s">
        <v>4218</v>
      </c>
      <c r="E688" s="73">
        <v>2</v>
      </c>
      <c r="G688" s="73">
        <v>11.3</v>
      </c>
      <c r="H688" s="73" t="s">
        <v>4219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15</v>
      </c>
      <c r="J689" t="s">
        <v>2057</v>
      </c>
      <c r="K689">
        <v>0</v>
      </c>
      <c r="M689">
        <v>7</v>
      </c>
    </row>
    <row r="690" spans="1:13" hidden="1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 hidden="1">
      <c r="A691" t="s">
        <v>4795</v>
      </c>
      <c r="B691" t="s">
        <v>4795</v>
      </c>
      <c r="C691" t="s">
        <v>4127</v>
      </c>
      <c r="D691" t="s">
        <v>4796</v>
      </c>
      <c r="E691">
        <v>0</v>
      </c>
      <c r="G691">
        <v>100</v>
      </c>
      <c r="H691" t="s">
        <v>4797</v>
      </c>
      <c r="I691">
        <v>25</v>
      </c>
      <c r="J691" t="s">
        <v>1903</v>
      </c>
      <c r="K691">
        <v>0</v>
      </c>
      <c r="M691">
        <v>9</v>
      </c>
    </row>
    <row r="692" spans="1:13" hidden="1">
      <c r="A692" t="s">
        <v>4740</v>
      </c>
      <c r="B692" t="s">
        <v>4740</v>
      </c>
      <c r="C692" t="s">
        <v>1406</v>
      </c>
      <c r="E692">
        <v>0</v>
      </c>
      <c r="G692">
        <v>31.5</v>
      </c>
      <c r="H692" t="s">
        <v>4741</v>
      </c>
      <c r="I692">
        <v>2</v>
      </c>
      <c r="J692" t="s">
        <v>835</v>
      </c>
      <c r="K692">
        <v>0</v>
      </c>
    </row>
  </sheetData>
  <autoFilter ref="A4:N692" xr:uid="{00000000-0009-0000-0000-00000D000000}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E834"/>
  <sheetViews>
    <sheetView workbookViewId="0">
      <selection activeCell="AF10" sqref="AF1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E000000}"/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36"/>
  <sheetViews>
    <sheetView topLeftCell="A988" workbookViewId="0">
      <selection activeCell="D495" sqref="D1:D1048576"/>
    </sheetView>
  </sheetViews>
  <sheetFormatPr defaultColWidth="10.77734375" defaultRowHeight="13.2"/>
  <cols>
    <col min="4" max="4" width="57.4414062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4424</v>
      </c>
      <c r="C5" t="s">
        <v>4424</v>
      </c>
      <c r="D5" t="s">
        <v>1242</v>
      </c>
      <c r="E5" t="s">
        <v>4425</v>
      </c>
      <c r="F5">
        <v>0</v>
      </c>
      <c r="H5">
        <v>268.89999999999998</v>
      </c>
      <c r="I5" t="s">
        <v>4426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4427</v>
      </c>
      <c r="C6" t="s">
        <v>4427</v>
      </c>
      <c r="D6" t="s">
        <v>4220</v>
      </c>
      <c r="F6">
        <v>0</v>
      </c>
      <c r="H6">
        <v>2081</v>
      </c>
      <c r="I6" t="s">
        <v>4428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4429</v>
      </c>
      <c r="C8" t="s">
        <v>4429</v>
      </c>
      <c r="D8" t="s">
        <v>1244</v>
      </c>
      <c r="E8" t="s">
        <v>4430</v>
      </c>
      <c r="F8">
        <v>0</v>
      </c>
      <c r="H8">
        <v>21.4</v>
      </c>
      <c r="I8" t="s">
        <v>4431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4432</v>
      </c>
      <c r="C16" t="s">
        <v>4432</v>
      </c>
      <c r="D16" t="s">
        <v>4087</v>
      </c>
      <c r="E16" t="s">
        <v>4433</v>
      </c>
      <c r="F16">
        <v>0</v>
      </c>
      <c r="H16">
        <v>50.1</v>
      </c>
      <c r="I16" t="s">
        <v>4434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4435</v>
      </c>
      <c r="C17" t="s">
        <v>4435</v>
      </c>
      <c r="D17" t="s">
        <v>4221</v>
      </c>
      <c r="E17" t="s">
        <v>4436</v>
      </c>
      <c r="F17">
        <v>0</v>
      </c>
      <c r="H17">
        <v>76.3</v>
      </c>
      <c r="I17" t="s">
        <v>4437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4438</v>
      </c>
      <c r="C19" t="s">
        <v>4438</v>
      </c>
      <c r="D19" t="s">
        <v>4088</v>
      </c>
      <c r="E19" t="s">
        <v>4439</v>
      </c>
      <c r="F19">
        <v>0</v>
      </c>
      <c r="H19">
        <v>84</v>
      </c>
      <c r="I19" t="s">
        <v>4440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4441</v>
      </c>
      <c r="C20" t="s">
        <v>4441</v>
      </c>
      <c r="D20" t="s">
        <v>4089</v>
      </c>
      <c r="F20">
        <v>0</v>
      </c>
      <c r="H20">
        <v>100</v>
      </c>
      <c r="I20" t="s">
        <v>4442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4443</v>
      </c>
      <c r="C22" t="s">
        <v>4443</v>
      </c>
      <c r="D22" t="s">
        <v>4222</v>
      </c>
      <c r="E22" t="s">
        <v>4444</v>
      </c>
      <c r="F22">
        <v>0</v>
      </c>
      <c r="H22">
        <v>10.9</v>
      </c>
      <c r="I22" t="s">
        <v>4445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4446</v>
      </c>
      <c r="C24" t="s">
        <v>4446</v>
      </c>
      <c r="D24" t="s">
        <v>4223</v>
      </c>
      <c r="F24">
        <v>0</v>
      </c>
      <c r="H24">
        <v>5.9</v>
      </c>
      <c r="I24" t="s">
        <v>4447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4448</v>
      </c>
      <c r="C30" t="s">
        <v>4448</v>
      </c>
      <c r="D30" t="s">
        <v>4224</v>
      </c>
      <c r="F30">
        <v>0</v>
      </c>
      <c r="H30">
        <v>0</v>
      </c>
      <c r="I30" t="s">
        <v>4449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4450</v>
      </c>
      <c r="C33" t="s">
        <v>4450</v>
      </c>
      <c r="D33" t="s">
        <v>4090</v>
      </c>
      <c r="E33" t="s">
        <v>4451</v>
      </c>
      <c r="F33">
        <v>0</v>
      </c>
      <c r="H33">
        <v>10.4</v>
      </c>
      <c r="I33" t="s">
        <v>4452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4453</v>
      </c>
      <c r="C35" t="s">
        <v>4453</v>
      </c>
      <c r="D35" t="s">
        <v>1262</v>
      </c>
      <c r="E35" t="s">
        <v>4454</v>
      </c>
      <c r="F35">
        <v>0</v>
      </c>
      <c r="H35">
        <v>11.3</v>
      </c>
      <c r="I35" t="s">
        <v>4455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4456</v>
      </c>
      <c r="C45" t="s">
        <v>4456</v>
      </c>
      <c r="D45" t="s">
        <v>4091</v>
      </c>
      <c r="E45" t="s">
        <v>4457</v>
      </c>
      <c r="F45">
        <v>0</v>
      </c>
      <c r="H45">
        <v>50.3</v>
      </c>
      <c r="I45" t="s">
        <v>4458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4459</v>
      </c>
      <c r="C46" t="s">
        <v>4459</v>
      </c>
      <c r="D46" t="s">
        <v>4092</v>
      </c>
      <c r="E46" t="s">
        <v>4460</v>
      </c>
      <c r="F46">
        <v>0</v>
      </c>
      <c r="H46">
        <v>64.7</v>
      </c>
      <c r="I46" t="s">
        <v>4461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4462</v>
      </c>
      <c r="C47" t="s">
        <v>4462</v>
      </c>
      <c r="D47" t="s">
        <v>4093</v>
      </c>
      <c r="E47" t="s">
        <v>4463</v>
      </c>
      <c r="F47">
        <v>0</v>
      </c>
      <c r="H47">
        <v>64.7</v>
      </c>
      <c r="I47" t="s">
        <v>4464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4465</v>
      </c>
      <c r="C49" t="s">
        <v>4465</v>
      </c>
      <c r="D49" t="s">
        <v>4225</v>
      </c>
      <c r="E49" t="s">
        <v>4466</v>
      </c>
      <c r="F49">
        <v>0</v>
      </c>
      <c r="H49">
        <v>13.9</v>
      </c>
      <c r="I49" t="s">
        <v>4467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4468</v>
      </c>
      <c r="C52" t="s">
        <v>4468</v>
      </c>
      <c r="D52" t="s">
        <v>4226</v>
      </c>
      <c r="E52" t="s">
        <v>4469</v>
      </c>
      <c r="F52">
        <v>0</v>
      </c>
      <c r="H52">
        <v>58.5</v>
      </c>
      <c r="I52" t="s">
        <v>4470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4471</v>
      </c>
      <c r="C54" t="s">
        <v>4471</v>
      </c>
      <c r="D54" t="s">
        <v>4094</v>
      </c>
      <c r="E54" t="s">
        <v>4472</v>
      </c>
      <c r="F54">
        <v>0</v>
      </c>
      <c r="H54">
        <v>11.1</v>
      </c>
      <c r="I54" t="s">
        <v>4473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4474</v>
      </c>
      <c r="C57" t="s">
        <v>4474</v>
      </c>
      <c r="D57" t="s">
        <v>1278</v>
      </c>
      <c r="F57">
        <v>0</v>
      </c>
      <c r="H57">
        <v>5445.1</v>
      </c>
      <c r="I57" t="s">
        <v>4475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4476</v>
      </c>
      <c r="C58" t="s">
        <v>4476</v>
      </c>
      <c r="D58" t="s">
        <v>4227</v>
      </c>
      <c r="E58" t="s">
        <v>4477</v>
      </c>
      <c r="F58">
        <v>0</v>
      </c>
      <c r="H58">
        <v>22.7</v>
      </c>
      <c r="I58" t="s">
        <v>4478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4479</v>
      </c>
      <c r="C64" t="s">
        <v>4479</v>
      </c>
      <c r="D64" t="s">
        <v>4228</v>
      </c>
      <c r="E64" t="s">
        <v>4480</v>
      </c>
      <c r="F64">
        <v>0</v>
      </c>
      <c r="H64">
        <v>10.4</v>
      </c>
      <c r="I64" t="s">
        <v>4481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4482</v>
      </c>
      <c r="C66" t="s">
        <v>4482</v>
      </c>
      <c r="D66" t="s">
        <v>4229</v>
      </c>
      <c r="E66" t="s">
        <v>4483</v>
      </c>
      <c r="F66">
        <v>0</v>
      </c>
      <c r="H66">
        <v>915.1</v>
      </c>
      <c r="I66" t="s">
        <v>4484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4485</v>
      </c>
      <c r="C67" t="s">
        <v>4485</v>
      </c>
      <c r="D67" t="s">
        <v>4230</v>
      </c>
      <c r="E67" t="s">
        <v>4486</v>
      </c>
      <c r="F67">
        <v>0</v>
      </c>
      <c r="H67">
        <v>76.099999999999994</v>
      </c>
      <c r="I67" t="s">
        <v>4487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4488</v>
      </c>
      <c r="C71" t="s">
        <v>4488</v>
      </c>
      <c r="D71" t="s">
        <v>4231</v>
      </c>
      <c r="E71" t="s">
        <v>4489</v>
      </c>
      <c r="F71">
        <v>0</v>
      </c>
      <c r="H71">
        <v>7.1</v>
      </c>
      <c r="I71" t="s">
        <v>4490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4491</v>
      </c>
      <c r="C72" t="s">
        <v>4491</v>
      </c>
      <c r="D72" t="s">
        <v>4232</v>
      </c>
      <c r="E72" t="s">
        <v>4492</v>
      </c>
      <c r="F72">
        <v>0</v>
      </c>
      <c r="H72">
        <v>31.7</v>
      </c>
      <c r="I72" t="s">
        <v>4493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4494</v>
      </c>
      <c r="C73" t="s">
        <v>4494</v>
      </c>
      <c r="D73" t="s">
        <v>4233</v>
      </c>
      <c r="E73" t="s">
        <v>4495</v>
      </c>
      <c r="F73">
        <v>0</v>
      </c>
      <c r="H73">
        <v>65.8</v>
      </c>
      <c r="I73" t="s">
        <v>4496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4497</v>
      </c>
      <c r="C74" t="s">
        <v>4497</v>
      </c>
      <c r="D74" t="s">
        <v>4234</v>
      </c>
      <c r="E74" t="s">
        <v>4498</v>
      </c>
      <c r="F74">
        <v>0</v>
      </c>
      <c r="H74">
        <v>13.1</v>
      </c>
      <c r="I74" t="s">
        <v>4499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4500</v>
      </c>
      <c r="C75" t="s">
        <v>4500</v>
      </c>
      <c r="D75" t="s">
        <v>4095</v>
      </c>
      <c r="E75" t="s">
        <v>4501</v>
      </c>
      <c r="F75">
        <v>0</v>
      </c>
      <c r="H75">
        <v>20.6</v>
      </c>
      <c r="I75" t="s">
        <v>4502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4503</v>
      </c>
      <c r="C76" t="s">
        <v>4503</v>
      </c>
      <c r="D76" t="s">
        <v>4235</v>
      </c>
      <c r="E76" t="s">
        <v>4504</v>
      </c>
      <c r="F76">
        <v>0</v>
      </c>
      <c r="H76">
        <v>25.3</v>
      </c>
      <c r="I76" t="s">
        <v>4505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4506</v>
      </c>
      <c r="C82" t="s">
        <v>4506</v>
      </c>
      <c r="D82" t="s">
        <v>4236</v>
      </c>
      <c r="F82">
        <v>0</v>
      </c>
      <c r="H82">
        <v>0</v>
      </c>
      <c r="I82" t="s">
        <v>4507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4508</v>
      </c>
      <c r="C84" t="s">
        <v>4508</v>
      </c>
      <c r="D84" t="s">
        <v>4237</v>
      </c>
      <c r="E84" t="s">
        <v>4509</v>
      </c>
      <c r="F84">
        <v>0</v>
      </c>
      <c r="H84">
        <v>6.1</v>
      </c>
      <c r="I84" t="s">
        <v>4510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4511</v>
      </c>
      <c r="C87" t="s">
        <v>4511</v>
      </c>
      <c r="D87" t="s">
        <v>239</v>
      </c>
      <c r="E87" t="s">
        <v>4512</v>
      </c>
      <c r="F87">
        <v>0</v>
      </c>
      <c r="H87">
        <v>20.6</v>
      </c>
      <c r="I87" t="s">
        <v>4513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4514</v>
      </c>
      <c r="C88" t="s">
        <v>4514</v>
      </c>
      <c r="D88" t="s">
        <v>4238</v>
      </c>
      <c r="E88" t="s">
        <v>4515</v>
      </c>
      <c r="F88">
        <v>0</v>
      </c>
      <c r="H88">
        <v>421.8</v>
      </c>
      <c r="I88" t="s">
        <v>4516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4517</v>
      </c>
      <c r="C91" t="s">
        <v>4517</v>
      </c>
      <c r="D91" t="s">
        <v>4239</v>
      </c>
      <c r="E91" t="s">
        <v>4518</v>
      </c>
      <c r="F91">
        <v>0</v>
      </c>
      <c r="H91">
        <v>1182</v>
      </c>
      <c r="I91" t="s">
        <v>4519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4520</v>
      </c>
      <c r="C93" t="s">
        <v>4520</v>
      </c>
      <c r="D93" t="s">
        <v>1297</v>
      </c>
      <c r="E93" t="s">
        <v>4521</v>
      </c>
      <c r="F93">
        <v>0</v>
      </c>
      <c r="H93">
        <v>18.899999999999999</v>
      </c>
      <c r="I93" t="s">
        <v>4522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4523</v>
      </c>
      <c r="C94" t="s">
        <v>4523</v>
      </c>
      <c r="D94" t="s">
        <v>4240</v>
      </c>
      <c r="E94" t="s">
        <v>4524</v>
      </c>
      <c r="F94">
        <v>0</v>
      </c>
      <c r="H94">
        <v>20.9</v>
      </c>
      <c r="I94" t="s">
        <v>4525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4526</v>
      </c>
      <c r="C95" t="s">
        <v>4526</v>
      </c>
      <c r="D95" t="s">
        <v>4241</v>
      </c>
      <c r="E95" t="s">
        <v>4527</v>
      </c>
      <c r="F95">
        <v>0</v>
      </c>
      <c r="H95">
        <v>331.6</v>
      </c>
      <c r="I95" t="s">
        <v>4528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4529</v>
      </c>
      <c r="C96" t="s">
        <v>4529</v>
      </c>
      <c r="D96" t="s">
        <v>4242</v>
      </c>
      <c r="F96">
        <v>0</v>
      </c>
      <c r="H96">
        <v>331.6</v>
      </c>
      <c r="I96" t="s">
        <v>4530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4531</v>
      </c>
      <c r="C97" t="s">
        <v>4531</v>
      </c>
      <c r="D97" t="s">
        <v>4096</v>
      </c>
      <c r="E97" t="s">
        <v>4532</v>
      </c>
      <c r="F97">
        <v>0</v>
      </c>
      <c r="H97">
        <v>69.3</v>
      </c>
      <c r="I97" t="s">
        <v>4533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4534</v>
      </c>
      <c r="C98" t="s">
        <v>4534</v>
      </c>
      <c r="D98" t="s">
        <v>4243</v>
      </c>
      <c r="E98" t="s">
        <v>4535</v>
      </c>
      <c r="F98">
        <v>0</v>
      </c>
      <c r="H98">
        <v>133.1</v>
      </c>
      <c r="I98" t="s">
        <v>4536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4537</v>
      </c>
      <c r="C99" t="s">
        <v>4537</v>
      </c>
      <c r="D99" t="s">
        <v>4244</v>
      </c>
      <c r="E99" t="s">
        <v>4538</v>
      </c>
      <c r="F99">
        <v>0</v>
      </c>
      <c r="H99">
        <v>1271</v>
      </c>
      <c r="I99" t="s">
        <v>4539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4540</v>
      </c>
      <c r="C102" t="s">
        <v>4540</v>
      </c>
      <c r="D102" t="s">
        <v>4097</v>
      </c>
      <c r="E102" t="s">
        <v>4541</v>
      </c>
      <c r="F102">
        <v>0</v>
      </c>
      <c r="H102">
        <v>10.1</v>
      </c>
      <c r="I102" t="s">
        <v>4542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4543</v>
      </c>
      <c r="C103" t="s">
        <v>4543</v>
      </c>
      <c r="D103" t="s">
        <v>4098</v>
      </c>
      <c r="E103" t="s">
        <v>4544</v>
      </c>
      <c r="F103">
        <v>0</v>
      </c>
      <c r="H103">
        <v>100</v>
      </c>
      <c r="I103" t="s">
        <v>4545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4546</v>
      </c>
      <c r="C105" t="s">
        <v>4546</v>
      </c>
      <c r="D105" t="s">
        <v>4099</v>
      </c>
      <c r="F105">
        <v>0</v>
      </c>
      <c r="H105">
        <v>1.41</v>
      </c>
      <c r="I105" t="s">
        <v>4547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4548</v>
      </c>
      <c r="C112" t="s">
        <v>4548</v>
      </c>
      <c r="D112" t="s">
        <v>4245</v>
      </c>
      <c r="E112" t="s">
        <v>4549</v>
      </c>
      <c r="F112">
        <v>0</v>
      </c>
      <c r="H112">
        <v>10.4</v>
      </c>
      <c r="I112" t="s">
        <v>4550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4551</v>
      </c>
      <c r="C117" t="s">
        <v>4551</v>
      </c>
      <c r="D117" t="s">
        <v>4100</v>
      </c>
      <c r="E117" t="s">
        <v>4552</v>
      </c>
      <c r="F117">
        <v>0</v>
      </c>
      <c r="H117">
        <v>527.20000000000005</v>
      </c>
      <c r="I117" t="s">
        <v>4553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4554</v>
      </c>
      <c r="C118" t="s">
        <v>4554</v>
      </c>
      <c r="D118" t="s">
        <v>4101</v>
      </c>
      <c r="E118" t="s">
        <v>4555</v>
      </c>
      <c r="F118">
        <v>0</v>
      </c>
      <c r="H118">
        <v>3.3</v>
      </c>
      <c r="I118" t="s">
        <v>4556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4557</v>
      </c>
      <c r="C123" t="s">
        <v>4557</v>
      </c>
      <c r="D123" t="s">
        <v>4102</v>
      </c>
      <c r="E123" t="s">
        <v>4558</v>
      </c>
      <c r="F123">
        <v>0</v>
      </c>
      <c r="H123">
        <v>9.8000000000000007</v>
      </c>
      <c r="I123" t="s">
        <v>4559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4560</v>
      </c>
      <c r="C125" t="s">
        <v>4560</v>
      </c>
      <c r="D125" t="s">
        <v>4103</v>
      </c>
      <c r="F125">
        <v>0</v>
      </c>
      <c r="H125">
        <v>3.9</v>
      </c>
      <c r="I125" t="s">
        <v>4561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4562</v>
      </c>
      <c r="C127" t="s">
        <v>4562</v>
      </c>
      <c r="D127" t="s">
        <v>4104</v>
      </c>
      <c r="E127" t="s">
        <v>4563</v>
      </c>
      <c r="F127">
        <v>0</v>
      </c>
      <c r="H127">
        <v>20</v>
      </c>
      <c r="I127" t="s">
        <v>4564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4565</v>
      </c>
      <c r="C135" t="s">
        <v>4565</v>
      </c>
      <c r="D135" t="s">
        <v>4246</v>
      </c>
      <c r="E135" t="s">
        <v>4566</v>
      </c>
      <c r="F135">
        <v>0</v>
      </c>
      <c r="H135">
        <v>18.600000000000001</v>
      </c>
      <c r="I135" t="s">
        <v>4567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4568</v>
      </c>
      <c r="C136" t="s">
        <v>4568</v>
      </c>
      <c r="D136" t="s">
        <v>4105</v>
      </c>
      <c r="E136" t="s">
        <v>4569</v>
      </c>
      <c r="F136">
        <v>0</v>
      </c>
      <c r="H136">
        <v>8.1999999999999993</v>
      </c>
      <c r="I136" t="s">
        <v>4570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4571</v>
      </c>
      <c r="C137" t="s">
        <v>4571</v>
      </c>
      <c r="D137" t="s">
        <v>4247</v>
      </c>
      <c r="E137" t="s">
        <v>4572</v>
      </c>
      <c r="F137">
        <v>0</v>
      </c>
      <c r="H137">
        <v>10.4</v>
      </c>
      <c r="I137" t="s">
        <v>4573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4574</v>
      </c>
      <c r="C139" t="s">
        <v>4574</v>
      </c>
      <c r="D139" t="s">
        <v>4248</v>
      </c>
      <c r="E139" t="s">
        <v>4575</v>
      </c>
      <c r="F139">
        <v>0</v>
      </c>
      <c r="H139">
        <v>1036</v>
      </c>
      <c r="I139" t="s">
        <v>4576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4577</v>
      </c>
      <c r="C140" t="s">
        <v>4577</v>
      </c>
      <c r="D140" t="s">
        <v>4249</v>
      </c>
      <c r="E140" t="s">
        <v>4578</v>
      </c>
      <c r="F140">
        <v>0</v>
      </c>
      <c r="H140">
        <v>38</v>
      </c>
      <c r="I140" t="s">
        <v>4579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4580</v>
      </c>
      <c r="C141" t="s">
        <v>4580</v>
      </c>
      <c r="D141" t="s">
        <v>4250</v>
      </c>
      <c r="F141">
        <v>0</v>
      </c>
      <c r="H141">
        <v>17.399999999999999</v>
      </c>
      <c r="I141" t="s">
        <v>4581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4582</v>
      </c>
      <c r="C144" t="s">
        <v>4582</v>
      </c>
      <c r="D144" t="s">
        <v>4251</v>
      </c>
      <c r="E144" t="s">
        <v>4583</v>
      </c>
      <c r="F144">
        <v>0</v>
      </c>
      <c r="H144">
        <v>14.5</v>
      </c>
      <c r="I144" t="s">
        <v>4584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4585</v>
      </c>
      <c r="C146" t="s">
        <v>4585</v>
      </c>
      <c r="D146" t="s">
        <v>4106</v>
      </c>
      <c r="E146" t="s">
        <v>4586</v>
      </c>
      <c r="F146">
        <v>0</v>
      </c>
      <c r="H146">
        <v>25.5</v>
      </c>
      <c r="I146" t="s">
        <v>4587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4588</v>
      </c>
      <c r="C147" t="s">
        <v>4588</v>
      </c>
      <c r="D147" t="s">
        <v>4252</v>
      </c>
      <c r="E147" t="s">
        <v>4589</v>
      </c>
      <c r="F147">
        <v>0</v>
      </c>
      <c r="H147">
        <v>11.4</v>
      </c>
      <c r="I147" t="s">
        <v>4590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4591</v>
      </c>
      <c r="C148" t="s">
        <v>4591</v>
      </c>
      <c r="D148" t="s">
        <v>4253</v>
      </c>
      <c r="E148" t="s">
        <v>4592</v>
      </c>
      <c r="F148">
        <v>0</v>
      </c>
      <c r="H148">
        <v>34.1</v>
      </c>
      <c r="I148" t="s">
        <v>4593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4594</v>
      </c>
      <c r="C149" t="s">
        <v>4594</v>
      </c>
      <c r="D149" t="s">
        <v>4254</v>
      </c>
      <c r="E149" t="s">
        <v>4595</v>
      </c>
      <c r="F149">
        <v>0</v>
      </c>
      <c r="H149">
        <v>65.3</v>
      </c>
      <c r="I149" t="s">
        <v>4596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4597</v>
      </c>
      <c r="C150" t="s">
        <v>4597</v>
      </c>
      <c r="D150" t="s">
        <v>4255</v>
      </c>
      <c r="E150" t="s">
        <v>4598</v>
      </c>
      <c r="F150">
        <v>0</v>
      </c>
      <c r="H150">
        <v>69.3</v>
      </c>
      <c r="I150" t="s">
        <v>4599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4600</v>
      </c>
      <c r="C151" t="s">
        <v>4600</v>
      </c>
      <c r="D151" t="s">
        <v>4256</v>
      </c>
      <c r="E151" t="s">
        <v>4601</v>
      </c>
      <c r="F151">
        <v>0</v>
      </c>
      <c r="H151">
        <v>124.3</v>
      </c>
      <c r="I151" t="s">
        <v>4602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4603</v>
      </c>
      <c r="C159" t="s">
        <v>4603</v>
      </c>
      <c r="D159" t="s">
        <v>1331</v>
      </c>
      <c r="E159" t="s">
        <v>4604</v>
      </c>
      <c r="F159">
        <v>0</v>
      </c>
      <c r="H159">
        <v>6.1</v>
      </c>
      <c r="I159" t="s">
        <v>4605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4606</v>
      </c>
      <c r="C160" t="s">
        <v>4606</v>
      </c>
      <c r="D160" t="s">
        <v>4107</v>
      </c>
      <c r="E160" t="s">
        <v>4607</v>
      </c>
      <c r="F160">
        <v>0</v>
      </c>
      <c r="H160">
        <v>835</v>
      </c>
      <c r="I160" t="s">
        <v>4608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4609</v>
      </c>
      <c r="C163" t="s">
        <v>4609</v>
      </c>
      <c r="D163" t="s">
        <v>4257</v>
      </c>
      <c r="F163">
        <v>0</v>
      </c>
      <c r="H163">
        <v>32</v>
      </c>
      <c r="I163" t="s">
        <v>4610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4611</v>
      </c>
      <c r="C169" t="s">
        <v>4611</v>
      </c>
      <c r="D169" t="s">
        <v>1337</v>
      </c>
      <c r="E169" t="s">
        <v>4612</v>
      </c>
      <c r="F169">
        <v>0</v>
      </c>
      <c r="H169">
        <v>61</v>
      </c>
      <c r="I169" t="s">
        <v>4613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4614</v>
      </c>
      <c r="C170" t="s">
        <v>4614</v>
      </c>
      <c r="D170" t="s">
        <v>1338</v>
      </c>
      <c r="F170">
        <v>0</v>
      </c>
      <c r="H170">
        <v>71.5</v>
      </c>
      <c r="I170" t="s">
        <v>4615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4616</v>
      </c>
      <c r="C175" t="s">
        <v>4616</v>
      </c>
      <c r="D175" t="s">
        <v>4258</v>
      </c>
      <c r="E175" t="s">
        <v>4617</v>
      </c>
      <c r="F175">
        <v>0</v>
      </c>
      <c r="H175">
        <v>48.7</v>
      </c>
      <c r="I175" t="s">
        <v>4618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4619</v>
      </c>
      <c r="C177" t="s">
        <v>4619</v>
      </c>
      <c r="D177" t="s">
        <v>4259</v>
      </c>
      <c r="E177" t="s">
        <v>4620</v>
      </c>
      <c r="F177">
        <v>0</v>
      </c>
      <c r="H177">
        <v>329.9</v>
      </c>
      <c r="I177" t="s">
        <v>4621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4622</v>
      </c>
      <c r="C178" t="s">
        <v>4622</v>
      </c>
      <c r="D178" t="s">
        <v>4260</v>
      </c>
      <c r="E178" t="s">
        <v>4623</v>
      </c>
      <c r="F178">
        <v>0</v>
      </c>
      <c r="H178">
        <v>659.7</v>
      </c>
      <c r="I178" t="s">
        <v>4624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4625</v>
      </c>
      <c r="C180" t="s">
        <v>4625</v>
      </c>
      <c r="D180" t="s">
        <v>4261</v>
      </c>
      <c r="E180" t="s">
        <v>4626</v>
      </c>
      <c r="F180">
        <v>0</v>
      </c>
      <c r="H180">
        <v>0</v>
      </c>
      <c r="I180" t="s">
        <v>4627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4628</v>
      </c>
      <c r="C182" t="s">
        <v>4628</v>
      </c>
      <c r="D182" t="s">
        <v>4262</v>
      </c>
      <c r="E182" t="s">
        <v>4629</v>
      </c>
      <c r="F182">
        <v>0</v>
      </c>
      <c r="H182">
        <v>9.1999999999999993</v>
      </c>
      <c r="I182" t="s">
        <v>4630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4631</v>
      </c>
      <c r="C183" t="s">
        <v>4631</v>
      </c>
      <c r="D183" t="s">
        <v>4263</v>
      </c>
      <c r="E183" t="s">
        <v>4632</v>
      </c>
      <c r="F183">
        <v>0</v>
      </c>
      <c r="H183">
        <v>18.899999999999999</v>
      </c>
      <c r="I183" t="s">
        <v>4633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4634</v>
      </c>
      <c r="C184" t="s">
        <v>4634</v>
      </c>
      <c r="D184" t="s">
        <v>4108</v>
      </c>
      <c r="E184" t="s">
        <v>4635</v>
      </c>
      <c r="F184">
        <v>0</v>
      </c>
      <c r="H184">
        <v>33.6</v>
      </c>
      <c r="I184" t="s">
        <v>4636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4637</v>
      </c>
      <c r="C185" t="s">
        <v>4637</v>
      </c>
      <c r="D185" t="s">
        <v>4109</v>
      </c>
      <c r="E185" t="s">
        <v>4638</v>
      </c>
      <c r="F185">
        <v>0</v>
      </c>
      <c r="H185">
        <v>67.099999999999994</v>
      </c>
      <c r="I185" t="s">
        <v>4639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4640</v>
      </c>
      <c r="C186" t="s">
        <v>4640</v>
      </c>
      <c r="D186" t="s">
        <v>4264</v>
      </c>
      <c r="F186">
        <v>0</v>
      </c>
      <c r="H186">
        <v>30.7</v>
      </c>
      <c r="I186" t="s">
        <v>4641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4642</v>
      </c>
      <c r="C187" t="s">
        <v>4642</v>
      </c>
      <c r="D187" t="s">
        <v>4265</v>
      </c>
      <c r="F187">
        <v>0</v>
      </c>
      <c r="H187">
        <v>17</v>
      </c>
      <c r="I187" t="s">
        <v>4643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4644</v>
      </c>
      <c r="C188" t="s">
        <v>4644</v>
      </c>
      <c r="D188" t="s">
        <v>4266</v>
      </c>
      <c r="F188">
        <v>0</v>
      </c>
      <c r="H188">
        <v>8.1999999999999993</v>
      </c>
      <c r="I188" t="s">
        <v>4645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4646</v>
      </c>
      <c r="C189" t="s">
        <v>4646</v>
      </c>
      <c r="D189" t="s">
        <v>4110</v>
      </c>
      <c r="F189">
        <v>0</v>
      </c>
      <c r="H189">
        <v>63.3</v>
      </c>
      <c r="I189" t="s">
        <v>4647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4648</v>
      </c>
      <c r="C190" t="s">
        <v>4648</v>
      </c>
      <c r="D190" t="s">
        <v>4267</v>
      </c>
      <c r="F190">
        <v>0</v>
      </c>
      <c r="H190">
        <v>8.1999999999999993</v>
      </c>
      <c r="I190" t="s">
        <v>4649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4650</v>
      </c>
      <c r="C195" t="s">
        <v>4650</v>
      </c>
      <c r="D195" t="s">
        <v>4111</v>
      </c>
      <c r="E195" t="s">
        <v>4651</v>
      </c>
      <c r="F195">
        <v>0</v>
      </c>
      <c r="H195">
        <v>40.299999999999997</v>
      </c>
      <c r="I195" t="s">
        <v>4652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4653</v>
      </c>
      <c r="C197" t="s">
        <v>4653</v>
      </c>
      <c r="D197" t="s">
        <v>4112</v>
      </c>
      <c r="E197" t="s">
        <v>4654</v>
      </c>
      <c r="F197">
        <v>0</v>
      </c>
      <c r="H197">
        <v>10.4</v>
      </c>
      <c r="I197" t="s">
        <v>4655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4656</v>
      </c>
      <c r="C199" t="s">
        <v>4656</v>
      </c>
      <c r="D199" t="s">
        <v>4268</v>
      </c>
      <c r="E199" t="s">
        <v>4657</v>
      </c>
      <c r="F199">
        <v>0</v>
      </c>
      <c r="H199">
        <v>946.6</v>
      </c>
      <c r="I199" t="s">
        <v>4658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4659</v>
      </c>
      <c r="C200" t="s">
        <v>4659</v>
      </c>
      <c r="D200" t="s">
        <v>4113</v>
      </c>
      <c r="F200">
        <v>0</v>
      </c>
      <c r="H200">
        <v>5.9</v>
      </c>
      <c r="I200" t="s">
        <v>4660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4661</v>
      </c>
      <c r="C201" t="s">
        <v>4661</v>
      </c>
      <c r="D201" t="s">
        <v>4269</v>
      </c>
      <c r="E201" t="s">
        <v>4662</v>
      </c>
      <c r="F201">
        <v>0</v>
      </c>
      <c r="H201">
        <v>19.8</v>
      </c>
      <c r="I201" t="s">
        <v>4663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4664</v>
      </c>
      <c r="C204" t="s">
        <v>4664</v>
      </c>
      <c r="D204" t="s">
        <v>4270</v>
      </c>
      <c r="E204" t="s">
        <v>4665</v>
      </c>
      <c r="F204">
        <v>0</v>
      </c>
      <c r="H204">
        <v>6.1</v>
      </c>
      <c r="I204" t="s">
        <v>4666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4667</v>
      </c>
      <c r="C205" t="s">
        <v>4667</v>
      </c>
      <c r="D205" t="s">
        <v>4271</v>
      </c>
      <c r="E205" t="s">
        <v>4668</v>
      </c>
      <c r="F205">
        <v>0</v>
      </c>
      <c r="H205">
        <v>24.6</v>
      </c>
      <c r="I205" t="s">
        <v>4669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4670</v>
      </c>
      <c r="C208" t="s">
        <v>4670</v>
      </c>
      <c r="D208" t="s">
        <v>4272</v>
      </c>
      <c r="E208" t="s">
        <v>4671</v>
      </c>
      <c r="F208">
        <v>0</v>
      </c>
      <c r="H208">
        <v>18.399999999999999</v>
      </c>
      <c r="I208" t="s">
        <v>4672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4673</v>
      </c>
      <c r="C209" t="s">
        <v>4673</v>
      </c>
      <c r="D209" t="s">
        <v>4273</v>
      </c>
      <c r="E209" t="s">
        <v>4674</v>
      </c>
      <c r="F209">
        <v>0</v>
      </c>
      <c r="H209">
        <v>36</v>
      </c>
      <c r="I209" t="s">
        <v>4675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4676</v>
      </c>
      <c r="C215" t="s">
        <v>4676</v>
      </c>
      <c r="D215" t="s">
        <v>4114</v>
      </c>
      <c r="E215" t="s">
        <v>4677</v>
      </c>
      <c r="F215">
        <v>0</v>
      </c>
      <c r="H215">
        <v>9.8000000000000007</v>
      </c>
      <c r="I215" t="s">
        <v>4678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4679</v>
      </c>
      <c r="C216" t="s">
        <v>4679</v>
      </c>
      <c r="D216" t="s">
        <v>4115</v>
      </c>
      <c r="E216" t="s">
        <v>4680</v>
      </c>
      <c r="F216">
        <v>0</v>
      </c>
      <c r="H216">
        <v>10.4</v>
      </c>
      <c r="I216" t="s">
        <v>4681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4682</v>
      </c>
      <c r="C222" t="s">
        <v>4682</v>
      </c>
      <c r="D222" t="s">
        <v>4116</v>
      </c>
      <c r="E222" t="s">
        <v>4683</v>
      </c>
      <c r="F222">
        <v>0</v>
      </c>
      <c r="H222">
        <v>5.3</v>
      </c>
      <c r="I222" t="s">
        <v>4684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4685</v>
      </c>
      <c r="C224" t="s">
        <v>4685</v>
      </c>
      <c r="D224" t="s">
        <v>1198</v>
      </c>
      <c r="E224" t="s">
        <v>4686</v>
      </c>
      <c r="F224">
        <v>0</v>
      </c>
      <c r="H224">
        <v>119</v>
      </c>
      <c r="I224" t="s">
        <v>4687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4688</v>
      </c>
      <c r="C226" t="s">
        <v>4688</v>
      </c>
      <c r="D226" t="s">
        <v>4274</v>
      </c>
      <c r="E226" t="s">
        <v>4689</v>
      </c>
      <c r="F226">
        <v>0</v>
      </c>
      <c r="H226">
        <v>37.200000000000003</v>
      </c>
      <c r="I226" t="s">
        <v>4690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4691</v>
      </c>
      <c r="C229" t="s">
        <v>4691</v>
      </c>
      <c r="D229" t="s">
        <v>4275</v>
      </c>
      <c r="E229" t="s">
        <v>4692</v>
      </c>
      <c r="F229">
        <v>0</v>
      </c>
      <c r="H229">
        <v>0</v>
      </c>
      <c r="I229" t="s">
        <v>4693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4694</v>
      </c>
      <c r="C235" t="s">
        <v>4694</v>
      </c>
      <c r="D235" t="s">
        <v>1375</v>
      </c>
      <c r="F235">
        <v>0</v>
      </c>
      <c r="H235">
        <v>90.8</v>
      </c>
      <c r="I235" t="s">
        <v>4695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4696</v>
      </c>
      <c r="C242" t="s">
        <v>4696</v>
      </c>
      <c r="D242" t="s">
        <v>4276</v>
      </c>
      <c r="E242" t="s">
        <v>4697</v>
      </c>
      <c r="F242">
        <v>0</v>
      </c>
      <c r="H242">
        <v>24.1</v>
      </c>
      <c r="I242" t="s">
        <v>4698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4699</v>
      </c>
      <c r="C246" t="s">
        <v>4699</v>
      </c>
      <c r="D246" t="s">
        <v>4277</v>
      </c>
      <c r="E246" t="s">
        <v>4700</v>
      </c>
      <c r="F246">
        <v>0</v>
      </c>
      <c r="H246">
        <v>25.5</v>
      </c>
      <c r="I246" t="s">
        <v>4701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4702</v>
      </c>
      <c r="C247" t="s">
        <v>4702</v>
      </c>
      <c r="D247" t="s">
        <v>4278</v>
      </c>
      <c r="F247">
        <v>0</v>
      </c>
      <c r="H247">
        <v>22.3</v>
      </c>
      <c r="I247" t="s">
        <v>4703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4704</v>
      </c>
      <c r="C249" t="s">
        <v>4704</v>
      </c>
      <c r="D249" t="s">
        <v>1385</v>
      </c>
      <c r="E249" t="s">
        <v>4705</v>
      </c>
      <c r="F249">
        <v>0</v>
      </c>
      <c r="H249">
        <v>449.4</v>
      </c>
      <c r="I249" t="s">
        <v>4706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4707</v>
      </c>
      <c r="C259" t="s">
        <v>4707</v>
      </c>
      <c r="D259" t="s">
        <v>4279</v>
      </c>
      <c r="E259" t="s">
        <v>4708</v>
      </c>
      <c r="F259">
        <v>0</v>
      </c>
      <c r="H259">
        <v>57</v>
      </c>
      <c r="I259" t="s">
        <v>4709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4710</v>
      </c>
      <c r="C260" t="s">
        <v>4710</v>
      </c>
      <c r="D260" t="s">
        <v>4117</v>
      </c>
      <c r="E260" t="s">
        <v>4711</v>
      </c>
      <c r="F260">
        <v>0</v>
      </c>
      <c r="H260">
        <v>10.4</v>
      </c>
      <c r="I260" t="s">
        <v>4712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4713</v>
      </c>
      <c r="C262" t="s">
        <v>4713</v>
      </c>
      <c r="D262" t="s">
        <v>4280</v>
      </c>
      <c r="F262">
        <v>0</v>
      </c>
      <c r="H262">
        <v>272</v>
      </c>
      <c r="I262" t="s">
        <v>4714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4715</v>
      </c>
      <c r="C264" t="s">
        <v>4715</v>
      </c>
      <c r="D264" t="s">
        <v>4281</v>
      </c>
      <c r="F264">
        <v>0</v>
      </c>
      <c r="H264">
        <v>387</v>
      </c>
      <c r="I264" t="s">
        <v>4716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4717</v>
      </c>
      <c r="C265" t="s">
        <v>4717</v>
      </c>
      <c r="D265" t="s">
        <v>4065</v>
      </c>
      <c r="E265" t="s">
        <v>4718</v>
      </c>
      <c r="F265">
        <v>0</v>
      </c>
      <c r="H265">
        <v>1396.8</v>
      </c>
      <c r="I265" t="s">
        <v>4719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4720</v>
      </c>
      <c r="C266" t="s">
        <v>4720</v>
      </c>
      <c r="D266" t="s">
        <v>4118</v>
      </c>
      <c r="E266" t="s">
        <v>4721</v>
      </c>
      <c r="F266">
        <v>0</v>
      </c>
      <c r="H266">
        <v>25.9</v>
      </c>
      <c r="I266" t="s">
        <v>4722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4723</v>
      </c>
      <c r="C268" t="s">
        <v>4723</v>
      </c>
      <c r="D268" t="s">
        <v>4282</v>
      </c>
      <c r="E268" t="s">
        <v>4724</v>
      </c>
      <c r="F268">
        <v>0</v>
      </c>
      <c r="H268">
        <v>12.7</v>
      </c>
      <c r="I268" t="s">
        <v>4725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4726</v>
      </c>
      <c r="C269" t="s">
        <v>4726</v>
      </c>
      <c r="D269" t="s">
        <v>4283</v>
      </c>
      <c r="E269" t="s">
        <v>4727</v>
      </c>
      <c r="F269">
        <v>0</v>
      </c>
      <c r="H269">
        <v>31.9</v>
      </c>
      <c r="I269" t="s">
        <v>4728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4729</v>
      </c>
      <c r="C275" t="s">
        <v>4729</v>
      </c>
      <c r="D275" t="s">
        <v>4284</v>
      </c>
      <c r="E275" t="s">
        <v>4730</v>
      </c>
      <c r="F275">
        <v>0</v>
      </c>
      <c r="H275">
        <v>201.7</v>
      </c>
      <c r="I275" t="s">
        <v>4731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4732</v>
      </c>
      <c r="C276" t="s">
        <v>4732</v>
      </c>
      <c r="D276" t="s">
        <v>4285</v>
      </c>
      <c r="E276" t="s">
        <v>4733</v>
      </c>
      <c r="F276">
        <v>0</v>
      </c>
      <c r="H276">
        <v>187.8</v>
      </c>
      <c r="I276" t="s">
        <v>4734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4735</v>
      </c>
      <c r="C277" t="s">
        <v>4735</v>
      </c>
      <c r="D277" t="s">
        <v>4286</v>
      </c>
      <c r="E277" t="s">
        <v>4736</v>
      </c>
      <c r="F277">
        <v>0</v>
      </c>
      <c r="H277">
        <v>239.1</v>
      </c>
      <c r="I277" t="s">
        <v>4737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4738</v>
      </c>
      <c r="C279" t="s">
        <v>4738</v>
      </c>
      <c r="D279" t="s">
        <v>1402</v>
      </c>
      <c r="F279">
        <v>0</v>
      </c>
      <c r="H279">
        <v>5.7</v>
      </c>
      <c r="I279" t="s">
        <v>4739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4740</v>
      </c>
      <c r="C284" t="s">
        <v>4740</v>
      </c>
      <c r="D284" t="s">
        <v>1406</v>
      </c>
      <c r="F284">
        <v>0</v>
      </c>
      <c r="H284">
        <v>31.5</v>
      </c>
      <c r="I284" t="s">
        <v>4741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4742</v>
      </c>
      <c r="C290" t="s">
        <v>4742</v>
      </c>
      <c r="D290" t="s">
        <v>1411</v>
      </c>
      <c r="F290">
        <v>0</v>
      </c>
      <c r="H290">
        <v>7.4</v>
      </c>
      <c r="I290" t="s">
        <v>4743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4744</v>
      </c>
      <c r="C292" t="s">
        <v>4744</v>
      </c>
      <c r="D292" t="s">
        <v>4287</v>
      </c>
      <c r="E292" t="s">
        <v>4745</v>
      </c>
      <c r="F292">
        <v>0</v>
      </c>
      <c r="H292">
        <v>7.2</v>
      </c>
      <c r="I292" t="s">
        <v>4746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4747</v>
      </c>
      <c r="C293" t="s">
        <v>4747</v>
      </c>
      <c r="D293" t="s">
        <v>4119</v>
      </c>
      <c r="E293" t="s">
        <v>4748</v>
      </c>
      <c r="F293">
        <v>0</v>
      </c>
      <c r="H293">
        <v>7.7</v>
      </c>
      <c r="I293" t="s">
        <v>4749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4750</v>
      </c>
      <c r="C294" t="s">
        <v>4750</v>
      </c>
      <c r="D294" t="s">
        <v>4288</v>
      </c>
      <c r="E294" t="s">
        <v>4751</v>
      </c>
      <c r="F294">
        <v>0</v>
      </c>
      <c r="H294">
        <v>18174</v>
      </c>
      <c r="I294" t="s">
        <v>4752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4753</v>
      </c>
      <c r="C295" t="s">
        <v>4753</v>
      </c>
      <c r="D295" t="s">
        <v>4120</v>
      </c>
      <c r="E295" t="s">
        <v>4754</v>
      </c>
      <c r="F295">
        <v>0</v>
      </c>
      <c r="H295">
        <v>74.5</v>
      </c>
      <c r="I295" t="s">
        <v>4755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4756</v>
      </c>
      <c r="C301" t="s">
        <v>4756</v>
      </c>
      <c r="D301" t="s">
        <v>4121</v>
      </c>
      <c r="E301" t="s">
        <v>4757</v>
      </c>
      <c r="F301">
        <v>0</v>
      </c>
      <c r="H301">
        <v>14.4</v>
      </c>
      <c r="I301" t="s">
        <v>4758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4759</v>
      </c>
      <c r="C302" t="s">
        <v>4759</v>
      </c>
      <c r="D302" t="s">
        <v>4122</v>
      </c>
      <c r="E302" t="s">
        <v>4760</v>
      </c>
      <c r="F302">
        <v>0</v>
      </c>
      <c r="H302">
        <v>165.8</v>
      </c>
      <c r="I302" t="s">
        <v>4761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4762</v>
      </c>
      <c r="C304" t="s">
        <v>4762</v>
      </c>
      <c r="D304" t="s">
        <v>476</v>
      </c>
      <c r="F304">
        <v>0</v>
      </c>
      <c r="H304">
        <v>369.1</v>
      </c>
      <c r="I304" t="s">
        <v>4763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4764</v>
      </c>
      <c r="C313" t="s">
        <v>4764</v>
      </c>
      <c r="D313" t="s">
        <v>4289</v>
      </c>
      <c r="E313" t="s">
        <v>4765</v>
      </c>
      <c r="F313">
        <v>0</v>
      </c>
      <c r="H313">
        <v>44.2</v>
      </c>
      <c r="I313" t="s">
        <v>4766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4767</v>
      </c>
      <c r="C322" t="s">
        <v>4767</v>
      </c>
      <c r="D322" t="s">
        <v>1427</v>
      </c>
      <c r="F322">
        <v>0</v>
      </c>
      <c r="H322">
        <v>2297.9</v>
      </c>
      <c r="I322" t="s">
        <v>4768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4769</v>
      </c>
      <c r="C325" t="s">
        <v>4769</v>
      </c>
      <c r="D325" t="s">
        <v>4123</v>
      </c>
      <c r="E325" t="s">
        <v>4770</v>
      </c>
      <c r="F325">
        <v>0</v>
      </c>
      <c r="H325">
        <v>1193</v>
      </c>
      <c r="I325" t="s">
        <v>4771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4772</v>
      </c>
      <c r="C326" t="s">
        <v>4772</v>
      </c>
      <c r="D326" t="s">
        <v>4124</v>
      </c>
      <c r="E326" t="s">
        <v>4773</v>
      </c>
      <c r="F326">
        <v>0</v>
      </c>
      <c r="H326">
        <v>1520</v>
      </c>
      <c r="I326" t="s">
        <v>4774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4775</v>
      </c>
      <c r="C331" t="s">
        <v>4775</v>
      </c>
      <c r="D331" t="s">
        <v>4290</v>
      </c>
      <c r="E331" t="s">
        <v>4776</v>
      </c>
      <c r="F331">
        <v>0</v>
      </c>
      <c r="H331">
        <v>966</v>
      </c>
      <c r="I331" t="s">
        <v>4777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4778</v>
      </c>
      <c r="C336" t="s">
        <v>4778</v>
      </c>
      <c r="D336" t="s">
        <v>4291</v>
      </c>
      <c r="E336" t="s">
        <v>4779</v>
      </c>
      <c r="F336">
        <v>0</v>
      </c>
      <c r="H336">
        <v>389</v>
      </c>
      <c r="I336" t="s">
        <v>4780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4781</v>
      </c>
      <c r="C337" t="s">
        <v>4781</v>
      </c>
      <c r="D337" t="s">
        <v>4125</v>
      </c>
      <c r="E337" t="s">
        <v>4782</v>
      </c>
      <c r="F337">
        <v>0</v>
      </c>
      <c r="H337">
        <v>12.6</v>
      </c>
      <c r="I337" t="s">
        <v>4783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4784</v>
      </c>
      <c r="C338" t="s">
        <v>4784</v>
      </c>
      <c r="D338" t="s">
        <v>4126</v>
      </c>
      <c r="F338">
        <v>0</v>
      </c>
      <c r="H338">
        <v>12.6</v>
      </c>
      <c r="I338" t="s">
        <v>4785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4786</v>
      </c>
      <c r="C347" t="s">
        <v>4786</v>
      </c>
      <c r="D347" t="s">
        <v>1443</v>
      </c>
      <c r="E347" t="s">
        <v>4787</v>
      </c>
      <c r="F347">
        <v>0</v>
      </c>
      <c r="H347">
        <v>3100.9</v>
      </c>
      <c r="I347" t="s">
        <v>4788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4789</v>
      </c>
      <c r="C349" t="s">
        <v>4789</v>
      </c>
      <c r="D349" t="s">
        <v>4292</v>
      </c>
      <c r="E349" t="s">
        <v>4790</v>
      </c>
      <c r="F349">
        <v>0</v>
      </c>
      <c r="H349">
        <v>5.9</v>
      </c>
      <c r="I349" t="s">
        <v>4791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4792</v>
      </c>
      <c r="C356" t="s">
        <v>4792</v>
      </c>
      <c r="D356" t="s">
        <v>4293</v>
      </c>
      <c r="E356" t="s">
        <v>4793</v>
      </c>
      <c r="F356">
        <v>0</v>
      </c>
      <c r="H356">
        <v>21</v>
      </c>
      <c r="I356" t="s">
        <v>4794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4795</v>
      </c>
      <c r="C360" t="s">
        <v>4795</v>
      </c>
      <c r="D360" t="s">
        <v>4127</v>
      </c>
      <c r="E360" t="s">
        <v>4796</v>
      </c>
      <c r="F360">
        <v>0</v>
      </c>
      <c r="H360">
        <v>100</v>
      </c>
      <c r="I360" t="s">
        <v>4797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4798</v>
      </c>
      <c r="C364" t="s">
        <v>4798</v>
      </c>
      <c r="D364" t="s">
        <v>4128</v>
      </c>
      <c r="E364" t="s">
        <v>4799</v>
      </c>
      <c r="F364">
        <v>0</v>
      </c>
      <c r="H364">
        <v>64.400000000000006</v>
      </c>
      <c r="I364" t="s">
        <v>4800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4801</v>
      </c>
      <c r="C369" t="s">
        <v>4801</v>
      </c>
      <c r="D369" t="s">
        <v>4294</v>
      </c>
      <c r="E369" t="s">
        <v>4802</v>
      </c>
      <c r="F369">
        <v>0</v>
      </c>
      <c r="H369">
        <v>0</v>
      </c>
      <c r="I369" t="s">
        <v>4803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4804</v>
      </c>
      <c r="C370" t="s">
        <v>4804</v>
      </c>
      <c r="D370" t="s">
        <v>4295</v>
      </c>
      <c r="E370" t="s">
        <v>4805</v>
      </c>
      <c r="F370">
        <v>0</v>
      </c>
      <c r="H370">
        <v>346</v>
      </c>
      <c r="I370" t="s">
        <v>4806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4807</v>
      </c>
      <c r="C372" t="s">
        <v>4807</v>
      </c>
      <c r="D372" t="s">
        <v>4296</v>
      </c>
      <c r="E372" t="s">
        <v>4808</v>
      </c>
      <c r="F372">
        <v>0</v>
      </c>
      <c r="H372">
        <v>446</v>
      </c>
      <c r="I372" t="s">
        <v>4809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4810</v>
      </c>
      <c r="C381" t="s">
        <v>4810</v>
      </c>
      <c r="D381" t="s">
        <v>4129</v>
      </c>
      <c r="E381" t="s">
        <v>4811</v>
      </c>
      <c r="F381">
        <v>0</v>
      </c>
      <c r="H381">
        <v>301.5</v>
      </c>
      <c r="I381" t="s">
        <v>4812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4813</v>
      </c>
      <c r="C382" t="s">
        <v>4813</v>
      </c>
      <c r="D382" t="s">
        <v>4297</v>
      </c>
      <c r="E382" t="s">
        <v>4814</v>
      </c>
      <c r="F382">
        <v>0</v>
      </c>
      <c r="H382">
        <v>6.2</v>
      </c>
      <c r="I382" t="s">
        <v>4815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4816</v>
      </c>
      <c r="C383" t="s">
        <v>4816</v>
      </c>
      <c r="D383" t="s">
        <v>4298</v>
      </c>
      <c r="E383" t="s">
        <v>4817</v>
      </c>
      <c r="F383">
        <v>0</v>
      </c>
      <c r="H383">
        <v>9.6999999999999993</v>
      </c>
      <c r="I383" t="s">
        <v>4818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4819</v>
      </c>
      <c r="C384" t="s">
        <v>4819</v>
      </c>
      <c r="D384" t="s">
        <v>4130</v>
      </c>
      <c r="E384" t="s">
        <v>4820</v>
      </c>
      <c r="F384">
        <v>0</v>
      </c>
      <c r="H384">
        <v>82</v>
      </c>
      <c r="I384" t="s">
        <v>4821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4822</v>
      </c>
      <c r="C387" t="s">
        <v>4822</v>
      </c>
      <c r="D387" t="s">
        <v>4299</v>
      </c>
      <c r="E387" t="s">
        <v>4823</v>
      </c>
      <c r="F387">
        <v>0</v>
      </c>
      <c r="H387">
        <v>651.29999999999995</v>
      </c>
      <c r="I387" t="s">
        <v>4824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4825</v>
      </c>
      <c r="C392" t="s">
        <v>4825</v>
      </c>
      <c r="D392" t="s">
        <v>4131</v>
      </c>
      <c r="E392" t="s">
        <v>4826</v>
      </c>
      <c r="F392">
        <v>0</v>
      </c>
      <c r="H392">
        <v>5.3</v>
      </c>
      <c r="I392" t="s">
        <v>4827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4828</v>
      </c>
      <c r="C393" t="s">
        <v>4828</v>
      </c>
      <c r="D393" t="s">
        <v>4132</v>
      </c>
      <c r="E393" t="s">
        <v>4829</v>
      </c>
      <c r="F393">
        <v>0</v>
      </c>
      <c r="H393">
        <v>10.7</v>
      </c>
      <c r="I393" t="s">
        <v>4830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4831</v>
      </c>
      <c r="C397" t="s">
        <v>4831</v>
      </c>
      <c r="D397" t="s">
        <v>4133</v>
      </c>
      <c r="E397" t="s">
        <v>4832</v>
      </c>
      <c r="F397">
        <v>0</v>
      </c>
      <c r="H397">
        <v>202.3</v>
      </c>
      <c r="I397" t="s">
        <v>4833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4834</v>
      </c>
      <c r="C399" t="s">
        <v>4834</v>
      </c>
      <c r="D399" t="s">
        <v>4300</v>
      </c>
      <c r="E399" t="s">
        <v>4835</v>
      </c>
      <c r="F399">
        <v>0</v>
      </c>
      <c r="H399">
        <v>5.9</v>
      </c>
      <c r="I399" t="s">
        <v>4836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4837</v>
      </c>
      <c r="C400" t="s">
        <v>4837</v>
      </c>
      <c r="D400" t="s">
        <v>4134</v>
      </c>
      <c r="E400" t="s">
        <v>4838</v>
      </c>
      <c r="F400">
        <v>0</v>
      </c>
      <c r="H400">
        <v>8.6999999999999993</v>
      </c>
      <c r="I400" t="s">
        <v>4839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4840</v>
      </c>
      <c r="C401" t="s">
        <v>4840</v>
      </c>
      <c r="D401" t="s">
        <v>4135</v>
      </c>
      <c r="E401" t="s">
        <v>4841</v>
      </c>
      <c r="F401">
        <v>0</v>
      </c>
      <c r="H401">
        <v>76.599999999999994</v>
      </c>
      <c r="I401" t="s">
        <v>4842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4843</v>
      </c>
      <c r="C405" t="s">
        <v>4843</v>
      </c>
      <c r="D405" t="s">
        <v>4301</v>
      </c>
      <c r="E405" t="s">
        <v>4844</v>
      </c>
      <c r="F405">
        <v>0</v>
      </c>
      <c r="H405">
        <v>77.5</v>
      </c>
      <c r="I405" t="s">
        <v>4845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4846</v>
      </c>
      <c r="C413" t="s">
        <v>4846</v>
      </c>
      <c r="D413" t="s">
        <v>4302</v>
      </c>
      <c r="E413" t="s">
        <v>4847</v>
      </c>
      <c r="F413">
        <v>0</v>
      </c>
      <c r="H413">
        <v>1668</v>
      </c>
      <c r="I413" t="s">
        <v>4848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4849</v>
      </c>
      <c r="C415" t="s">
        <v>4849</v>
      </c>
      <c r="D415" t="s">
        <v>4136</v>
      </c>
      <c r="E415" t="s">
        <v>4850</v>
      </c>
      <c r="F415">
        <v>0</v>
      </c>
      <c r="H415">
        <v>18</v>
      </c>
      <c r="I415" t="s">
        <v>4851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4852</v>
      </c>
      <c r="C419" t="s">
        <v>4852</v>
      </c>
      <c r="D419" t="s">
        <v>4303</v>
      </c>
      <c r="E419" t="s">
        <v>4853</v>
      </c>
      <c r="F419">
        <v>0</v>
      </c>
      <c r="H419">
        <v>94.3</v>
      </c>
      <c r="I419" t="s">
        <v>4854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4855</v>
      </c>
      <c r="C420" t="s">
        <v>4855</v>
      </c>
      <c r="D420" t="s">
        <v>4304</v>
      </c>
      <c r="E420" t="s">
        <v>4856</v>
      </c>
      <c r="F420">
        <v>0</v>
      </c>
      <c r="H420">
        <v>141</v>
      </c>
      <c r="I420" t="s">
        <v>4857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4858</v>
      </c>
      <c r="C425" t="s">
        <v>4858</v>
      </c>
      <c r="D425" t="s">
        <v>4305</v>
      </c>
      <c r="F425">
        <v>0</v>
      </c>
      <c r="H425">
        <v>4446</v>
      </c>
      <c r="I425" t="s">
        <v>4859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4860</v>
      </c>
      <c r="C426" t="s">
        <v>4860</v>
      </c>
      <c r="D426" t="s">
        <v>4306</v>
      </c>
      <c r="E426" t="s">
        <v>4861</v>
      </c>
      <c r="F426">
        <v>0</v>
      </c>
      <c r="H426">
        <v>5.9</v>
      </c>
      <c r="I426" t="s">
        <v>4862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4863</v>
      </c>
      <c r="C427" t="s">
        <v>4863</v>
      </c>
      <c r="D427" t="s">
        <v>4307</v>
      </c>
      <c r="F427">
        <v>0</v>
      </c>
      <c r="H427">
        <v>9.3000000000000007</v>
      </c>
      <c r="I427" t="s">
        <v>4864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4865</v>
      </c>
      <c r="C430" t="s">
        <v>4865</v>
      </c>
      <c r="D430" t="s">
        <v>4308</v>
      </c>
      <c r="E430" t="s">
        <v>4866</v>
      </c>
      <c r="F430">
        <v>0</v>
      </c>
      <c r="H430">
        <v>0</v>
      </c>
      <c r="I430" t="s">
        <v>4867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4868</v>
      </c>
      <c r="C431" t="s">
        <v>4868</v>
      </c>
      <c r="D431" t="s">
        <v>4309</v>
      </c>
      <c r="E431" t="s">
        <v>4869</v>
      </c>
      <c r="F431">
        <v>0</v>
      </c>
      <c r="H431">
        <v>0</v>
      </c>
      <c r="I431" t="s">
        <v>4870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4871</v>
      </c>
      <c r="C433" t="s">
        <v>4871</v>
      </c>
      <c r="D433" t="s">
        <v>4137</v>
      </c>
      <c r="E433" t="s">
        <v>4872</v>
      </c>
      <c r="F433">
        <v>0</v>
      </c>
      <c r="H433">
        <v>29.8</v>
      </c>
      <c r="I433" t="s">
        <v>4873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4874</v>
      </c>
      <c r="C442" t="s">
        <v>4874</v>
      </c>
      <c r="D442" t="s">
        <v>4310</v>
      </c>
      <c r="E442" t="s">
        <v>4875</v>
      </c>
      <c r="F442">
        <v>0</v>
      </c>
      <c r="H442">
        <v>5.9</v>
      </c>
      <c r="I442" t="s">
        <v>4876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4877</v>
      </c>
      <c r="C443" t="s">
        <v>4877</v>
      </c>
      <c r="D443" t="s">
        <v>4311</v>
      </c>
      <c r="E443" t="s">
        <v>4878</v>
      </c>
      <c r="F443">
        <v>0</v>
      </c>
      <c r="H443">
        <v>5.9</v>
      </c>
      <c r="I443" t="s">
        <v>4879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4880</v>
      </c>
      <c r="C447" t="s">
        <v>4880</v>
      </c>
      <c r="D447" t="s">
        <v>4312</v>
      </c>
      <c r="E447" t="s">
        <v>4881</v>
      </c>
      <c r="F447">
        <v>0</v>
      </c>
      <c r="H447">
        <v>0.55000000000000004</v>
      </c>
      <c r="I447" t="s">
        <v>4882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4883</v>
      </c>
      <c r="C452" t="s">
        <v>4883</v>
      </c>
      <c r="D452" t="s">
        <v>4138</v>
      </c>
      <c r="E452" t="s">
        <v>4884</v>
      </c>
      <c r="F452">
        <v>0</v>
      </c>
      <c r="H452">
        <v>8.1999999999999993</v>
      </c>
      <c r="I452" t="s">
        <v>4885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4886</v>
      </c>
      <c r="C453" t="s">
        <v>4886</v>
      </c>
      <c r="D453" t="s">
        <v>4139</v>
      </c>
      <c r="E453" t="s">
        <v>4887</v>
      </c>
      <c r="F453">
        <v>0</v>
      </c>
      <c r="H453">
        <v>10.4</v>
      </c>
      <c r="I453" t="s">
        <v>4888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4889</v>
      </c>
      <c r="C454" t="s">
        <v>4889</v>
      </c>
      <c r="D454" t="s">
        <v>4140</v>
      </c>
      <c r="E454" t="s">
        <v>4890</v>
      </c>
      <c r="F454">
        <v>0</v>
      </c>
      <c r="H454">
        <v>11.7</v>
      </c>
      <c r="I454" t="s">
        <v>4891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4892</v>
      </c>
      <c r="C456" t="s">
        <v>4892</v>
      </c>
      <c r="D456" t="s">
        <v>4313</v>
      </c>
      <c r="E456" t="s">
        <v>4893</v>
      </c>
      <c r="F456">
        <v>0</v>
      </c>
      <c r="H456">
        <v>5.9</v>
      </c>
      <c r="I456" t="s">
        <v>4894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4895</v>
      </c>
      <c r="C458" t="s">
        <v>4895</v>
      </c>
      <c r="D458" t="s">
        <v>4314</v>
      </c>
      <c r="E458" t="s">
        <v>4896</v>
      </c>
      <c r="F458">
        <v>0</v>
      </c>
      <c r="H458">
        <v>6.1</v>
      </c>
      <c r="I458" t="s">
        <v>4897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4898</v>
      </c>
      <c r="C459" t="s">
        <v>4898</v>
      </c>
      <c r="D459" t="s">
        <v>4315</v>
      </c>
      <c r="E459" t="s">
        <v>4899</v>
      </c>
      <c r="F459">
        <v>0</v>
      </c>
      <c r="H459">
        <v>15.9</v>
      </c>
      <c r="I459" t="s">
        <v>4900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4901</v>
      </c>
      <c r="C460" t="s">
        <v>4901</v>
      </c>
      <c r="D460" t="s">
        <v>4316</v>
      </c>
      <c r="E460" t="s">
        <v>4902</v>
      </c>
      <c r="F460">
        <v>0</v>
      </c>
      <c r="H460">
        <v>40.299999999999997</v>
      </c>
      <c r="I460" t="s">
        <v>4903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4904</v>
      </c>
      <c r="C471" t="s">
        <v>4904</v>
      </c>
      <c r="D471" t="s">
        <v>4317</v>
      </c>
      <c r="E471" t="s">
        <v>4905</v>
      </c>
      <c r="F471">
        <v>0</v>
      </c>
      <c r="H471">
        <v>22.3</v>
      </c>
      <c r="I471" t="s">
        <v>4906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4907</v>
      </c>
      <c r="C475" t="s">
        <v>4907</v>
      </c>
      <c r="D475" t="s">
        <v>4318</v>
      </c>
      <c r="E475" t="s">
        <v>4908</v>
      </c>
      <c r="F475">
        <v>0</v>
      </c>
      <c r="H475">
        <v>9.6</v>
      </c>
      <c r="I475" t="s">
        <v>4909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4910</v>
      </c>
      <c r="C478" t="s">
        <v>4910</v>
      </c>
      <c r="D478" t="s">
        <v>4319</v>
      </c>
      <c r="E478" t="s">
        <v>4911</v>
      </c>
      <c r="F478">
        <v>0</v>
      </c>
      <c r="H478">
        <v>18.399999999999999</v>
      </c>
      <c r="I478" t="s">
        <v>4912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4913</v>
      </c>
      <c r="C479" t="s">
        <v>4913</v>
      </c>
      <c r="D479" t="s">
        <v>4320</v>
      </c>
      <c r="E479" t="s">
        <v>4914</v>
      </c>
      <c r="F479">
        <v>0</v>
      </c>
      <c r="H479">
        <v>15.2</v>
      </c>
      <c r="I479" t="s">
        <v>4915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4916</v>
      </c>
      <c r="C485" t="s">
        <v>4916</v>
      </c>
      <c r="D485" t="s">
        <v>4321</v>
      </c>
      <c r="E485" t="s">
        <v>4917</v>
      </c>
      <c r="F485">
        <v>0</v>
      </c>
      <c r="H485">
        <v>18</v>
      </c>
      <c r="I485" t="s">
        <v>4918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4919</v>
      </c>
      <c r="C488" t="s">
        <v>4919</v>
      </c>
      <c r="D488" t="s">
        <v>4322</v>
      </c>
      <c r="E488" t="s">
        <v>4920</v>
      </c>
      <c r="F488">
        <v>0</v>
      </c>
      <c r="H488">
        <v>10.8</v>
      </c>
      <c r="I488" t="s">
        <v>4921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4922</v>
      </c>
      <c r="C490" t="s">
        <v>4922</v>
      </c>
      <c r="D490" t="s">
        <v>4323</v>
      </c>
      <c r="E490" t="s">
        <v>4923</v>
      </c>
      <c r="F490">
        <v>0</v>
      </c>
      <c r="H490">
        <v>297.5</v>
      </c>
      <c r="I490" t="s">
        <v>4924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4925</v>
      </c>
      <c r="C501" t="s">
        <v>4925</v>
      </c>
      <c r="D501" t="s">
        <v>4141</v>
      </c>
      <c r="E501" t="s">
        <v>4926</v>
      </c>
      <c r="F501">
        <v>0</v>
      </c>
      <c r="H501">
        <v>172.6</v>
      </c>
      <c r="I501" t="s">
        <v>4927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4217</v>
      </c>
      <c r="C504" t="s">
        <v>4217</v>
      </c>
      <c r="D504" t="s">
        <v>668</v>
      </c>
      <c r="E504" t="s">
        <v>4218</v>
      </c>
      <c r="F504">
        <v>0</v>
      </c>
      <c r="H504">
        <v>11.3</v>
      </c>
      <c r="I504" t="s">
        <v>4219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4928</v>
      </c>
      <c r="C505" t="s">
        <v>4928</v>
      </c>
      <c r="D505" t="s">
        <v>4142</v>
      </c>
      <c r="E505" t="s">
        <v>4929</v>
      </c>
      <c r="F505">
        <v>0</v>
      </c>
      <c r="H505">
        <v>7.9</v>
      </c>
      <c r="I505" t="s">
        <v>4930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4931</v>
      </c>
      <c r="C507" t="s">
        <v>4931</v>
      </c>
      <c r="D507" t="s">
        <v>4143</v>
      </c>
      <c r="E507" t="s">
        <v>4932</v>
      </c>
      <c r="F507">
        <v>0</v>
      </c>
      <c r="H507">
        <v>9.5</v>
      </c>
      <c r="I507" t="s">
        <v>4933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4934</v>
      </c>
      <c r="C508" t="s">
        <v>4934</v>
      </c>
      <c r="D508" t="s">
        <v>4324</v>
      </c>
      <c r="E508" t="s">
        <v>4935</v>
      </c>
      <c r="F508">
        <v>0</v>
      </c>
      <c r="H508">
        <v>10.4</v>
      </c>
      <c r="I508" t="s">
        <v>4936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4937</v>
      </c>
      <c r="C510" t="s">
        <v>4937</v>
      </c>
      <c r="D510" t="s">
        <v>4325</v>
      </c>
      <c r="E510" t="s">
        <v>4938</v>
      </c>
      <c r="F510">
        <v>0</v>
      </c>
      <c r="H510">
        <v>6.5</v>
      </c>
      <c r="I510" t="s">
        <v>4939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4940</v>
      </c>
      <c r="C514" t="s">
        <v>4940</v>
      </c>
      <c r="D514" t="s">
        <v>4144</v>
      </c>
      <c r="E514" t="s">
        <v>4941</v>
      </c>
      <c r="F514">
        <v>0</v>
      </c>
      <c r="H514">
        <v>572.5</v>
      </c>
      <c r="I514" t="s">
        <v>4942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4943</v>
      </c>
      <c r="C518" t="s">
        <v>4943</v>
      </c>
      <c r="D518" t="s">
        <v>4145</v>
      </c>
      <c r="E518" t="s">
        <v>4944</v>
      </c>
      <c r="F518">
        <v>0</v>
      </c>
      <c r="H518">
        <v>9.5</v>
      </c>
      <c r="I518" t="s">
        <v>4945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4946</v>
      </c>
      <c r="C519" t="s">
        <v>4946</v>
      </c>
      <c r="D519" t="s">
        <v>4146</v>
      </c>
      <c r="E519" t="s">
        <v>4947</v>
      </c>
      <c r="F519">
        <v>0</v>
      </c>
      <c r="H519">
        <v>9.5</v>
      </c>
      <c r="I519" t="s">
        <v>4948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4949</v>
      </c>
      <c r="C520" t="s">
        <v>4949</v>
      </c>
      <c r="D520" t="s">
        <v>4147</v>
      </c>
      <c r="F520">
        <v>0</v>
      </c>
      <c r="H520">
        <v>13.9</v>
      </c>
      <c r="I520" t="s">
        <v>4950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4951</v>
      </c>
      <c r="C523" t="s">
        <v>4951</v>
      </c>
      <c r="D523" t="s">
        <v>4326</v>
      </c>
      <c r="E523" t="s">
        <v>4952</v>
      </c>
      <c r="F523">
        <v>0</v>
      </c>
      <c r="H523">
        <v>10.4</v>
      </c>
      <c r="I523" t="s">
        <v>4953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4954</v>
      </c>
      <c r="C525" t="s">
        <v>4954</v>
      </c>
      <c r="D525" t="s">
        <v>1547</v>
      </c>
      <c r="E525" t="s">
        <v>4955</v>
      </c>
      <c r="F525">
        <v>0</v>
      </c>
      <c r="H525">
        <v>14.6</v>
      </c>
      <c r="I525" t="s">
        <v>4956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4957</v>
      </c>
      <c r="C527" t="s">
        <v>4957</v>
      </c>
      <c r="D527" t="s">
        <v>4327</v>
      </c>
      <c r="E527" t="s">
        <v>4958</v>
      </c>
      <c r="F527">
        <v>0</v>
      </c>
      <c r="H527">
        <v>27.7</v>
      </c>
      <c r="I527" t="s">
        <v>4959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4960</v>
      </c>
      <c r="C529" t="s">
        <v>4960</v>
      </c>
      <c r="D529" t="s">
        <v>4328</v>
      </c>
      <c r="E529" t="s">
        <v>4961</v>
      </c>
      <c r="F529">
        <v>0</v>
      </c>
      <c r="H529">
        <v>236</v>
      </c>
      <c r="I529" t="s">
        <v>4962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4963</v>
      </c>
      <c r="C531" t="s">
        <v>4963</v>
      </c>
      <c r="D531" t="s">
        <v>4329</v>
      </c>
      <c r="E531" t="s">
        <v>4964</v>
      </c>
      <c r="F531">
        <v>0</v>
      </c>
      <c r="H531">
        <v>21.2</v>
      </c>
      <c r="I531" t="s">
        <v>4965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4966</v>
      </c>
      <c r="C533" t="s">
        <v>4966</v>
      </c>
      <c r="D533" t="s">
        <v>4330</v>
      </c>
      <c r="E533" t="s">
        <v>4967</v>
      </c>
      <c r="F533">
        <v>0</v>
      </c>
      <c r="H533">
        <v>29.1</v>
      </c>
      <c r="I533" t="s">
        <v>4968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4969</v>
      </c>
      <c r="C534" t="s">
        <v>4969</v>
      </c>
      <c r="D534" t="s">
        <v>4331</v>
      </c>
      <c r="E534" t="s">
        <v>4970</v>
      </c>
      <c r="F534">
        <v>0</v>
      </c>
      <c r="H534">
        <v>29.1</v>
      </c>
      <c r="I534" t="s">
        <v>4971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4972</v>
      </c>
      <c r="C535" t="s">
        <v>4972</v>
      </c>
      <c r="D535" t="s">
        <v>4332</v>
      </c>
      <c r="E535" t="s">
        <v>4973</v>
      </c>
      <c r="F535">
        <v>0</v>
      </c>
      <c r="H535">
        <v>43.4</v>
      </c>
      <c r="I535" t="s">
        <v>4974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4975</v>
      </c>
      <c r="C536" t="s">
        <v>4975</v>
      </c>
      <c r="D536" t="s">
        <v>4333</v>
      </c>
      <c r="E536" t="s">
        <v>4976</v>
      </c>
      <c r="F536">
        <v>0</v>
      </c>
      <c r="H536">
        <v>43.4</v>
      </c>
      <c r="I536" t="s">
        <v>4977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4978</v>
      </c>
      <c r="C537" t="s">
        <v>4978</v>
      </c>
      <c r="D537" t="s">
        <v>4334</v>
      </c>
      <c r="E537" t="s">
        <v>4979</v>
      </c>
      <c r="F537">
        <v>0</v>
      </c>
      <c r="H537">
        <v>50.8</v>
      </c>
      <c r="I537" t="s">
        <v>4980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4981</v>
      </c>
      <c r="C538" t="s">
        <v>4981</v>
      </c>
      <c r="D538" t="s">
        <v>4335</v>
      </c>
      <c r="E538" t="s">
        <v>4982</v>
      </c>
      <c r="F538">
        <v>0</v>
      </c>
      <c r="H538">
        <v>73.099999999999994</v>
      </c>
      <c r="I538" t="s">
        <v>4983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4984</v>
      </c>
      <c r="C539" t="s">
        <v>4984</v>
      </c>
      <c r="D539" t="s">
        <v>4336</v>
      </c>
      <c r="E539" t="s">
        <v>4985</v>
      </c>
      <c r="F539">
        <v>0</v>
      </c>
      <c r="H539">
        <v>73.099999999999994</v>
      </c>
      <c r="I539" t="s">
        <v>4986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4987</v>
      </c>
      <c r="C545" t="s">
        <v>4987</v>
      </c>
      <c r="D545" t="s">
        <v>4337</v>
      </c>
      <c r="E545" t="s">
        <v>4988</v>
      </c>
      <c r="F545">
        <v>0</v>
      </c>
      <c r="H545">
        <v>45.1</v>
      </c>
      <c r="I545" t="s">
        <v>4989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4990</v>
      </c>
      <c r="C549" t="s">
        <v>4990</v>
      </c>
      <c r="D549" t="s">
        <v>4338</v>
      </c>
      <c r="E549" t="s">
        <v>4991</v>
      </c>
      <c r="F549">
        <v>0</v>
      </c>
      <c r="H549">
        <v>75.599999999999994</v>
      </c>
      <c r="I549" t="s">
        <v>4992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4993</v>
      </c>
      <c r="C553" t="s">
        <v>4993</v>
      </c>
      <c r="D553" t="s">
        <v>4148</v>
      </c>
      <c r="E553" t="s">
        <v>4994</v>
      </c>
      <c r="F553">
        <v>0</v>
      </c>
      <c r="H553">
        <v>29.4</v>
      </c>
      <c r="I553" t="s">
        <v>4995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4996</v>
      </c>
      <c r="C555" t="s">
        <v>4996</v>
      </c>
      <c r="D555" t="s">
        <v>4339</v>
      </c>
      <c r="E555" t="s">
        <v>4997</v>
      </c>
      <c r="F555">
        <v>0</v>
      </c>
      <c r="H555">
        <v>26.9</v>
      </c>
      <c r="I555" t="s">
        <v>4998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4999</v>
      </c>
      <c r="C559" t="s">
        <v>4999</v>
      </c>
      <c r="D559" t="s">
        <v>4149</v>
      </c>
      <c r="E559" t="s">
        <v>5000</v>
      </c>
      <c r="F559">
        <v>0</v>
      </c>
      <c r="H559">
        <v>5.9</v>
      </c>
      <c r="I559" t="s">
        <v>5001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5002</v>
      </c>
      <c r="C560" t="s">
        <v>5002</v>
      </c>
      <c r="D560" t="s">
        <v>4150</v>
      </c>
      <c r="F560">
        <v>0</v>
      </c>
      <c r="H560">
        <v>6.1</v>
      </c>
      <c r="I560" t="s">
        <v>5003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5004</v>
      </c>
      <c r="C563" t="s">
        <v>5004</v>
      </c>
      <c r="D563" t="s">
        <v>4340</v>
      </c>
      <c r="E563" t="s">
        <v>5005</v>
      </c>
      <c r="F563">
        <v>0</v>
      </c>
      <c r="H563">
        <v>9</v>
      </c>
      <c r="I563" t="s">
        <v>5006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5007</v>
      </c>
      <c r="C574" t="s">
        <v>5007</v>
      </c>
      <c r="D574" t="s">
        <v>4341</v>
      </c>
      <c r="E574" t="s">
        <v>5008</v>
      </c>
      <c r="F574">
        <v>0</v>
      </c>
      <c r="H574">
        <v>205.2</v>
      </c>
      <c r="I574" t="s">
        <v>5009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5010</v>
      </c>
      <c r="C575" t="s">
        <v>5010</v>
      </c>
      <c r="D575" t="s">
        <v>4342</v>
      </c>
      <c r="E575" t="s">
        <v>5011</v>
      </c>
      <c r="F575">
        <v>0</v>
      </c>
      <c r="H575">
        <v>618.5</v>
      </c>
      <c r="I575" t="s">
        <v>5012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5013</v>
      </c>
      <c r="C576" t="s">
        <v>5013</v>
      </c>
      <c r="D576" t="s">
        <v>1576</v>
      </c>
      <c r="E576" t="s">
        <v>5014</v>
      </c>
      <c r="F576">
        <v>0</v>
      </c>
      <c r="H576">
        <v>49.7</v>
      </c>
      <c r="I576" t="s">
        <v>5015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5016</v>
      </c>
      <c r="C577" t="s">
        <v>5016</v>
      </c>
      <c r="D577" t="s">
        <v>4343</v>
      </c>
      <c r="E577" t="s">
        <v>5017</v>
      </c>
      <c r="F577">
        <v>0</v>
      </c>
      <c r="H577">
        <v>8.9</v>
      </c>
      <c r="I577" t="s">
        <v>5018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5019</v>
      </c>
      <c r="C578" t="s">
        <v>5019</v>
      </c>
      <c r="D578" t="s">
        <v>4151</v>
      </c>
      <c r="E578" t="s">
        <v>5020</v>
      </c>
      <c r="F578">
        <v>0</v>
      </c>
      <c r="H578">
        <v>24.5</v>
      </c>
      <c r="I578" t="s">
        <v>5021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5022</v>
      </c>
      <c r="C579" t="s">
        <v>5022</v>
      </c>
      <c r="D579" t="s">
        <v>4152</v>
      </c>
      <c r="E579" t="s">
        <v>5023</v>
      </c>
      <c r="F579">
        <v>0</v>
      </c>
      <c r="H579">
        <v>74.2</v>
      </c>
      <c r="I579" t="s">
        <v>5024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5025</v>
      </c>
      <c r="C581" t="s">
        <v>5025</v>
      </c>
      <c r="D581" t="s">
        <v>4344</v>
      </c>
      <c r="E581" t="s">
        <v>5026</v>
      </c>
      <c r="F581">
        <v>0</v>
      </c>
      <c r="H581">
        <v>1447.4</v>
      </c>
      <c r="I581" t="s">
        <v>5027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5028</v>
      </c>
      <c r="C583" t="s">
        <v>5028</v>
      </c>
      <c r="D583" t="s">
        <v>4153</v>
      </c>
      <c r="E583" t="s">
        <v>5029</v>
      </c>
      <c r="F583">
        <v>0</v>
      </c>
      <c r="H583">
        <v>6.1</v>
      </c>
      <c r="I583" t="s">
        <v>5030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5031</v>
      </c>
      <c r="C585" t="s">
        <v>5031</v>
      </c>
      <c r="D585" t="s">
        <v>4345</v>
      </c>
      <c r="E585" t="s">
        <v>5032</v>
      </c>
      <c r="F585">
        <v>0</v>
      </c>
      <c r="H585">
        <v>58</v>
      </c>
      <c r="I585" t="s">
        <v>5033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5034</v>
      </c>
      <c r="C588" t="s">
        <v>5034</v>
      </c>
      <c r="D588" t="s">
        <v>4346</v>
      </c>
      <c r="E588" t="s">
        <v>5035</v>
      </c>
      <c r="F588">
        <v>0</v>
      </c>
      <c r="H588">
        <v>332</v>
      </c>
      <c r="I588" t="s">
        <v>5036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5037</v>
      </c>
      <c r="C591" t="s">
        <v>5037</v>
      </c>
      <c r="D591" t="s">
        <v>4154</v>
      </c>
      <c r="F591">
        <v>0</v>
      </c>
      <c r="H591">
        <v>6.1</v>
      </c>
      <c r="I591" t="s">
        <v>5038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5039</v>
      </c>
      <c r="C595" t="s">
        <v>5039</v>
      </c>
      <c r="D595" t="s">
        <v>4347</v>
      </c>
      <c r="E595" t="s">
        <v>5040</v>
      </c>
      <c r="F595">
        <v>0</v>
      </c>
      <c r="H595">
        <v>16.2</v>
      </c>
      <c r="I595" t="s">
        <v>5041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5042</v>
      </c>
      <c r="C598" t="s">
        <v>5042</v>
      </c>
      <c r="D598" t="s">
        <v>4155</v>
      </c>
      <c r="E598" t="s">
        <v>5043</v>
      </c>
      <c r="F598">
        <v>0</v>
      </c>
      <c r="H598">
        <v>117.9</v>
      </c>
      <c r="I598" t="s">
        <v>5044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5045</v>
      </c>
      <c r="C600" t="s">
        <v>5045</v>
      </c>
      <c r="D600" t="s">
        <v>4348</v>
      </c>
      <c r="E600" t="s">
        <v>5046</v>
      </c>
      <c r="F600">
        <v>0</v>
      </c>
      <c r="H600">
        <v>454.7</v>
      </c>
      <c r="I600" t="s">
        <v>5047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5048</v>
      </c>
      <c r="C606" t="s">
        <v>5048</v>
      </c>
      <c r="D606" t="s">
        <v>753</v>
      </c>
      <c r="E606" t="s">
        <v>5049</v>
      </c>
      <c r="F606">
        <v>0</v>
      </c>
      <c r="H606">
        <v>10.1</v>
      </c>
      <c r="I606" t="s">
        <v>5050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5051</v>
      </c>
      <c r="C613" t="s">
        <v>5051</v>
      </c>
      <c r="D613" t="s">
        <v>4349</v>
      </c>
      <c r="E613" t="s">
        <v>5052</v>
      </c>
      <c r="F613">
        <v>0</v>
      </c>
      <c r="H613">
        <v>151.6</v>
      </c>
      <c r="I613" t="s">
        <v>5053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5054</v>
      </c>
      <c r="C614" t="s">
        <v>5054</v>
      </c>
      <c r="D614" t="s">
        <v>4156</v>
      </c>
      <c r="E614" t="s">
        <v>5055</v>
      </c>
      <c r="F614">
        <v>0</v>
      </c>
      <c r="H614">
        <v>4157</v>
      </c>
      <c r="I614" t="s">
        <v>5056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5057</v>
      </c>
      <c r="C615" t="s">
        <v>5057</v>
      </c>
      <c r="D615" t="s">
        <v>4157</v>
      </c>
      <c r="E615" t="s">
        <v>5058</v>
      </c>
      <c r="F615">
        <v>0</v>
      </c>
      <c r="H615">
        <v>9434</v>
      </c>
      <c r="I615" t="s">
        <v>5059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5060</v>
      </c>
      <c r="C616" t="s">
        <v>5060</v>
      </c>
      <c r="D616" t="s">
        <v>4350</v>
      </c>
      <c r="E616" t="s">
        <v>5061</v>
      </c>
      <c r="F616">
        <v>0</v>
      </c>
      <c r="H616">
        <v>17</v>
      </c>
      <c r="I616" t="s">
        <v>5062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5063</v>
      </c>
      <c r="C619" t="s">
        <v>5063</v>
      </c>
      <c r="D619" t="s">
        <v>1598</v>
      </c>
      <c r="F619">
        <v>0</v>
      </c>
      <c r="H619">
        <v>770.6</v>
      </c>
      <c r="I619" t="s">
        <v>5064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5065</v>
      </c>
      <c r="C621" t="s">
        <v>5065</v>
      </c>
      <c r="D621" t="s">
        <v>4351</v>
      </c>
      <c r="E621" t="s">
        <v>5066</v>
      </c>
      <c r="F621">
        <v>0</v>
      </c>
      <c r="H621">
        <v>1293</v>
      </c>
      <c r="I621" t="s">
        <v>5067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5068</v>
      </c>
      <c r="C622" t="s">
        <v>5068</v>
      </c>
      <c r="D622" t="s">
        <v>4352</v>
      </c>
      <c r="E622" t="s">
        <v>5069</v>
      </c>
      <c r="F622">
        <v>0</v>
      </c>
      <c r="H622">
        <v>1297</v>
      </c>
      <c r="I622" t="s">
        <v>5070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5071</v>
      </c>
      <c r="C624" t="s">
        <v>5071</v>
      </c>
      <c r="D624" t="s">
        <v>4158</v>
      </c>
      <c r="E624" t="s">
        <v>5072</v>
      </c>
      <c r="F624">
        <v>0</v>
      </c>
      <c r="H624">
        <v>181.7</v>
      </c>
      <c r="I624" t="s">
        <v>5073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5074</v>
      </c>
      <c r="C626" t="s">
        <v>5074</v>
      </c>
      <c r="D626" t="s">
        <v>4353</v>
      </c>
      <c r="E626" t="s">
        <v>5075</v>
      </c>
      <c r="F626">
        <v>0</v>
      </c>
      <c r="H626">
        <v>40.9</v>
      </c>
      <c r="I626" t="s">
        <v>5076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5077</v>
      </c>
      <c r="C635" t="s">
        <v>5077</v>
      </c>
      <c r="D635" t="s">
        <v>4159</v>
      </c>
      <c r="E635" t="s">
        <v>5078</v>
      </c>
      <c r="F635">
        <v>0</v>
      </c>
      <c r="H635">
        <v>380.7</v>
      </c>
      <c r="I635" t="s">
        <v>5079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5080</v>
      </c>
      <c r="C636" t="s">
        <v>5080</v>
      </c>
      <c r="D636" t="s">
        <v>4354</v>
      </c>
      <c r="E636" t="s">
        <v>5081</v>
      </c>
      <c r="F636">
        <v>0</v>
      </c>
      <c r="H636">
        <v>105.9</v>
      </c>
      <c r="I636" t="s">
        <v>5082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5083</v>
      </c>
      <c r="C639" t="s">
        <v>5083</v>
      </c>
      <c r="D639" t="s">
        <v>4355</v>
      </c>
      <c r="E639" t="s">
        <v>5084</v>
      </c>
      <c r="F639">
        <v>0</v>
      </c>
      <c r="H639">
        <v>26.3</v>
      </c>
      <c r="I639" t="s">
        <v>5085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5086</v>
      </c>
      <c r="C641" t="s">
        <v>5086</v>
      </c>
      <c r="D641" t="s">
        <v>4356</v>
      </c>
      <c r="F641">
        <v>0</v>
      </c>
      <c r="H641">
        <v>60</v>
      </c>
      <c r="I641" t="s">
        <v>5087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5088</v>
      </c>
      <c r="C646" t="s">
        <v>5088</v>
      </c>
      <c r="D646" t="s">
        <v>4160</v>
      </c>
      <c r="E646" t="s">
        <v>5089</v>
      </c>
      <c r="F646">
        <v>0</v>
      </c>
      <c r="H646">
        <v>6.3</v>
      </c>
      <c r="I646" t="s">
        <v>5090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5091</v>
      </c>
      <c r="C649" t="s">
        <v>5091</v>
      </c>
      <c r="D649" t="s">
        <v>4357</v>
      </c>
      <c r="E649" t="s">
        <v>5092</v>
      </c>
      <c r="F649">
        <v>0</v>
      </c>
      <c r="H649">
        <v>7.7</v>
      </c>
      <c r="I649" t="s">
        <v>5093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5094</v>
      </c>
      <c r="C658" t="s">
        <v>5094</v>
      </c>
      <c r="D658" t="s">
        <v>4161</v>
      </c>
      <c r="F658">
        <v>0</v>
      </c>
      <c r="H658">
        <v>11.7</v>
      </c>
      <c r="I658" t="s">
        <v>5095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5096</v>
      </c>
      <c r="C661" t="s">
        <v>5096</v>
      </c>
      <c r="D661" t="s">
        <v>4162</v>
      </c>
      <c r="E661" t="s">
        <v>5097</v>
      </c>
      <c r="F661">
        <v>0</v>
      </c>
      <c r="H661">
        <v>110.9</v>
      </c>
      <c r="I661" t="s">
        <v>5098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5099</v>
      </c>
      <c r="C663" t="s">
        <v>5099</v>
      </c>
      <c r="D663" t="s">
        <v>4358</v>
      </c>
      <c r="E663" t="s">
        <v>5100</v>
      </c>
      <c r="F663">
        <v>0</v>
      </c>
      <c r="H663">
        <v>8434</v>
      </c>
      <c r="I663" t="s">
        <v>5101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5102</v>
      </c>
      <c r="C670" t="s">
        <v>5102</v>
      </c>
      <c r="D670" t="s">
        <v>4359</v>
      </c>
      <c r="E670" t="s">
        <v>5103</v>
      </c>
      <c r="F670">
        <v>0</v>
      </c>
      <c r="H670">
        <v>10.4</v>
      </c>
      <c r="I670" t="s">
        <v>5104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5105</v>
      </c>
      <c r="C671" t="s">
        <v>5105</v>
      </c>
      <c r="D671" t="s">
        <v>4360</v>
      </c>
      <c r="E671" t="s">
        <v>5106</v>
      </c>
      <c r="F671">
        <v>0</v>
      </c>
      <c r="H671">
        <v>10.4</v>
      </c>
      <c r="I671" t="s">
        <v>5107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5108</v>
      </c>
      <c r="C674" t="s">
        <v>5108</v>
      </c>
      <c r="D674" t="s">
        <v>4163</v>
      </c>
      <c r="E674" t="s">
        <v>5109</v>
      </c>
      <c r="F674">
        <v>0</v>
      </c>
      <c r="H674">
        <v>58</v>
      </c>
      <c r="I674" t="s">
        <v>5110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5111</v>
      </c>
      <c r="C675" t="s">
        <v>5111</v>
      </c>
      <c r="D675" t="s">
        <v>4164</v>
      </c>
      <c r="E675" t="s">
        <v>5112</v>
      </c>
      <c r="F675">
        <v>0</v>
      </c>
      <c r="H675">
        <v>11.1</v>
      </c>
      <c r="I675" t="s">
        <v>5113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5114</v>
      </c>
      <c r="C676" t="s">
        <v>5114</v>
      </c>
      <c r="D676" t="s">
        <v>4361</v>
      </c>
      <c r="E676" t="s">
        <v>5115</v>
      </c>
      <c r="F676">
        <v>0</v>
      </c>
      <c r="H676">
        <v>8</v>
      </c>
      <c r="I676" t="s">
        <v>5116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5117</v>
      </c>
      <c r="C683" t="s">
        <v>5117</v>
      </c>
      <c r="D683" t="s">
        <v>4165</v>
      </c>
      <c r="E683" t="s">
        <v>5118</v>
      </c>
      <c r="F683">
        <v>0</v>
      </c>
      <c r="H683">
        <v>5.9</v>
      </c>
      <c r="I683" t="s">
        <v>5119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5120</v>
      </c>
      <c r="C685" t="s">
        <v>5120</v>
      </c>
      <c r="D685" t="s">
        <v>4362</v>
      </c>
      <c r="E685" t="s">
        <v>5121</v>
      </c>
      <c r="F685">
        <v>0</v>
      </c>
      <c r="H685">
        <v>6.5</v>
      </c>
      <c r="I685" t="s">
        <v>5122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5123</v>
      </c>
      <c r="C686" t="s">
        <v>5123</v>
      </c>
      <c r="D686" t="s">
        <v>1638</v>
      </c>
      <c r="E686" t="s">
        <v>5124</v>
      </c>
      <c r="F686">
        <v>0</v>
      </c>
      <c r="H686">
        <v>61</v>
      </c>
      <c r="I686" t="s">
        <v>5125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5126</v>
      </c>
      <c r="C687" t="s">
        <v>5126</v>
      </c>
      <c r="D687" t="s">
        <v>4066</v>
      </c>
      <c r="E687" t="s">
        <v>5127</v>
      </c>
      <c r="F687">
        <v>0</v>
      </c>
      <c r="H687">
        <v>217.8</v>
      </c>
      <c r="I687" t="s">
        <v>5128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5129</v>
      </c>
      <c r="C688" t="s">
        <v>5129</v>
      </c>
      <c r="D688" t="s">
        <v>1639</v>
      </c>
      <c r="E688" t="s">
        <v>5130</v>
      </c>
      <c r="F688">
        <v>0</v>
      </c>
      <c r="H688">
        <v>355.5</v>
      </c>
      <c r="I688" t="s">
        <v>5131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5132</v>
      </c>
      <c r="C689" t="s">
        <v>5132</v>
      </c>
      <c r="D689" t="s">
        <v>4166</v>
      </c>
      <c r="E689" t="s">
        <v>5133</v>
      </c>
      <c r="F689">
        <v>0</v>
      </c>
      <c r="H689">
        <v>4298</v>
      </c>
      <c r="I689" t="s">
        <v>5134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5135</v>
      </c>
      <c r="C693" t="s">
        <v>5135</v>
      </c>
      <c r="D693" t="s">
        <v>4363</v>
      </c>
      <c r="E693" t="s">
        <v>5136</v>
      </c>
      <c r="F693">
        <v>0</v>
      </c>
      <c r="H693">
        <v>1174</v>
      </c>
      <c r="I693" t="s">
        <v>5137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5138</v>
      </c>
      <c r="C694" t="s">
        <v>5138</v>
      </c>
      <c r="D694" t="s">
        <v>4167</v>
      </c>
      <c r="E694" t="s">
        <v>5139</v>
      </c>
      <c r="F694">
        <v>0</v>
      </c>
      <c r="H694">
        <v>1251</v>
      </c>
      <c r="I694" t="s">
        <v>5140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5141</v>
      </c>
      <c r="C696" t="s">
        <v>5141</v>
      </c>
      <c r="D696" t="s">
        <v>4364</v>
      </c>
      <c r="E696" t="s">
        <v>5142</v>
      </c>
      <c r="F696">
        <v>0</v>
      </c>
      <c r="H696">
        <v>48.7</v>
      </c>
      <c r="I696" t="s">
        <v>5143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5144</v>
      </c>
      <c r="C698" t="s">
        <v>5144</v>
      </c>
      <c r="D698" t="s">
        <v>4365</v>
      </c>
      <c r="E698" t="s">
        <v>5145</v>
      </c>
      <c r="F698">
        <v>0</v>
      </c>
      <c r="H698">
        <v>23</v>
      </c>
      <c r="I698" t="s">
        <v>5146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5147</v>
      </c>
      <c r="C699" t="s">
        <v>5147</v>
      </c>
      <c r="D699" t="s">
        <v>4366</v>
      </c>
      <c r="E699" t="s">
        <v>5148</v>
      </c>
      <c r="F699">
        <v>0</v>
      </c>
      <c r="H699">
        <v>23.6</v>
      </c>
      <c r="I699" t="s">
        <v>5149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5150</v>
      </c>
      <c r="C707" t="s">
        <v>5150</v>
      </c>
      <c r="D707" t="s">
        <v>4168</v>
      </c>
      <c r="E707" t="s">
        <v>5151</v>
      </c>
      <c r="F707">
        <v>0</v>
      </c>
      <c r="H707">
        <v>40.9</v>
      </c>
      <c r="I707" t="s">
        <v>5152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5153</v>
      </c>
      <c r="C708" t="s">
        <v>5153</v>
      </c>
      <c r="D708" t="s">
        <v>4169</v>
      </c>
      <c r="E708" t="s">
        <v>5154</v>
      </c>
      <c r="F708">
        <v>0</v>
      </c>
      <c r="H708">
        <v>100</v>
      </c>
      <c r="I708" t="s">
        <v>5155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5156</v>
      </c>
      <c r="C713" t="s">
        <v>5156</v>
      </c>
      <c r="D713" t="s">
        <v>4367</v>
      </c>
      <c r="E713" t="s">
        <v>5157</v>
      </c>
      <c r="F713">
        <v>0</v>
      </c>
      <c r="H713">
        <v>6907.7</v>
      </c>
      <c r="I713" t="s">
        <v>5158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5159</v>
      </c>
      <c r="C718" t="s">
        <v>5159</v>
      </c>
      <c r="D718" t="s">
        <v>4368</v>
      </c>
      <c r="F718">
        <v>0</v>
      </c>
      <c r="H718">
        <v>2.0299999999999998</v>
      </c>
      <c r="I718" t="s">
        <v>5160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5161</v>
      </c>
      <c r="C719" t="s">
        <v>5161</v>
      </c>
      <c r="D719" t="s">
        <v>4369</v>
      </c>
      <c r="E719" t="s">
        <v>5162</v>
      </c>
      <c r="F719">
        <v>0</v>
      </c>
      <c r="H719">
        <v>6.1</v>
      </c>
      <c r="I719" t="s">
        <v>5163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5164</v>
      </c>
      <c r="C721" t="s">
        <v>5164</v>
      </c>
      <c r="D721" t="s">
        <v>4370</v>
      </c>
      <c r="E721" t="s">
        <v>5165</v>
      </c>
      <c r="F721">
        <v>0</v>
      </c>
      <c r="H721">
        <v>11.9</v>
      </c>
      <c r="I721" t="s">
        <v>5166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5167</v>
      </c>
      <c r="C722" t="s">
        <v>5167</v>
      </c>
      <c r="D722" t="s">
        <v>4371</v>
      </c>
      <c r="E722" t="s">
        <v>5168</v>
      </c>
      <c r="F722">
        <v>0</v>
      </c>
      <c r="H722">
        <v>6.1</v>
      </c>
      <c r="I722" t="s">
        <v>5169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5170</v>
      </c>
      <c r="C723" t="s">
        <v>5170</v>
      </c>
      <c r="D723" t="s">
        <v>4170</v>
      </c>
      <c r="E723" t="s">
        <v>5171</v>
      </c>
      <c r="F723">
        <v>0</v>
      </c>
      <c r="H723">
        <v>9.4</v>
      </c>
      <c r="I723" t="s">
        <v>5172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5173</v>
      </c>
      <c r="C728" t="s">
        <v>5173</v>
      </c>
      <c r="D728" t="s">
        <v>4372</v>
      </c>
      <c r="E728" t="s">
        <v>5174</v>
      </c>
      <c r="F728">
        <v>0</v>
      </c>
      <c r="H728">
        <v>24063</v>
      </c>
      <c r="I728" t="s">
        <v>5175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5176</v>
      </c>
      <c r="C730" t="s">
        <v>5176</v>
      </c>
      <c r="D730" t="s">
        <v>4171</v>
      </c>
      <c r="E730" t="s">
        <v>5177</v>
      </c>
      <c r="F730">
        <v>0</v>
      </c>
      <c r="H730">
        <v>6.1</v>
      </c>
      <c r="I730" t="s">
        <v>5178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5179</v>
      </c>
      <c r="C734" t="s">
        <v>5179</v>
      </c>
      <c r="D734" t="s">
        <v>4172</v>
      </c>
      <c r="E734" t="s">
        <v>5180</v>
      </c>
      <c r="F734">
        <v>0</v>
      </c>
      <c r="H734">
        <v>100</v>
      </c>
      <c r="I734" t="s">
        <v>5181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5182</v>
      </c>
      <c r="C737" t="s">
        <v>5182</v>
      </c>
      <c r="D737" t="s">
        <v>4373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5183</v>
      </c>
      <c r="C738" t="s">
        <v>5183</v>
      </c>
      <c r="D738" t="s">
        <v>4173</v>
      </c>
      <c r="E738" t="s">
        <v>5184</v>
      </c>
      <c r="F738">
        <v>0</v>
      </c>
      <c r="H738">
        <v>216.3</v>
      </c>
      <c r="I738" t="s">
        <v>5185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5186</v>
      </c>
      <c r="C742" t="s">
        <v>5186</v>
      </c>
      <c r="D742" t="s">
        <v>4374</v>
      </c>
      <c r="E742" t="s">
        <v>5187</v>
      </c>
      <c r="F742">
        <v>0</v>
      </c>
      <c r="H742">
        <v>0</v>
      </c>
      <c r="I742" t="s">
        <v>5188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5189</v>
      </c>
      <c r="C745" t="s">
        <v>5189</v>
      </c>
      <c r="D745" t="s">
        <v>4174</v>
      </c>
      <c r="E745" t="s">
        <v>5190</v>
      </c>
      <c r="F745">
        <v>0</v>
      </c>
      <c r="H745">
        <v>24939</v>
      </c>
      <c r="I745" t="s">
        <v>5191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5192</v>
      </c>
      <c r="C748" t="s">
        <v>5192</v>
      </c>
      <c r="D748" t="s">
        <v>4375</v>
      </c>
      <c r="E748" t="s">
        <v>5193</v>
      </c>
      <c r="F748">
        <v>0</v>
      </c>
      <c r="H748">
        <v>29.1</v>
      </c>
      <c r="I748" t="s">
        <v>5194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5195</v>
      </c>
      <c r="C754" t="s">
        <v>5195</v>
      </c>
      <c r="D754" t="s">
        <v>4376</v>
      </c>
      <c r="E754" t="s">
        <v>5196</v>
      </c>
      <c r="F754">
        <v>0</v>
      </c>
      <c r="H754">
        <v>950</v>
      </c>
      <c r="I754" t="s">
        <v>5197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5198</v>
      </c>
      <c r="C755" t="s">
        <v>5198</v>
      </c>
      <c r="D755" t="s">
        <v>4377</v>
      </c>
      <c r="E755" t="s">
        <v>5199</v>
      </c>
      <c r="F755">
        <v>0</v>
      </c>
      <c r="H755">
        <v>162.9</v>
      </c>
      <c r="I755" t="s">
        <v>5200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5201</v>
      </c>
      <c r="C759" t="s">
        <v>5201</v>
      </c>
      <c r="D759" t="s">
        <v>4378</v>
      </c>
      <c r="E759" t="s">
        <v>5202</v>
      </c>
      <c r="F759">
        <v>0</v>
      </c>
      <c r="H759">
        <v>17.100000000000001</v>
      </c>
      <c r="I759" t="s">
        <v>5203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5204</v>
      </c>
      <c r="C765" t="s">
        <v>5204</v>
      </c>
      <c r="D765" t="s">
        <v>4379</v>
      </c>
      <c r="E765" t="s">
        <v>5205</v>
      </c>
      <c r="F765">
        <v>0</v>
      </c>
      <c r="H765">
        <v>372.9</v>
      </c>
      <c r="I765" t="s">
        <v>5206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5207</v>
      </c>
      <c r="C770" t="s">
        <v>5207</v>
      </c>
      <c r="D770" t="s">
        <v>4175</v>
      </c>
      <c r="E770" t="s">
        <v>5208</v>
      </c>
      <c r="F770">
        <v>0</v>
      </c>
      <c r="H770">
        <v>20.3</v>
      </c>
      <c r="I770" t="s">
        <v>5209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5210</v>
      </c>
      <c r="C771" t="s">
        <v>5210</v>
      </c>
      <c r="D771" t="s">
        <v>4176</v>
      </c>
      <c r="E771" t="s">
        <v>5211</v>
      </c>
      <c r="F771">
        <v>0</v>
      </c>
      <c r="H771">
        <v>10.4</v>
      </c>
      <c r="I771" t="s">
        <v>5212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5213</v>
      </c>
      <c r="C773" t="s">
        <v>5213</v>
      </c>
      <c r="D773" t="s">
        <v>4177</v>
      </c>
      <c r="E773" t="s">
        <v>5214</v>
      </c>
      <c r="F773">
        <v>0</v>
      </c>
      <c r="H773">
        <v>58.4</v>
      </c>
      <c r="I773" t="s">
        <v>5215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5216</v>
      </c>
      <c r="C780" t="s">
        <v>5216</v>
      </c>
      <c r="D780" t="s">
        <v>4380</v>
      </c>
      <c r="E780" t="s">
        <v>5217</v>
      </c>
      <c r="F780">
        <v>0</v>
      </c>
      <c r="H780">
        <v>6.6</v>
      </c>
      <c r="I780" t="s">
        <v>5218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5219</v>
      </c>
      <c r="C788" t="s">
        <v>5219</v>
      </c>
      <c r="D788" t="s">
        <v>4381</v>
      </c>
      <c r="E788" t="s">
        <v>5220</v>
      </c>
      <c r="F788">
        <v>0</v>
      </c>
      <c r="H788">
        <v>11.7</v>
      </c>
      <c r="I788" t="s">
        <v>5221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5222</v>
      </c>
      <c r="C789" t="s">
        <v>5222</v>
      </c>
      <c r="D789" t="s">
        <v>4382</v>
      </c>
      <c r="E789" t="s">
        <v>5223</v>
      </c>
      <c r="F789">
        <v>0</v>
      </c>
      <c r="H789">
        <v>98.2</v>
      </c>
      <c r="I789" t="s">
        <v>5224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5225</v>
      </c>
      <c r="C793" t="s">
        <v>5225</v>
      </c>
      <c r="D793" t="s">
        <v>4383</v>
      </c>
      <c r="E793" t="s">
        <v>5226</v>
      </c>
      <c r="F793">
        <v>0</v>
      </c>
      <c r="H793">
        <v>13.5</v>
      </c>
      <c r="I793" t="s">
        <v>5227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5228</v>
      </c>
      <c r="C795" t="s">
        <v>5228</v>
      </c>
      <c r="D795" t="s">
        <v>4384</v>
      </c>
      <c r="E795" t="s">
        <v>5229</v>
      </c>
      <c r="F795">
        <v>0</v>
      </c>
      <c r="H795">
        <v>82.8</v>
      </c>
      <c r="I795" t="s">
        <v>5230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5231</v>
      </c>
      <c r="C797" t="s">
        <v>5231</v>
      </c>
      <c r="D797" t="s">
        <v>1708</v>
      </c>
      <c r="E797" t="s">
        <v>5232</v>
      </c>
      <c r="F797">
        <v>0</v>
      </c>
      <c r="H797">
        <v>141.69999999999999</v>
      </c>
      <c r="I797" t="s">
        <v>5233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5234</v>
      </c>
      <c r="C799" t="s">
        <v>5234</v>
      </c>
      <c r="D799" t="s">
        <v>4385</v>
      </c>
      <c r="E799" t="s">
        <v>5235</v>
      </c>
      <c r="F799">
        <v>0</v>
      </c>
      <c r="H799">
        <v>2.4900000000000002</v>
      </c>
      <c r="I799" t="s">
        <v>5236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5237</v>
      </c>
      <c r="C806" t="s">
        <v>5237</v>
      </c>
      <c r="D806" t="s">
        <v>4386</v>
      </c>
      <c r="E806" t="s">
        <v>5238</v>
      </c>
      <c r="F806">
        <v>0</v>
      </c>
      <c r="H806">
        <v>87.1</v>
      </c>
      <c r="I806" t="s">
        <v>5239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5240</v>
      </c>
      <c r="C811" t="s">
        <v>5240</v>
      </c>
      <c r="D811" t="s">
        <v>4387</v>
      </c>
      <c r="E811" t="s">
        <v>5241</v>
      </c>
      <c r="F811">
        <v>0</v>
      </c>
      <c r="H811">
        <v>12.8</v>
      </c>
      <c r="I811" t="s">
        <v>5242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5243</v>
      </c>
      <c r="C812" t="s">
        <v>5243</v>
      </c>
      <c r="D812" t="s">
        <v>4178</v>
      </c>
      <c r="E812" t="s">
        <v>5244</v>
      </c>
      <c r="F812">
        <v>0</v>
      </c>
      <c r="H812">
        <v>6.1</v>
      </c>
      <c r="I812" t="s">
        <v>5245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5246</v>
      </c>
      <c r="C813" t="s">
        <v>5246</v>
      </c>
      <c r="D813" t="s">
        <v>4179</v>
      </c>
      <c r="F813">
        <v>0</v>
      </c>
      <c r="H813">
        <v>175</v>
      </c>
      <c r="I813" t="s">
        <v>5247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5248</v>
      </c>
      <c r="C823" t="s">
        <v>5248</v>
      </c>
      <c r="D823" t="s">
        <v>4388</v>
      </c>
      <c r="E823" t="s">
        <v>5249</v>
      </c>
      <c r="F823">
        <v>0</v>
      </c>
      <c r="H823">
        <v>10.4</v>
      </c>
      <c r="I823" t="s">
        <v>5250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5251</v>
      </c>
      <c r="C826" t="s">
        <v>5251</v>
      </c>
      <c r="D826" t="s">
        <v>4389</v>
      </c>
      <c r="E826" t="s">
        <v>5252</v>
      </c>
      <c r="F826">
        <v>0</v>
      </c>
      <c r="H826">
        <v>77.900000000000006</v>
      </c>
      <c r="I826" t="s">
        <v>5253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5254</v>
      </c>
      <c r="C832" t="s">
        <v>5254</v>
      </c>
      <c r="D832" t="s">
        <v>4180</v>
      </c>
      <c r="E832" t="s">
        <v>5255</v>
      </c>
      <c r="F832">
        <v>0</v>
      </c>
      <c r="H832">
        <v>1.21</v>
      </c>
      <c r="I832" t="s">
        <v>5256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5257</v>
      </c>
      <c r="C836" t="s">
        <v>5257</v>
      </c>
      <c r="D836" t="s">
        <v>4181</v>
      </c>
      <c r="E836" t="s">
        <v>5258</v>
      </c>
      <c r="F836">
        <v>0</v>
      </c>
      <c r="H836">
        <v>11.2</v>
      </c>
      <c r="I836" t="s">
        <v>5259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5260</v>
      </c>
      <c r="C837" t="s">
        <v>5260</v>
      </c>
      <c r="D837" t="s">
        <v>4390</v>
      </c>
      <c r="E837" t="s">
        <v>5261</v>
      </c>
      <c r="F837">
        <v>0</v>
      </c>
      <c r="H837">
        <v>50.1</v>
      </c>
      <c r="I837" t="s">
        <v>5262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5263</v>
      </c>
      <c r="C844" t="s">
        <v>5263</v>
      </c>
      <c r="D844" t="s">
        <v>4391</v>
      </c>
      <c r="E844" t="s">
        <v>5264</v>
      </c>
      <c r="F844">
        <v>0</v>
      </c>
      <c r="H844">
        <v>17422.8</v>
      </c>
      <c r="I844" t="s">
        <v>5265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5266</v>
      </c>
      <c r="C848" t="s">
        <v>5266</v>
      </c>
      <c r="D848" t="s">
        <v>4182</v>
      </c>
      <c r="E848" t="s">
        <v>5267</v>
      </c>
      <c r="F848">
        <v>0</v>
      </c>
      <c r="H848">
        <v>139.4</v>
      </c>
      <c r="I848" t="s">
        <v>5268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5269</v>
      </c>
      <c r="C849" t="s">
        <v>5269</v>
      </c>
      <c r="D849" t="s">
        <v>1742</v>
      </c>
      <c r="F849">
        <v>0</v>
      </c>
      <c r="H849">
        <v>17</v>
      </c>
      <c r="I849" t="s">
        <v>5270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5271</v>
      </c>
      <c r="C853" t="s">
        <v>5271</v>
      </c>
      <c r="D853" t="s">
        <v>4392</v>
      </c>
      <c r="E853" t="s">
        <v>5272</v>
      </c>
      <c r="F853">
        <v>0</v>
      </c>
      <c r="H853">
        <v>1484</v>
      </c>
      <c r="I853" t="s">
        <v>5273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5274</v>
      </c>
      <c r="C855" t="s">
        <v>5274</v>
      </c>
      <c r="D855" t="s">
        <v>4393</v>
      </c>
      <c r="E855" t="s">
        <v>5275</v>
      </c>
      <c r="F855">
        <v>0</v>
      </c>
      <c r="H855">
        <v>61.8</v>
      </c>
      <c r="I855" t="s">
        <v>5276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5277</v>
      </c>
      <c r="C859" t="s">
        <v>5277</v>
      </c>
      <c r="D859" t="s">
        <v>4394</v>
      </c>
      <c r="E859" t="s">
        <v>5278</v>
      </c>
      <c r="F859">
        <v>0</v>
      </c>
      <c r="H859">
        <v>10.9</v>
      </c>
      <c r="I859" t="s">
        <v>5279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5280</v>
      </c>
      <c r="C862" t="s">
        <v>5280</v>
      </c>
      <c r="D862" t="s">
        <v>4395</v>
      </c>
      <c r="E862" t="s">
        <v>5281</v>
      </c>
      <c r="F862">
        <v>0</v>
      </c>
      <c r="H862">
        <v>15.7</v>
      </c>
      <c r="I862" t="s">
        <v>5282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5283</v>
      </c>
      <c r="C865" t="s">
        <v>5283</v>
      </c>
      <c r="D865" t="s">
        <v>4396</v>
      </c>
      <c r="E865" t="s">
        <v>5284</v>
      </c>
      <c r="F865">
        <v>0</v>
      </c>
      <c r="H865">
        <v>18.100000000000001</v>
      </c>
      <c r="I865" t="s">
        <v>5285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5286</v>
      </c>
      <c r="C866" t="s">
        <v>5286</v>
      </c>
      <c r="D866" t="s">
        <v>4397</v>
      </c>
      <c r="E866" t="s">
        <v>5287</v>
      </c>
      <c r="F866">
        <v>0</v>
      </c>
      <c r="H866">
        <v>86.4</v>
      </c>
      <c r="I866" t="s">
        <v>5288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5289</v>
      </c>
      <c r="C873" t="s">
        <v>5289</v>
      </c>
      <c r="D873" t="s">
        <v>4183</v>
      </c>
      <c r="E873" t="s">
        <v>5290</v>
      </c>
      <c r="F873">
        <v>0</v>
      </c>
      <c r="H873">
        <v>10.5</v>
      </c>
      <c r="I873" t="s">
        <v>5291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5292</v>
      </c>
      <c r="C879" t="s">
        <v>5292</v>
      </c>
      <c r="D879" t="s">
        <v>4184</v>
      </c>
      <c r="E879" t="s">
        <v>5293</v>
      </c>
      <c r="F879">
        <v>0</v>
      </c>
      <c r="H879">
        <v>656</v>
      </c>
      <c r="I879" t="s">
        <v>5294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5295</v>
      </c>
      <c r="C880" t="s">
        <v>5295</v>
      </c>
      <c r="D880" t="s">
        <v>4398</v>
      </c>
      <c r="F880">
        <v>0</v>
      </c>
      <c r="H880">
        <v>656</v>
      </c>
      <c r="I880" t="s">
        <v>5296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5297</v>
      </c>
      <c r="C887" t="s">
        <v>5297</v>
      </c>
      <c r="D887" t="s">
        <v>4399</v>
      </c>
      <c r="E887" t="s">
        <v>5298</v>
      </c>
      <c r="F887">
        <v>0</v>
      </c>
      <c r="H887">
        <v>14.4</v>
      </c>
      <c r="I887" t="s">
        <v>5299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5300</v>
      </c>
      <c r="C888" t="s">
        <v>5300</v>
      </c>
      <c r="D888" t="s">
        <v>4185</v>
      </c>
      <c r="E888" t="s">
        <v>5301</v>
      </c>
      <c r="F888">
        <v>0</v>
      </c>
      <c r="H888">
        <v>2621.9</v>
      </c>
      <c r="I888" t="s">
        <v>5302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5303</v>
      </c>
      <c r="C890" t="s">
        <v>5303</v>
      </c>
      <c r="D890" t="s">
        <v>1767</v>
      </c>
      <c r="F890">
        <v>0</v>
      </c>
      <c r="H890">
        <v>42.4</v>
      </c>
      <c r="I890" t="s">
        <v>5304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5305</v>
      </c>
      <c r="C892" t="s">
        <v>5305</v>
      </c>
      <c r="D892" t="s">
        <v>4400</v>
      </c>
      <c r="E892" t="s">
        <v>5306</v>
      </c>
      <c r="F892">
        <v>0</v>
      </c>
      <c r="H892">
        <v>28.9</v>
      </c>
      <c r="I892" t="s">
        <v>5307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5308</v>
      </c>
      <c r="C899" t="s">
        <v>5308</v>
      </c>
      <c r="D899" t="s">
        <v>4401</v>
      </c>
      <c r="E899" t="s">
        <v>5309</v>
      </c>
      <c r="F899">
        <v>0</v>
      </c>
      <c r="H899">
        <v>1.07</v>
      </c>
      <c r="I899" t="s">
        <v>5310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5311</v>
      </c>
      <c r="C904" t="s">
        <v>5311</v>
      </c>
      <c r="D904" t="s">
        <v>4402</v>
      </c>
      <c r="E904" t="s">
        <v>5312</v>
      </c>
      <c r="F904">
        <v>0</v>
      </c>
      <c r="H904">
        <v>170.4</v>
      </c>
      <c r="I904" t="s">
        <v>5313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5314</v>
      </c>
      <c r="C905" t="s">
        <v>5314</v>
      </c>
      <c r="D905" t="s">
        <v>4403</v>
      </c>
      <c r="F905">
        <v>0</v>
      </c>
      <c r="H905">
        <v>151</v>
      </c>
      <c r="I905" t="s">
        <v>5315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5316</v>
      </c>
      <c r="C915" t="s">
        <v>5316</v>
      </c>
      <c r="D915" t="s">
        <v>4404</v>
      </c>
      <c r="F915">
        <v>0</v>
      </c>
      <c r="H915">
        <v>1910</v>
      </c>
      <c r="I915" t="s">
        <v>5317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5318</v>
      </c>
      <c r="C916" t="s">
        <v>5318</v>
      </c>
      <c r="D916" t="s">
        <v>4186</v>
      </c>
      <c r="F916">
        <v>0</v>
      </c>
      <c r="H916">
        <v>154.5</v>
      </c>
      <c r="I916" t="s">
        <v>5319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5320</v>
      </c>
      <c r="C931" t="s">
        <v>5320</v>
      </c>
      <c r="D931" t="s">
        <v>1800</v>
      </c>
      <c r="E931" t="s">
        <v>5321</v>
      </c>
      <c r="F931">
        <v>0</v>
      </c>
      <c r="H931">
        <v>10.4</v>
      </c>
      <c r="I931" t="s">
        <v>5322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5323</v>
      </c>
      <c r="C933" t="s">
        <v>5323</v>
      </c>
      <c r="D933" t="s">
        <v>4405</v>
      </c>
      <c r="E933" t="s">
        <v>5324</v>
      </c>
      <c r="F933">
        <v>0</v>
      </c>
      <c r="H933">
        <v>34.700000000000003</v>
      </c>
      <c r="I933" t="s">
        <v>5325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5326</v>
      </c>
      <c r="C934" t="s">
        <v>5326</v>
      </c>
      <c r="D934" t="s">
        <v>1802</v>
      </c>
      <c r="E934" t="s">
        <v>5327</v>
      </c>
      <c r="F934">
        <v>0</v>
      </c>
      <c r="H934">
        <v>10.4</v>
      </c>
      <c r="I934" t="s">
        <v>5328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5329</v>
      </c>
      <c r="C936" t="s">
        <v>5329</v>
      </c>
      <c r="D936" t="s">
        <v>4406</v>
      </c>
      <c r="E936" t="s">
        <v>5330</v>
      </c>
      <c r="F936">
        <v>0</v>
      </c>
      <c r="H936">
        <v>10.4</v>
      </c>
      <c r="I936" t="s">
        <v>5331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5332</v>
      </c>
      <c r="C937" t="s">
        <v>5332</v>
      </c>
      <c r="D937" t="s">
        <v>4407</v>
      </c>
      <c r="E937" t="s">
        <v>5333</v>
      </c>
      <c r="F937">
        <v>0</v>
      </c>
      <c r="H937">
        <v>10.9</v>
      </c>
      <c r="I937" t="s">
        <v>5334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5335</v>
      </c>
      <c r="C938" t="s">
        <v>5335</v>
      </c>
      <c r="D938" t="s">
        <v>1804</v>
      </c>
      <c r="E938" t="s">
        <v>5336</v>
      </c>
      <c r="F938">
        <v>0</v>
      </c>
      <c r="H938">
        <v>46.9</v>
      </c>
      <c r="I938" t="s">
        <v>5337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5338</v>
      </c>
      <c r="C946" t="s">
        <v>5338</v>
      </c>
      <c r="D946" t="s">
        <v>4187</v>
      </c>
      <c r="E946" t="s">
        <v>5339</v>
      </c>
      <c r="F946">
        <v>0</v>
      </c>
      <c r="H946">
        <v>30.1</v>
      </c>
      <c r="I946" t="s">
        <v>5340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5341</v>
      </c>
      <c r="C947" t="s">
        <v>5341</v>
      </c>
      <c r="D947" t="s">
        <v>4408</v>
      </c>
      <c r="E947" t="s">
        <v>5342</v>
      </c>
      <c r="F947">
        <v>0</v>
      </c>
      <c r="H947">
        <v>71.2</v>
      </c>
      <c r="I947" t="s">
        <v>5343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5344</v>
      </c>
      <c r="C948" t="s">
        <v>5344</v>
      </c>
      <c r="D948" t="s">
        <v>4409</v>
      </c>
      <c r="E948" t="s">
        <v>5345</v>
      </c>
      <c r="F948">
        <v>0</v>
      </c>
      <c r="H948">
        <v>80.400000000000006</v>
      </c>
      <c r="I948" t="s">
        <v>5346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5347</v>
      </c>
      <c r="C949" t="s">
        <v>5347</v>
      </c>
      <c r="D949" t="s">
        <v>4410</v>
      </c>
      <c r="E949" t="s">
        <v>5348</v>
      </c>
      <c r="F949">
        <v>0</v>
      </c>
      <c r="H949">
        <v>84</v>
      </c>
      <c r="I949" t="s">
        <v>5349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5350</v>
      </c>
      <c r="C950" t="s">
        <v>5350</v>
      </c>
      <c r="D950" t="s">
        <v>4411</v>
      </c>
      <c r="E950" t="s">
        <v>5351</v>
      </c>
      <c r="F950">
        <v>0</v>
      </c>
      <c r="H950">
        <v>89.5</v>
      </c>
      <c r="I950" t="s">
        <v>5352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5353</v>
      </c>
      <c r="C955" t="s">
        <v>5353</v>
      </c>
      <c r="D955" t="s">
        <v>4188</v>
      </c>
      <c r="F955">
        <v>0</v>
      </c>
      <c r="H955">
        <v>161.30000000000001</v>
      </c>
      <c r="I955" t="s">
        <v>5354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5355</v>
      </c>
      <c r="C957" t="s">
        <v>5355</v>
      </c>
      <c r="D957" t="s">
        <v>4412</v>
      </c>
      <c r="E957" t="s">
        <v>5356</v>
      </c>
      <c r="F957">
        <v>0</v>
      </c>
      <c r="H957">
        <v>16.899999999999999</v>
      </c>
      <c r="I957" t="s">
        <v>5357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5358</v>
      </c>
      <c r="C958" t="s">
        <v>5358</v>
      </c>
      <c r="D958" t="s">
        <v>1816</v>
      </c>
      <c r="F958">
        <v>0</v>
      </c>
      <c r="H958">
        <v>235.1</v>
      </c>
      <c r="I958" t="s">
        <v>5359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5360</v>
      </c>
      <c r="C959" t="s">
        <v>5360</v>
      </c>
      <c r="D959" t="s">
        <v>4413</v>
      </c>
      <c r="E959" t="s">
        <v>5361</v>
      </c>
      <c r="F959">
        <v>0</v>
      </c>
      <c r="H959">
        <v>0</v>
      </c>
      <c r="I959" t="s">
        <v>5361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5362</v>
      </c>
      <c r="C964" t="s">
        <v>5362</v>
      </c>
      <c r="D964" t="s">
        <v>4189</v>
      </c>
      <c r="E964" t="s">
        <v>5363</v>
      </c>
      <c r="F964">
        <v>0</v>
      </c>
      <c r="H964">
        <v>396</v>
      </c>
      <c r="I964" t="s">
        <v>5364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5365</v>
      </c>
      <c r="C969" t="s">
        <v>5365</v>
      </c>
      <c r="D969" t="s">
        <v>4414</v>
      </c>
      <c r="E969" t="s">
        <v>5366</v>
      </c>
      <c r="F969">
        <v>0</v>
      </c>
      <c r="H969">
        <v>67.7</v>
      </c>
      <c r="I969" t="s">
        <v>5367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5368</v>
      </c>
      <c r="C973" t="s">
        <v>5368</v>
      </c>
      <c r="D973" t="s">
        <v>4190</v>
      </c>
      <c r="E973" t="s">
        <v>5369</v>
      </c>
      <c r="F973">
        <v>0</v>
      </c>
      <c r="H973">
        <v>12</v>
      </c>
      <c r="I973" t="s">
        <v>5370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5371</v>
      </c>
      <c r="C974" t="s">
        <v>5371</v>
      </c>
      <c r="D974" t="s">
        <v>4415</v>
      </c>
      <c r="E974" t="s">
        <v>5372</v>
      </c>
      <c r="F974">
        <v>0</v>
      </c>
      <c r="H974">
        <v>14.4</v>
      </c>
      <c r="I974" t="s">
        <v>5373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5374</v>
      </c>
      <c r="C975" t="s">
        <v>5374</v>
      </c>
      <c r="D975" t="s">
        <v>4064</v>
      </c>
      <c r="E975" t="s">
        <v>5375</v>
      </c>
      <c r="F975">
        <v>0</v>
      </c>
      <c r="H975">
        <v>14.1</v>
      </c>
      <c r="I975" t="s">
        <v>5376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5377</v>
      </c>
      <c r="C990" t="s">
        <v>5377</v>
      </c>
      <c r="D990" t="s">
        <v>4191</v>
      </c>
      <c r="E990" t="s">
        <v>5378</v>
      </c>
      <c r="F990">
        <v>0</v>
      </c>
      <c r="H990">
        <v>25.4</v>
      </c>
      <c r="I990" t="s">
        <v>5379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5380</v>
      </c>
      <c r="C991" t="s">
        <v>5380</v>
      </c>
      <c r="D991" t="s">
        <v>4416</v>
      </c>
      <c r="E991" t="s">
        <v>5381</v>
      </c>
      <c r="F991">
        <v>0</v>
      </c>
      <c r="H991">
        <v>63.7</v>
      </c>
      <c r="I991" t="s">
        <v>5382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5383</v>
      </c>
      <c r="C996" t="s">
        <v>5383</v>
      </c>
      <c r="D996" t="s">
        <v>4192</v>
      </c>
      <c r="E996" t="s">
        <v>5384</v>
      </c>
      <c r="F996">
        <v>0</v>
      </c>
      <c r="H996">
        <v>5.9</v>
      </c>
      <c r="I996" t="s">
        <v>5385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5386</v>
      </c>
      <c r="C997" t="s">
        <v>5386</v>
      </c>
      <c r="D997" t="s">
        <v>4193</v>
      </c>
      <c r="E997" t="s">
        <v>5387</v>
      </c>
      <c r="F997">
        <v>0</v>
      </c>
      <c r="H997">
        <v>8.6</v>
      </c>
      <c r="I997" t="s">
        <v>5388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5389</v>
      </c>
      <c r="C998" t="s">
        <v>5389</v>
      </c>
      <c r="D998" t="s">
        <v>4194</v>
      </c>
      <c r="E998" t="s">
        <v>5390</v>
      </c>
      <c r="F998">
        <v>0</v>
      </c>
      <c r="H998">
        <v>8.9</v>
      </c>
      <c r="I998" t="s">
        <v>5391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5392</v>
      </c>
      <c r="C999" t="s">
        <v>5392</v>
      </c>
      <c r="D999" t="s">
        <v>4195</v>
      </c>
      <c r="E999" t="s">
        <v>5393</v>
      </c>
      <c r="F999">
        <v>0</v>
      </c>
      <c r="H999">
        <v>14.3</v>
      </c>
      <c r="I999" t="s">
        <v>5394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5395</v>
      </c>
      <c r="C1000" t="s">
        <v>5395</v>
      </c>
      <c r="D1000" t="s">
        <v>4417</v>
      </c>
      <c r="E1000" t="s">
        <v>5396</v>
      </c>
      <c r="F1000">
        <v>0</v>
      </c>
      <c r="H1000">
        <v>57</v>
      </c>
      <c r="I1000" t="s">
        <v>5397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5398</v>
      </c>
      <c r="C1011" t="s">
        <v>5398</v>
      </c>
      <c r="D1011" t="s">
        <v>4418</v>
      </c>
      <c r="E1011" t="s">
        <v>5399</v>
      </c>
      <c r="F1011">
        <v>0</v>
      </c>
      <c r="H1011">
        <v>17.600000000000001</v>
      </c>
      <c r="I1011" t="s">
        <v>5400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5401</v>
      </c>
      <c r="C1012" t="s">
        <v>5401</v>
      </c>
      <c r="D1012" t="s">
        <v>4419</v>
      </c>
      <c r="F1012">
        <v>0</v>
      </c>
      <c r="H1012">
        <v>17.600000000000001</v>
      </c>
      <c r="I1012" t="s">
        <v>5402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5403</v>
      </c>
      <c r="C1016" t="s">
        <v>5403</v>
      </c>
      <c r="D1016" t="s">
        <v>4420</v>
      </c>
      <c r="E1016" t="s">
        <v>5404</v>
      </c>
      <c r="F1016">
        <v>0</v>
      </c>
      <c r="H1016">
        <v>10.4</v>
      </c>
      <c r="I1016" t="s">
        <v>5405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5406</v>
      </c>
      <c r="C1019" t="s">
        <v>5406</v>
      </c>
      <c r="D1019" t="s">
        <v>4421</v>
      </c>
      <c r="E1019" t="s">
        <v>5407</v>
      </c>
      <c r="F1019">
        <v>0</v>
      </c>
      <c r="H1019">
        <v>7.7</v>
      </c>
      <c r="I1019" t="s">
        <v>5408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5409</v>
      </c>
      <c r="C1025" t="s">
        <v>5409</v>
      </c>
      <c r="D1025" t="s">
        <v>4196</v>
      </c>
      <c r="E1025" t="s">
        <v>5410</v>
      </c>
      <c r="F1025">
        <v>0</v>
      </c>
      <c r="H1025">
        <v>46.8</v>
      </c>
      <c r="I1025" t="s">
        <v>5411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5412</v>
      </c>
      <c r="C1026" t="s">
        <v>5412</v>
      </c>
      <c r="D1026" t="s">
        <v>4422</v>
      </c>
      <c r="E1026" t="s">
        <v>5413</v>
      </c>
      <c r="F1026">
        <v>0</v>
      </c>
      <c r="H1026">
        <v>6.1</v>
      </c>
      <c r="I1026" t="s">
        <v>5414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5415</v>
      </c>
      <c r="C1036" t="s">
        <v>5415</v>
      </c>
      <c r="D1036" t="s">
        <v>4423</v>
      </c>
      <c r="F1036">
        <v>0</v>
      </c>
      <c r="H1036">
        <v>1313</v>
      </c>
      <c r="I1036" t="s">
        <v>5416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35"/>
  <sheetViews>
    <sheetView topLeftCell="A209" workbookViewId="0"/>
  </sheetViews>
  <sheetFormatPr defaultRowHeight="13.2"/>
  <cols>
    <col min="5" max="5" width="58.44140625" bestFit="1" customWidth="1"/>
  </cols>
  <sheetData>
    <row r="1" spans="1:26">
      <c r="A1" t="s">
        <v>5434</v>
      </c>
      <c r="B1" t="s">
        <v>5435</v>
      </c>
      <c r="C1" t="s">
        <v>5436</v>
      </c>
      <c r="D1" t="s">
        <v>5437</v>
      </c>
      <c r="E1" t="s">
        <v>5438</v>
      </c>
      <c r="F1" t="s">
        <v>5439</v>
      </c>
      <c r="G1" t="s">
        <v>5440</v>
      </c>
      <c r="H1" t="s">
        <v>5441</v>
      </c>
      <c r="I1" t="s">
        <v>5442</v>
      </c>
      <c r="J1" t="s">
        <v>5443</v>
      </c>
      <c r="K1" t="s">
        <v>5444</v>
      </c>
      <c r="L1" t="s">
        <v>5445</v>
      </c>
      <c r="M1" t="s">
        <v>5446</v>
      </c>
      <c r="N1" t="s">
        <v>5447</v>
      </c>
      <c r="O1" t="s">
        <v>5448</v>
      </c>
      <c r="P1" t="s">
        <v>5449</v>
      </c>
      <c r="Q1" t="s">
        <v>5450</v>
      </c>
      <c r="R1" t="s">
        <v>5451</v>
      </c>
      <c r="S1" t="s">
        <v>5452</v>
      </c>
      <c r="T1" t="s">
        <v>5453</v>
      </c>
      <c r="U1" t="s">
        <v>5454</v>
      </c>
      <c r="V1" t="s">
        <v>5455</v>
      </c>
      <c r="W1" t="s">
        <v>5456</v>
      </c>
      <c r="X1" t="s">
        <v>5457</v>
      </c>
      <c r="Y1" t="s">
        <v>5458</v>
      </c>
      <c r="Z1" t="s">
        <v>5459</v>
      </c>
    </row>
    <row r="2" spans="1:26">
      <c r="A2">
        <v>1</v>
      </c>
      <c r="B2" t="s">
        <v>5460</v>
      </c>
      <c r="C2">
        <v>1</v>
      </c>
      <c r="D2" t="s">
        <v>2317</v>
      </c>
      <c r="E2" t="s">
        <v>1390</v>
      </c>
      <c r="F2">
        <v>0</v>
      </c>
      <c r="G2" t="s">
        <v>5461</v>
      </c>
      <c r="H2">
        <v>0</v>
      </c>
      <c r="I2" t="s">
        <v>5462</v>
      </c>
      <c r="J2">
        <v>200</v>
      </c>
      <c r="K2">
        <v>100</v>
      </c>
      <c r="L2">
        <v>34</v>
      </c>
      <c r="M2">
        <v>-34</v>
      </c>
      <c r="P2" t="s">
        <v>5463</v>
      </c>
      <c r="Q2" s="16">
        <v>45869</v>
      </c>
      <c r="R2" t="s">
        <v>5464</v>
      </c>
      <c r="S2" t="s">
        <v>5465</v>
      </c>
      <c r="T2" s="16">
        <v>46045</v>
      </c>
      <c r="U2">
        <v>1</v>
      </c>
      <c r="V2" t="s">
        <v>5466</v>
      </c>
      <c r="Y2">
        <v>1</v>
      </c>
    </row>
    <row r="3" spans="1:26">
      <c r="A3">
        <v>1</v>
      </c>
      <c r="B3" t="s">
        <v>5460</v>
      </c>
      <c r="C3">
        <v>2</v>
      </c>
      <c r="D3" t="s">
        <v>2765</v>
      </c>
      <c r="E3" t="s">
        <v>1528</v>
      </c>
      <c r="F3">
        <v>0</v>
      </c>
      <c r="G3" t="s">
        <v>5461</v>
      </c>
      <c r="H3">
        <v>0</v>
      </c>
      <c r="I3" t="s">
        <v>5462</v>
      </c>
      <c r="J3">
        <v>2000</v>
      </c>
      <c r="K3">
        <v>500</v>
      </c>
      <c r="L3">
        <v>277</v>
      </c>
      <c r="M3">
        <v>-1911</v>
      </c>
      <c r="P3" t="s">
        <v>5467</v>
      </c>
      <c r="Q3" s="16">
        <v>47330</v>
      </c>
      <c r="R3">
        <v>9</v>
      </c>
      <c r="S3" t="s">
        <v>5468</v>
      </c>
      <c r="T3" s="16">
        <v>46090</v>
      </c>
      <c r="U3">
        <v>1</v>
      </c>
      <c r="V3" t="s">
        <v>5466</v>
      </c>
      <c r="W3">
        <v>2</v>
      </c>
      <c r="X3" t="s">
        <v>1204</v>
      </c>
      <c r="Y3">
        <v>1</v>
      </c>
    </row>
    <row r="4" spans="1:26">
      <c r="A4">
        <v>1</v>
      </c>
      <c r="B4" t="s">
        <v>5460</v>
      </c>
      <c r="C4">
        <v>3</v>
      </c>
      <c r="D4" t="s">
        <v>2019</v>
      </c>
      <c r="E4" t="s">
        <v>1287</v>
      </c>
      <c r="F4">
        <v>0</v>
      </c>
      <c r="G4" t="s">
        <v>5461</v>
      </c>
      <c r="H4">
        <v>0</v>
      </c>
      <c r="I4" t="s">
        <v>5462</v>
      </c>
      <c r="J4">
        <v>2000</v>
      </c>
      <c r="K4">
        <v>500</v>
      </c>
      <c r="L4">
        <v>1120</v>
      </c>
      <c r="M4">
        <v>-1120</v>
      </c>
      <c r="P4" t="s">
        <v>5469</v>
      </c>
      <c r="Q4" s="16">
        <v>47483</v>
      </c>
      <c r="R4" t="s">
        <v>5464</v>
      </c>
      <c r="S4" t="s">
        <v>5465</v>
      </c>
      <c r="T4" s="16">
        <v>46045</v>
      </c>
      <c r="U4">
        <v>1</v>
      </c>
      <c r="V4" t="s">
        <v>5466</v>
      </c>
      <c r="W4">
        <v>2</v>
      </c>
      <c r="X4" t="s">
        <v>1204</v>
      </c>
      <c r="Y4">
        <v>1</v>
      </c>
    </row>
    <row r="5" spans="1:26">
      <c r="A5">
        <v>1</v>
      </c>
      <c r="B5" t="s">
        <v>5460</v>
      </c>
      <c r="C5">
        <v>4</v>
      </c>
      <c r="D5" t="s">
        <v>3616</v>
      </c>
      <c r="E5" t="s">
        <v>1817</v>
      </c>
      <c r="F5">
        <v>0</v>
      </c>
      <c r="G5" t="s">
        <v>5461</v>
      </c>
      <c r="H5">
        <v>0</v>
      </c>
      <c r="I5" t="s">
        <v>5462</v>
      </c>
      <c r="J5">
        <v>2000</v>
      </c>
      <c r="K5">
        <v>500</v>
      </c>
      <c r="L5">
        <v>140</v>
      </c>
      <c r="M5">
        <v>296</v>
      </c>
      <c r="P5" t="s">
        <v>5470</v>
      </c>
      <c r="Q5" s="16">
        <v>47573</v>
      </c>
      <c r="R5">
        <v>6</v>
      </c>
      <c r="S5" t="s">
        <v>5471</v>
      </c>
      <c r="T5" s="16">
        <v>46083</v>
      </c>
      <c r="U5">
        <v>1</v>
      </c>
      <c r="V5" t="s">
        <v>5466</v>
      </c>
      <c r="W5">
        <v>1</v>
      </c>
      <c r="X5" t="s">
        <v>88</v>
      </c>
      <c r="Y5">
        <v>1</v>
      </c>
    </row>
    <row r="6" spans="1:26">
      <c r="A6">
        <v>1</v>
      </c>
      <c r="B6" t="s">
        <v>5460</v>
      </c>
      <c r="C6">
        <v>5</v>
      </c>
      <c r="D6" t="s">
        <v>3008</v>
      </c>
      <c r="E6" t="s">
        <v>1611</v>
      </c>
      <c r="F6">
        <v>0</v>
      </c>
      <c r="G6" t="s">
        <v>5461</v>
      </c>
      <c r="H6">
        <v>0</v>
      </c>
      <c r="I6" t="s">
        <v>5462</v>
      </c>
      <c r="J6">
        <v>0</v>
      </c>
      <c r="K6">
        <v>0</v>
      </c>
      <c r="L6">
        <v>799</v>
      </c>
      <c r="M6">
        <v>-1064</v>
      </c>
      <c r="N6">
        <v>1</v>
      </c>
      <c r="O6" t="s">
        <v>5472</v>
      </c>
      <c r="P6" t="s">
        <v>5473</v>
      </c>
      <c r="Q6" s="16">
        <v>46934</v>
      </c>
      <c r="R6">
        <v>4</v>
      </c>
      <c r="S6" t="s">
        <v>5474</v>
      </c>
      <c r="T6" s="16">
        <v>46074</v>
      </c>
      <c r="U6">
        <v>1</v>
      </c>
      <c r="V6" t="s">
        <v>5466</v>
      </c>
      <c r="W6">
        <v>2</v>
      </c>
      <c r="X6" t="s">
        <v>1204</v>
      </c>
      <c r="Y6">
        <v>1</v>
      </c>
    </row>
    <row r="7" spans="1:26">
      <c r="A7">
        <v>1</v>
      </c>
      <c r="B7" t="s">
        <v>5460</v>
      </c>
      <c r="C7">
        <v>7</v>
      </c>
      <c r="D7" t="s">
        <v>2206</v>
      </c>
      <c r="E7" t="s">
        <v>1351</v>
      </c>
      <c r="F7">
        <v>0</v>
      </c>
      <c r="G7" t="s">
        <v>5461</v>
      </c>
      <c r="H7">
        <v>0</v>
      </c>
      <c r="I7" t="s">
        <v>5462</v>
      </c>
      <c r="J7">
        <v>0</v>
      </c>
      <c r="K7">
        <v>0</v>
      </c>
      <c r="L7">
        <v>42</v>
      </c>
      <c r="M7">
        <v>-1495</v>
      </c>
      <c r="P7" t="s">
        <v>5475</v>
      </c>
      <c r="Q7" s="16">
        <v>46996</v>
      </c>
      <c r="R7">
        <v>4</v>
      </c>
      <c r="S7" t="s">
        <v>5474</v>
      </c>
      <c r="T7" s="16">
        <v>46093</v>
      </c>
      <c r="U7">
        <v>1</v>
      </c>
      <c r="V7" t="s">
        <v>5466</v>
      </c>
      <c r="W7">
        <v>2</v>
      </c>
      <c r="X7" t="s">
        <v>1204</v>
      </c>
      <c r="Y7">
        <v>1</v>
      </c>
    </row>
    <row r="8" spans="1:26">
      <c r="A8">
        <v>1</v>
      </c>
      <c r="B8" t="s">
        <v>5460</v>
      </c>
      <c r="C8">
        <v>9</v>
      </c>
      <c r="D8" t="s">
        <v>1986</v>
      </c>
      <c r="E8" t="s">
        <v>1273</v>
      </c>
      <c r="F8">
        <v>0</v>
      </c>
      <c r="G8" t="s">
        <v>5461</v>
      </c>
      <c r="H8">
        <v>0</v>
      </c>
      <c r="I8" t="s">
        <v>5462</v>
      </c>
      <c r="J8">
        <v>0</v>
      </c>
      <c r="K8">
        <v>0</v>
      </c>
      <c r="L8">
        <v>399</v>
      </c>
      <c r="M8">
        <v>-399</v>
      </c>
      <c r="P8" t="s">
        <v>5476</v>
      </c>
      <c r="Q8" s="16">
        <v>47057</v>
      </c>
      <c r="R8">
        <v>9</v>
      </c>
      <c r="S8" t="s">
        <v>5468</v>
      </c>
      <c r="T8" s="16">
        <v>46080</v>
      </c>
      <c r="U8">
        <v>1</v>
      </c>
      <c r="V8" t="s">
        <v>5466</v>
      </c>
      <c r="W8">
        <v>2</v>
      </c>
      <c r="X8" t="s">
        <v>1204</v>
      </c>
      <c r="Y8">
        <v>1</v>
      </c>
    </row>
    <row r="9" spans="1:26">
      <c r="A9">
        <v>1</v>
      </c>
      <c r="B9" t="s">
        <v>5460</v>
      </c>
      <c r="C9">
        <v>10</v>
      </c>
      <c r="D9" t="s">
        <v>2768</v>
      </c>
      <c r="E9" t="s">
        <v>1529</v>
      </c>
      <c r="F9">
        <v>0</v>
      </c>
      <c r="G9" t="s">
        <v>5461</v>
      </c>
      <c r="H9">
        <v>0</v>
      </c>
      <c r="I9" t="s">
        <v>5462</v>
      </c>
      <c r="J9">
        <v>2000</v>
      </c>
      <c r="K9">
        <v>500</v>
      </c>
      <c r="L9">
        <v>904</v>
      </c>
      <c r="M9">
        <v>-4064</v>
      </c>
      <c r="P9" t="s">
        <v>5477</v>
      </c>
      <c r="Q9" s="16">
        <v>46934</v>
      </c>
      <c r="R9">
        <v>4</v>
      </c>
      <c r="S9" t="s">
        <v>5474</v>
      </c>
      <c r="T9" s="16">
        <v>46090</v>
      </c>
      <c r="U9">
        <v>1</v>
      </c>
      <c r="V9" t="s">
        <v>5466</v>
      </c>
      <c r="W9">
        <v>2</v>
      </c>
      <c r="X9" t="s">
        <v>1204</v>
      </c>
      <c r="Y9">
        <v>1</v>
      </c>
    </row>
    <row r="10" spans="1:26">
      <c r="A10">
        <v>1</v>
      </c>
      <c r="B10" t="s">
        <v>5460</v>
      </c>
      <c r="C10">
        <v>11</v>
      </c>
      <c r="D10" t="s">
        <v>1930</v>
      </c>
      <c r="E10" t="s">
        <v>1254</v>
      </c>
      <c r="F10">
        <v>0</v>
      </c>
      <c r="G10" t="s">
        <v>5461</v>
      </c>
      <c r="H10">
        <v>0</v>
      </c>
      <c r="I10" t="s">
        <v>5462</v>
      </c>
      <c r="J10">
        <v>2000</v>
      </c>
      <c r="K10">
        <v>500</v>
      </c>
      <c r="L10">
        <v>930</v>
      </c>
      <c r="M10">
        <v>-1498</v>
      </c>
      <c r="P10" t="s">
        <v>5478</v>
      </c>
      <c r="Q10" s="16">
        <v>46477</v>
      </c>
      <c r="R10">
        <v>4</v>
      </c>
      <c r="S10" t="s">
        <v>5474</v>
      </c>
      <c r="T10" s="16">
        <v>46086</v>
      </c>
      <c r="U10">
        <v>1</v>
      </c>
      <c r="V10" t="s">
        <v>5466</v>
      </c>
      <c r="W10">
        <v>2</v>
      </c>
      <c r="X10" t="s">
        <v>1204</v>
      </c>
      <c r="Y10">
        <v>1</v>
      </c>
    </row>
    <row r="11" spans="1:26">
      <c r="A11">
        <v>1</v>
      </c>
      <c r="B11" t="s">
        <v>5460</v>
      </c>
      <c r="C11">
        <v>12</v>
      </c>
      <c r="D11" t="s">
        <v>3619</v>
      </c>
      <c r="E11" t="s">
        <v>1818</v>
      </c>
      <c r="F11">
        <v>0</v>
      </c>
      <c r="G11" t="s">
        <v>5461</v>
      </c>
      <c r="H11">
        <v>0</v>
      </c>
      <c r="I11" t="s">
        <v>5462</v>
      </c>
      <c r="J11">
        <v>2000</v>
      </c>
      <c r="K11">
        <v>500</v>
      </c>
      <c r="L11">
        <v>668</v>
      </c>
      <c r="M11">
        <v>-752</v>
      </c>
      <c r="P11" t="s">
        <v>5479</v>
      </c>
      <c r="Q11" s="16">
        <v>47149</v>
      </c>
      <c r="R11">
        <v>9</v>
      </c>
      <c r="S11" t="s">
        <v>5468</v>
      </c>
      <c r="T11" s="16">
        <v>46077</v>
      </c>
      <c r="U11">
        <v>1</v>
      </c>
      <c r="V11" t="s">
        <v>5466</v>
      </c>
      <c r="W11">
        <v>1</v>
      </c>
      <c r="X11" t="s">
        <v>88</v>
      </c>
      <c r="Y11">
        <v>1</v>
      </c>
    </row>
    <row r="12" spans="1:26">
      <c r="A12">
        <v>1</v>
      </c>
      <c r="B12" t="s">
        <v>5460</v>
      </c>
      <c r="C12">
        <v>13</v>
      </c>
      <c r="D12" t="s">
        <v>3115</v>
      </c>
      <c r="E12" t="s">
        <v>1644</v>
      </c>
      <c r="F12">
        <v>0</v>
      </c>
      <c r="G12" t="s">
        <v>5461</v>
      </c>
      <c r="H12">
        <v>0</v>
      </c>
      <c r="I12" t="s">
        <v>5462</v>
      </c>
      <c r="J12">
        <v>0</v>
      </c>
      <c r="K12">
        <v>0</v>
      </c>
      <c r="L12">
        <v>91</v>
      </c>
      <c r="M12">
        <v>-247</v>
      </c>
      <c r="N12">
        <v>1</v>
      </c>
      <c r="O12" t="s">
        <v>5472</v>
      </c>
      <c r="P12" t="s">
        <v>5480</v>
      </c>
      <c r="Q12" s="16">
        <v>46812</v>
      </c>
      <c r="R12">
        <v>1</v>
      </c>
      <c r="S12" t="s">
        <v>5481</v>
      </c>
      <c r="T12" s="16">
        <v>46088</v>
      </c>
      <c r="U12">
        <v>1</v>
      </c>
      <c r="V12" t="s">
        <v>5466</v>
      </c>
      <c r="W12">
        <v>1</v>
      </c>
      <c r="X12" t="s">
        <v>88</v>
      </c>
      <c r="Y12">
        <v>1</v>
      </c>
    </row>
    <row r="13" spans="1:26">
      <c r="A13">
        <v>1</v>
      </c>
      <c r="B13" t="s">
        <v>5460</v>
      </c>
      <c r="C13">
        <v>15</v>
      </c>
      <c r="D13" t="s">
        <v>2602</v>
      </c>
      <c r="E13" t="s">
        <v>1474</v>
      </c>
      <c r="F13">
        <v>0</v>
      </c>
      <c r="G13" t="s">
        <v>5461</v>
      </c>
      <c r="H13">
        <v>0</v>
      </c>
      <c r="I13" t="s">
        <v>5462</v>
      </c>
      <c r="J13">
        <v>0</v>
      </c>
      <c r="K13">
        <v>0</v>
      </c>
      <c r="L13">
        <v>170</v>
      </c>
      <c r="M13">
        <v>-275</v>
      </c>
      <c r="P13" t="s">
        <v>5482</v>
      </c>
      <c r="Q13" s="16">
        <v>46538</v>
      </c>
      <c r="R13">
        <v>6</v>
      </c>
      <c r="S13" t="s">
        <v>5471</v>
      </c>
      <c r="T13" s="16">
        <v>46078</v>
      </c>
      <c r="U13">
        <v>1</v>
      </c>
      <c r="V13" t="s">
        <v>5466</v>
      </c>
      <c r="W13">
        <v>2</v>
      </c>
      <c r="X13" t="s">
        <v>1204</v>
      </c>
      <c r="Y13">
        <v>1</v>
      </c>
    </row>
    <row r="14" spans="1:26">
      <c r="A14">
        <v>1</v>
      </c>
      <c r="B14" t="s">
        <v>5460</v>
      </c>
      <c r="C14">
        <v>17</v>
      </c>
      <c r="D14" t="s">
        <v>2013</v>
      </c>
      <c r="E14" t="s">
        <v>1284</v>
      </c>
      <c r="F14">
        <v>0</v>
      </c>
      <c r="G14" t="s">
        <v>5461</v>
      </c>
      <c r="H14">
        <v>0</v>
      </c>
      <c r="I14" t="s">
        <v>5462</v>
      </c>
      <c r="J14">
        <v>0</v>
      </c>
      <c r="K14">
        <v>0</v>
      </c>
      <c r="L14">
        <v>315</v>
      </c>
      <c r="M14">
        <v>-5381</v>
      </c>
      <c r="N14">
        <v>1</v>
      </c>
      <c r="O14" t="s">
        <v>5472</v>
      </c>
      <c r="P14">
        <v>112</v>
      </c>
      <c r="Q14" s="16">
        <v>46721</v>
      </c>
      <c r="R14">
        <v>1</v>
      </c>
      <c r="S14" t="s">
        <v>5481</v>
      </c>
      <c r="T14" s="16">
        <v>46092</v>
      </c>
      <c r="U14">
        <v>1</v>
      </c>
      <c r="V14" t="s">
        <v>5466</v>
      </c>
      <c r="W14">
        <v>1</v>
      </c>
      <c r="X14" t="s">
        <v>88</v>
      </c>
      <c r="Y14">
        <v>1</v>
      </c>
    </row>
    <row r="15" spans="1:26">
      <c r="A15">
        <v>1</v>
      </c>
      <c r="B15" t="s">
        <v>5460</v>
      </c>
      <c r="C15">
        <v>18</v>
      </c>
      <c r="D15" t="s">
        <v>2807</v>
      </c>
      <c r="E15" t="s">
        <v>1542</v>
      </c>
      <c r="F15">
        <v>0</v>
      </c>
      <c r="G15" t="s">
        <v>5461</v>
      </c>
      <c r="H15">
        <v>0</v>
      </c>
      <c r="I15" t="s">
        <v>5462</v>
      </c>
      <c r="J15">
        <v>2000</v>
      </c>
      <c r="K15">
        <v>500</v>
      </c>
      <c r="L15">
        <v>142</v>
      </c>
      <c r="M15">
        <v>-767</v>
      </c>
      <c r="P15" t="s">
        <v>5483</v>
      </c>
      <c r="Q15" s="16">
        <v>46934</v>
      </c>
      <c r="R15">
        <v>9</v>
      </c>
      <c r="S15" t="s">
        <v>5468</v>
      </c>
      <c r="T15" s="16">
        <v>46090</v>
      </c>
      <c r="U15">
        <v>1</v>
      </c>
      <c r="V15" t="s">
        <v>5466</v>
      </c>
      <c r="W15">
        <v>4</v>
      </c>
      <c r="Y15">
        <v>1</v>
      </c>
    </row>
    <row r="16" spans="1:26">
      <c r="A16">
        <v>1</v>
      </c>
      <c r="B16" t="s">
        <v>5460</v>
      </c>
      <c r="C16">
        <v>19</v>
      </c>
      <c r="D16" t="s">
        <v>1959</v>
      </c>
      <c r="E16" t="s">
        <v>1264</v>
      </c>
      <c r="F16">
        <v>0</v>
      </c>
      <c r="G16" t="s">
        <v>5461</v>
      </c>
      <c r="H16">
        <v>0</v>
      </c>
      <c r="I16" t="s">
        <v>5462</v>
      </c>
      <c r="J16">
        <v>2000</v>
      </c>
      <c r="K16">
        <v>500</v>
      </c>
      <c r="L16">
        <v>70</v>
      </c>
      <c r="M16">
        <v>-333</v>
      </c>
      <c r="P16" t="s">
        <v>5484</v>
      </c>
      <c r="Q16" s="16">
        <v>46387</v>
      </c>
      <c r="R16">
        <v>1</v>
      </c>
      <c r="S16" t="s">
        <v>5481</v>
      </c>
      <c r="T16" s="16">
        <v>46092</v>
      </c>
      <c r="U16">
        <v>1</v>
      </c>
      <c r="V16" t="s">
        <v>5466</v>
      </c>
      <c r="W16">
        <v>2</v>
      </c>
      <c r="X16" t="s">
        <v>1204</v>
      </c>
      <c r="Y16">
        <v>1</v>
      </c>
    </row>
    <row r="17" spans="1:25">
      <c r="A17">
        <v>1</v>
      </c>
      <c r="B17" t="s">
        <v>5460</v>
      </c>
      <c r="C17">
        <v>20</v>
      </c>
      <c r="D17" t="s">
        <v>2802</v>
      </c>
      <c r="E17" t="s">
        <v>1540</v>
      </c>
      <c r="F17">
        <v>0</v>
      </c>
      <c r="G17" t="s">
        <v>5461</v>
      </c>
      <c r="H17">
        <v>1</v>
      </c>
      <c r="I17" t="s">
        <v>5485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5472</v>
      </c>
      <c r="U17">
        <v>0</v>
      </c>
      <c r="V17" t="s">
        <v>5486</v>
      </c>
      <c r="W17">
        <v>1</v>
      </c>
      <c r="X17" t="s">
        <v>88</v>
      </c>
      <c r="Y17">
        <v>1</v>
      </c>
    </row>
    <row r="18" spans="1:25">
      <c r="A18">
        <v>1</v>
      </c>
      <c r="B18" t="s">
        <v>5460</v>
      </c>
      <c r="C18">
        <v>23</v>
      </c>
      <c r="D18" t="s">
        <v>2817</v>
      </c>
      <c r="E18" t="s">
        <v>1546</v>
      </c>
      <c r="F18">
        <v>0</v>
      </c>
      <c r="G18" t="s">
        <v>5461</v>
      </c>
      <c r="H18">
        <v>0</v>
      </c>
      <c r="I18" t="s">
        <v>5462</v>
      </c>
      <c r="J18">
        <v>0</v>
      </c>
      <c r="K18">
        <v>0</v>
      </c>
      <c r="L18">
        <v>98</v>
      </c>
      <c r="M18">
        <v>-614</v>
      </c>
      <c r="P18" t="s">
        <v>5487</v>
      </c>
      <c r="Q18" s="16">
        <v>47787</v>
      </c>
      <c r="R18">
        <v>1</v>
      </c>
      <c r="S18" t="s">
        <v>5481</v>
      </c>
      <c r="T18" s="16">
        <v>46092</v>
      </c>
      <c r="U18">
        <v>1</v>
      </c>
      <c r="V18" t="s">
        <v>5466</v>
      </c>
      <c r="W18">
        <v>2</v>
      </c>
      <c r="X18" t="s">
        <v>1204</v>
      </c>
      <c r="Y18">
        <v>1</v>
      </c>
    </row>
    <row r="19" spans="1:25">
      <c r="A19">
        <v>1</v>
      </c>
      <c r="B19" t="s">
        <v>5460</v>
      </c>
      <c r="C19">
        <v>25</v>
      </c>
      <c r="D19" t="s">
        <v>2026</v>
      </c>
      <c r="E19" t="s">
        <v>1290</v>
      </c>
      <c r="F19">
        <v>0</v>
      </c>
      <c r="G19" t="s">
        <v>5461</v>
      </c>
      <c r="H19">
        <v>0</v>
      </c>
      <c r="I19" t="s">
        <v>5462</v>
      </c>
      <c r="J19">
        <v>2000</v>
      </c>
      <c r="K19">
        <v>500</v>
      </c>
      <c r="L19">
        <v>920</v>
      </c>
      <c r="M19">
        <v>-920</v>
      </c>
      <c r="P19" t="s">
        <v>5488</v>
      </c>
      <c r="Q19" s="16">
        <v>46812</v>
      </c>
      <c r="R19" t="s">
        <v>5464</v>
      </c>
      <c r="S19" t="s">
        <v>5465</v>
      </c>
      <c r="T19" s="16">
        <v>46045</v>
      </c>
      <c r="U19">
        <v>1</v>
      </c>
      <c r="V19" t="s">
        <v>5466</v>
      </c>
      <c r="W19">
        <v>1</v>
      </c>
      <c r="X19" t="s">
        <v>88</v>
      </c>
      <c r="Y19">
        <v>1</v>
      </c>
    </row>
    <row r="20" spans="1:25">
      <c r="A20">
        <v>1</v>
      </c>
      <c r="B20" t="s">
        <v>5460</v>
      </c>
      <c r="C20">
        <v>26</v>
      </c>
      <c r="D20" t="s">
        <v>2841</v>
      </c>
      <c r="E20" t="s">
        <v>1556</v>
      </c>
      <c r="F20">
        <v>0</v>
      </c>
      <c r="G20" t="s">
        <v>5461</v>
      </c>
      <c r="H20">
        <v>0</v>
      </c>
      <c r="I20" t="s">
        <v>5462</v>
      </c>
      <c r="J20">
        <v>2000</v>
      </c>
      <c r="K20">
        <v>500</v>
      </c>
      <c r="L20">
        <v>224</v>
      </c>
      <c r="M20">
        <v>-224</v>
      </c>
      <c r="P20" t="s">
        <v>5489</v>
      </c>
      <c r="Q20" s="16">
        <v>46934</v>
      </c>
      <c r="R20" t="s">
        <v>5464</v>
      </c>
      <c r="S20" t="s">
        <v>5465</v>
      </c>
      <c r="T20" s="16">
        <v>46045</v>
      </c>
      <c r="U20">
        <v>1</v>
      </c>
      <c r="V20" t="s">
        <v>5466</v>
      </c>
      <c r="W20">
        <v>2</v>
      </c>
      <c r="X20" t="s">
        <v>1204</v>
      </c>
      <c r="Y20">
        <v>1</v>
      </c>
    </row>
    <row r="21" spans="1:25">
      <c r="A21">
        <v>1</v>
      </c>
      <c r="B21" t="s">
        <v>5460</v>
      </c>
      <c r="C21">
        <v>27</v>
      </c>
      <c r="D21" t="s">
        <v>1981</v>
      </c>
      <c r="E21" t="s">
        <v>1271</v>
      </c>
      <c r="F21">
        <v>0</v>
      </c>
      <c r="G21" t="s">
        <v>5461</v>
      </c>
      <c r="H21">
        <v>0</v>
      </c>
      <c r="I21" t="s">
        <v>5462</v>
      </c>
      <c r="J21">
        <v>2000</v>
      </c>
      <c r="K21">
        <v>500</v>
      </c>
      <c r="L21">
        <v>274</v>
      </c>
      <c r="M21">
        <v>-274</v>
      </c>
      <c r="P21">
        <v>121901</v>
      </c>
      <c r="Q21" s="16">
        <v>45565</v>
      </c>
      <c r="R21" t="s">
        <v>5464</v>
      </c>
      <c r="S21" t="s">
        <v>5465</v>
      </c>
      <c r="T21" s="16">
        <v>46045</v>
      </c>
      <c r="U21">
        <v>1</v>
      </c>
      <c r="V21" t="s">
        <v>5466</v>
      </c>
      <c r="W21">
        <v>4</v>
      </c>
      <c r="Y21">
        <v>1</v>
      </c>
    </row>
    <row r="22" spans="1:25">
      <c r="A22">
        <v>1</v>
      </c>
      <c r="B22" t="s">
        <v>5460</v>
      </c>
      <c r="C22">
        <v>28</v>
      </c>
      <c r="D22" t="s">
        <v>3660</v>
      </c>
      <c r="E22" t="s">
        <v>1122</v>
      </c>
      <c r="F22">
        <v>0</v>
      </c>
      <c r="G22" t="s">
        <v>5461</v>
      </c>
      <c r="H22">
        <v>0</v>
      </c>
      <c r="I22" t="s">
        <v>5462</v>
      </c>
      <c r="J22">
        <v>2000</v>
      </c>
      <c r="K22">
        <v>500</v>
      </c>
      <c r="L22">
        <v>353</v>
      </c>
      <c r="M22">
        <v>94</v>
      </c>
      <c r="R22">
        <v>7</v>
      </c>
      <c r="S22" t="s">
        <v>5490</v>
      </c>
      <c r="T22" s="16">
        <v>46052</v>
      </c>
      <c r="U22">
        <v>1</v>
      </c>
      <c r="V22" t="s">
        <v>5466</v>
      </c>
      <c r="W22">
        <v>1</v>
      </c>
      <c r="X22" t="s">
        <v>88</v>
      </c>
      <c r="Y22">
        <v>1</v>
      </c>
    </row>
    <row r="23" spans="1:25">
      <c r="A23">
        <v>1</v>
      </c>
      <c r="B23" t="s">
        <v>5460</v>
      </c>
      <c r="C23">
        <v>31</v>
      </c>
      <c r="D23" t="s">
        <v>3357</v>
      </c>
      <c r="E23" t="s">
        <v>1728</v>
      </c>
      <c r="F23">
        <v>0</v>
      </c>
      <c r="G23" t="s">
        <v>5461</v>
      </c>
      <c r="H23">
        <v>0</v>
      </c>
      <c r="I23" t="s">
        <v>5462</v>
      </c>
      <c r="J23">
        <v>0</v>
      </c>
      <c r="K23">
        <v>0</v>
      </c>
      <c r="L23">
        <v>252</v>
      </c>
      <c r="M23">
        <v>96</v>
      </c>
      <c r="P23" t="s">
        <v>5491</v>
      </c>
      <c r="Q23" s="16">
        <v>46934</v>
      </c>
      <c r="R23">
        <v>3</v>
      </c>
      <c r="S23" t="s">
        <v>5492</v>
      </c>
      <c r="T23" s="16">
        <v>46066</v>
      </c>
      <c r="U23">
        <v>1</v>
      </c>
      <c r="V23" t="s">
        <v>5466</v>
      </c>
      <c r="W23">
        <v>1</v>
      </c>
      <c r="X23" t="s">
        <v>88</v>
      </c>
      <c r="Y23">
        <v>1</v>
      </c>
    </row>
    <row r="24" spans="1:25">
      <c r="A24">
        <v>1</v>
      </c>
      <c r="B24" t="s">
        <v>5460</v>
      </c>
      <c r="C24">
        <v>32</v>
      </c>
      <c r="D24" t="s">
        <v>2196</v>
      </c>
      <c r="E24" t="s">
        <v>1347</v>
      </c>
      <c r="F24">
        <v>0</v>
      </c>
      <c r="G24" t="s">
        <v>5461</v>
      </c>
      <c r="H24">
        <v>0</v>
      </c>
      <c r="I24" t="s">
        <v>5462</v>
      </c>
      <c r="J24">
        <v>0</v>
      </c>
      <c r="K24">
        <v>0</v>
      </c>
      <c r="L24">
        <v>0</v>
      </c>
      <c r="M24">
        <v>-9</v>
      </c>
      <c r="N24">
        <v>1</v>
      </c>
      <c r="O24" t="s">
        <v>5472</v>
      </c>
      <c r="P24" t="s">
        <v>5493</v>
      </c>
      <c r="Q24" s="16">
        <v>46691</v>
      </c>
      <c r="R24">
        <v>7</v>
      </c>
      <c r="S24" t="s">
        <v>5490</v>
      </c>
      <c r="T24" s="16">
        <v>46093</v>
      </c>
      <c r="U24">
        <v>1</v>
      </c>
      <c r="V24" t="s">
        <v>5466</v>
      </c>
      <c r="W24">
        <v>2</v>
      </c>
      <c r="X24" t="s">
        <v>1204</v>
      </c>
      <c r="Y24">
        <v>1</v>
      </c>
    </row>
    <row r="25" spans="1:25">
      <c r="A25">
        <v>1</v>
      </c>
      <c r="B25" t="s">
        <v>5460</v>
      </c>
      <c r="C25">
        <v>33</v>
      </c>
      <c r="D25" t="s">
        <v>2032</v>
      </c>
      <c r="E25" t="s">
        <v>1293</v>
      </c>
      <c r="F25">
        <v>0</v>
      </c>
      <c r="G25" t="s">
        <v>5461</v>
      </c>
      <c r="H25">
        <v>0</v>
      </c>
      <c r="I25" t="s">
        <v>5462</v>
      </c>
      <c r="J25">
        <v>2000</v>
      </c>
      <c r="K25">
        <v>500</v>
      </c>
      <c r="L25">
        <v>415</v>
      </c>
      <c r="M25">
        <v>-969</v>
      </c>
      <c r="P25" t="s">
        <v>5494</v>
      </c>
      <c r="Q25" s="16">
        <v>47391</v>
      </c>
      <c r="R25">
        <v>6</v>
      </c>
      <c r="S25" t="s">
        <v>5471</v>
      </c>
      <c r="T25" s="16">
        <v>46079</v>
      </c>
      <c r="U25">
        <v>1</v>
      </c>
      <c r="V25" t="s">
        <v>5466</v>
      </c>
      <c r="Y25">
        <v>1</v>
      </c>
    </row>
    <row r="26" spans="1:25">
      <c r="A26">
        <v>1</v>
      </c>
      <c r="B26" t="s">
        <v>5460</v>
      </c>
      <c r="C26">
        <v>34</v>
      </c>
      <c r="D26" t="s">
        <v>2910</v>
      </c>
      <c r="E26" t="s">
        <v>1578</v>
      </c>
      <c r="F26">
        <v>0</v>
      </c>
      <c r="G26" t="s">
        <v>5461</v>
      </c>
      <c r="H26">
        <v>0</v>
      </c>
      <c r="I26" t="s">
        <v>5462</v>
      </c>
      <c r="J26">
        <v>0</v>
      </c>
      <c r="K26">
        <v>0</v>
      </c>
      <c r="L26">
        <v>287</v>
      </c>
      <c r="M26">
        <v>-114</v>
      </c>
      <c r="N26">
        <v>1</v>
      </c>
      <c r="O26" t="s">
        <v>5472</v>
      </c>
      <c r="P26" t="s">
        <v>5495</v>
      </c>
      <c r="Q26" s="16">
        <v>46721</v>
      </c>
      <c r="R26">
        <v>9</v>
      </c>
      <c r="S26" t="s">
        <v>5468</v>
      </c>
      <c r="T26" s="16">
        <v>46078</v>
      </c>
      <c r="U26">
        <v>1</v>
      </c>
      <c r="V26" t="s">
        <v>5466</v>
      </c>
      <c r="W26">
        <v>2</v>
      </c>
      <c r="X26" t="s">
        <v>1204</v>
      </c>
      <c r="Y26">
        <v>1</v>
      </c>
    </row>
    <row r="27" spans="1:25">
      <c r="A27">
        <v>1</v>
      </c>
      <c r="B27" t="s">
        <v>5460</v>
      </c>
      <c r="C27">
        <v>35</v>
      </c>
      <c r="D27" t="s">
        <v>4459</v>
      </c>
      <c r="E27" t="s">
        <v>4092</v>
      </c>
      <c r="F27">
        <v>0</v>
      </c>
      <c r="G27" t="s">
        <v>5461</v>
      </c>
      <c r="H27">
        <v>0</v>
      </c>
      <c r="I27" t="s">
        <v>5462</v>
      </c>
      <c r="J27">
        <v>2000</v>
      </c>
      <c r="K27">
        <v>500</v>
      </c>
      <c r="L27">
        <v>12</v>
      </c>
      <c r="M27">
        <v>-12</v>
      </c>
      <c r="P27" t="s">
        <v>5496</v>
      </c>
      <c r="Q27" s="16">
        <v>45657</v>
      </c>
      <c r="R27" t="s">
        <v>5464</v>
      </c>
      <c r="S27" t="s">
        <v>5465</v>
      </c>
      <c r="T27" s="16">
        <v>46045</v>
      </c>
      <c r="U27">
        <v>1</v>
      </c>
      <c r="V27" t="s">
        <v>5466</v>
      </c>
      <c r="W27">
        <v>4</v>
      </c>
      <c r="Y27">
        <v>1</v>
      </c>
    </row>
    <row r="28" spans="1:25">
      <c r="A28">
        <v>1</v>
      </c>
      <c r="B28" t="s">
        <v>5460</v>
      </c>
      <c r="C28">
        <v>36</v>
      </c>
      <c r="D28" t="s">
        <v>3663</v>
      </c>
      <c r="E28" t="s">
        <v>1124</v>
      </c>
      <c r="F28">
        <v>0</v>
      </c>
      <c r="G28" t="s">
        <v>5461</v>
      </c>
      <c r="H28">
        <v>0</v>
      </c>
      <c r="I28" t="s">
        <v>5462</v>
      </c>
      <c r="J28">
        <v>2000</v>
      </c>
      <c r="K28">
        <v>500</v>
      </c>
      <c r="L28">
        <v>196</v>
      </c>
      <c r="M28">
        <v>-196</v>
      </c>
      <c r="R28" t="s">
        <v>5464</v>
      </c>
      <c r="S28" t="s">
        <v>5465</v>
      </c>
      <c r="T28" s="16">
        <v>46045</v>
      </c>
      <c r="U28">
        <v>1</v>
      </c>
      <c r="V28" t="s">
        <v>5466</v>
      </c>
      <c r="W28">
        <v>1</v>
      </c>
      <c r="X28" t="s">
        <v>88</v>
      </c>
      <c r="Y28">
        <v>1</v>
      </c>
    </row>
    <row r="29" spans="1:25">
      <c r="A29">
        <v>1</v>
      </c>
      <c r="B29" t="s">
        <v>5460</v>
      </c>
      <c r="C29">
        <v>37</v>
      </c>
      <c r="D29" t="s">
        <v>2265</v>
      </c>
      <c r="E29" t="s">
        <v>1371</v>
      </c>
      <c r="F29">
        <v>0</v>
      </c>
      <c r="G29" t="s">
        <v>5461</v>
      </c>
      <c r="H29">
        <v>0</v>
      </c>
      <c r="I29" t="s">
        <v>5462</v>
      </c>
      <c r="J29">
        <v>0</v>
      </c>
      <c r="K29">
        <v>0</v>
      </c>
      <c r="L29">
        <v>1601</v>
      </c>
      <c r="M29">
        <v>-1894</v>
      </c>
      <c r="N29">
        <v>1</v>
      </c>
      <c r="O29" t="s">
        <v>5472</v>
      </c>
      <c r="P29">
        <v>2540</v>
      </c>
      <c r="Q29" s="16">
        <v>46812</v>
      </c>
      <c r="R29">
        <v>9</v>
      </c>
      <c r="S29" t="s">
        <v>5468</v>
      </c>
      <c r="T29" s="16">
        <v>46085</v>
      </c>
      <c r="U29">
        <v>1</v>
      </c>
      <c r="V29" t="s">
        <v>5466</v>
      </c>
      <c r="W29">
        <v>1</v>
      </c>
      <c r="X29" t="s">
        <v>88</v>
      </c>
      <c r="Y29">
        <v>1</v>
      </c>
    </row>
    <row r="30" spans="1:25">
      <c r="A30">
        <v>1</v>
      </c>
      <c r="B30" t="s">
        <v>5460</v>
      </c>
      <c r="C30">
        <v>38</v>
      </c>
      <c r="D30" t="s">
        <v>2061</v>
      </c>
      <c r="E30" t="s">
        <v>1301</v>
      </c>
      <c r="F30">
        <v>0</v>
      </c>
      <c r="G30" t="s">
        <v>5461</v>
      </c>
      <c r="H30">
        <v>0</v>
      </c>
      <c r="I30" t="s">
        <v>5462</v>
      </c>
      <c r="J30">
        <v>2000</v>
      </c>
      <c r="K30">
        <v>500</v>
      </c>
      <c r="L30">
        <v>189</v>
      </c>
      <c r="M30">
        <v>-189</v>
      </c>
      <c r="P30" t="s">
        <v>5497</v>
      </c>
      <c r="Q30" s="16">
        <v>46387</v>
      </c>
      <c r="R30" t="s">
        <v>5464</v>
      </c>
      <c r="S30" t="s">
        <v>5465</v>
      </c>
      <c r="T30" s="16">
        <v>46045</v>
      </c>
      <c r="U30">
        <v>1</v>
      </c>
      <c r="V30" t="s">
        <v>5466</v>
      </c>
      <c r="Y30">
        <v>1</v>
      </c>
    </row>
    <row r="31" spans="1:25">
      <c r="A31">
        <v>1</v>
      </c>
      <c r="B31" t="s">
        <v>5460</v>
      </c>
      <c r="C31">
        <v>39</v>
      </c>
      <c r="D31" t="s">
        <v>3425</v>
      </c>
      <c r="E31" t="s">
        <v>1000</v>
      </c>
      <c r="F31">
        <v>0</v>
      </c>
      <c r="G31" t="s">
        <v>5461</v>
      </c>
      <c r="H31">
        <v>0</v>
      </c>
      <c r="I31" t="s">
        <v>5462</v>
      </c>
      <c r="J31">
        <v>2000</v>
      </c>
      <c r="K31">
        <v>500</v>
      </c>
      <c r="L31">
        <v>238</v>
      </c>
      <c r="M31">
        <v>-360</v>
      </c>
      <c r="R31">
        <v>1</v>
      </c>
      <c r="S31" t="s">
        <v>5481</v>
      </c>
      <c r="T31" s="16">
        <v>46077</v>
      </c>
      <c r="U31">
        <v>1</v>
      </c>
      <c r="V31" t="s">
        <v>5466</v>
      </c>
      <c r="W31">
        <v>1</v>
      </c>
      <c r="X31" t="s">
        <v>88</v>
      </c>
      <c r="Y31">
        <v>1</v>
      </c>
    </row>
    <row r="32" spans="1:25">
      <c r="A32">
        <v>1</v>
      </c>
      <c r="B32" t="s">
        <v>5460</v>
      </c>
      <c r="C32">
        <v>40</v>
      </c>
      <c r="D32" t="s">
        <v>3489</v>
      </c>
      <c r="E32" t="s">
        <v>1766</v>
      </c>
      <c r="F32">
        <v>0</v>
      </c>
      <c r="G32" t="s">
        <v>5461</v>
      </c>
      <c r="H32">
        <v>0</v>
      </c>
      <c r="I32" t="s">
        <v>5462</v>
      </c>
      <c r="J32">
        <v>2000</v>
      </c>
      <c r="K32">
        <v>500</v>
      </c>
      <c r="L32">
        <v>28</v>
      </c>
      <c r="M32">
        <v>-65</v>
      </c>
      <c r="R32">
        <v>1</v>
      </c>
      <c r="S32" t="s">
        <v>5481</v>
      </c>
      <c r="T32" s="16">
        <v>46090</v>
      </c>
      <c r="U32">
        <v>1</v>
      </c>
      <c r="V32" t="s">
        <v>5466</v>
      </c>
      <c r="Y32">
        <v>1</v>
      </c>
    </row>
    <row r="33" spans="1:25">
      <c r="A33">
        <v>1</v>
      </c>
      <c r="B33" t="s">
        <v>5460</v>
      </c>
      <c r="C33">
        <v>42</v>
      </c>
      <c r="D33" t="s">
        <v>2877</v>
      </c>
      <c r="E33" t="s">
        <v>1567</v>
      </c>
      <c r="F33">
        <v>0</v>
      </c>
      <c r="G33" t="s">
        <v>5461</v>
      </c>
      <c r="H33">
        <v>0</v>
      </c>
      <c r="I33" t="s">
        <v>5462</v>
      </c>
      <c r="J33">
        <v>2000</v>
      </c>
      <c r="K33">
        <v>500</v>
      </c>
      <c r="L33">
        <v>98</v>
      </c>
      <c r="M33">
        <v>-98</v>
      </c>
      <c r="R33" t="s">
        <v>5464</v>
      </c>
      <c r="S33" t="s">
        <v>5465</v>
      </c>
      <c r="T33" s="16">
        <v>46045</v>
      </c>
      <c r="U33">
        <v>1</v>
      </c>
      <c r="V33" t="s">
        <v>5466</v>
      </c>
      <c r="W33">
        <v>2</v>
      </c>
      <c r="X33" t="s">
        <v>1204</v>
      </c>
      <c r="Y33">
        <v>1</v>
      </c>
    </row>
    <row r="34" spans="1:25">
      <c r="A34">
        <v>1</v>
      </c>
      <c r="B34" t="s">
        <v>5460</v>
      </c>
      <c r="C34">
        <v>43</v>
      </c>
      <c r="D34" t="s">
        <v>2064</v>
      </c>
      <c r="E34" t="s">
        <v>1302</v>
      </c>
      <c r="F34">
        <v>0</v>
      </c>
      <c r="G34" t="s">
        <v>5461</v>
      </c>
      <c r="H34">
        <v>0</v>
      </c>
      <c r="I34" t="s">
        <v>5462</v>
      </c>
      <c r="J34">
        <v>2000</v>
      </c>
      <c r="K34">
        <v>500</v>
      </c>
      <c r="L34">
        <v>0</v>
      </c>
      <c r="M34">
        <v>0</v>
      </c>
      <c r="R34" t="s">
        <v>5464</v>
      </c>
      <c r="S34" t="s">
        <v>5465</v>
      </c>
      <c r="T34" s="16">
        <v>46045</v>
      </c>
      <c r="U34">
        <v>1</v>
      </c>
      <c r="V34" t="s">
        <v>5466</v>
      </c>
      <c r="W34">
        <v>4</v>
      </c>
      <c r="Y34">
        <v>1</v>
      </c>
    </row>
    <row r="35" spans="1:25">
      <c r="A35">
        <v>1</v>
      </c>
      <c r="B35" t="s">
        <v>5460</v>
      </c>
      <c r="C35">
        <v>45</v>
      </c>
      <c r="D35" t="s">
        <v>2330</v>
      </c>
      <c r="E35" t="s">
        <v>421</v>
      </c>
      <c r="F35">
        <v>0</v>
      </c>
      <c r="G35" t="s">
        <v>5461</v>
      </c>
      <c r="H35">
        <v>0</v>
      </c>
      <c r="I35" t="s">
        <v>5462</v>
      </c>
      <c r="J35">
        <v>2000</v>
      </c>
      <c r="K35">
        <v>500</v>
      </c>
      <c r="L35">
        <v>518</v>
      </c>
      <c r="M35">
        <v>-518</v>
      </c>
      <c r="R35" t="s">
        <v>5464</v>
      </c>
      <c r="S35" t="s">
        <v>5465</v>
      </c>
      <c r="T35" s="16">
        <v>46045</v>
      </c>
      <c r="U35">
        <v>1</v>
      </c>
      <c r="V35" t="s">
        <v>5466</v>
      </c>
      <c r="Y35">
        <v>1</v>
      </c>
    </row>
    <row r="36" spans="1:25">
      <c r="A36">
        <v>1</v>
      </c>
      <c r="B36" t="s">
        <v>5460</v>
      </c>
      <c r="C36">
        <v>46</v>
      </c>
      <c r="D36" t="s">
        <v>2271</v>
      </c>
      <c r="E36" t="s">
        <v>1373</v>
      </c>
      <c r="F36">
        <v>0</v>
      </c>
      <c r="G36" t="s">
        <v>5461</v>
      </c>
      <c r="H36">
        <v>0</v>
      </c>
      <c r="I36" t="s">
        <v>5462</v>
      </c>
      <c r="J36">
        <v>2000</v>
      </c>
      <c r="K36">
        <v>500</v>
      </c>
      <c r="L36">
        <v>519</v>
      </c>
      <c r="M36">
        <v>-921</v>
      </c>
      <c r="P36">
        <v>2505</v>
      </c>
      <c r="Q36" s="16">
        <v>46965</v>
      </c>
      <c r="R36">
        <v>4</v>
      </c>
      <c r="S36" t="s">
        <v>5474</v>
      </c>
      <c r="T36" s="16">
        <v>46074</v>
      </c>
      <c r="U36">
        <v>1</v>
      </c>
      <c r="V36" t="s">
        <v>5466</v>
      </c>
      <c r="Y36">
        <v>1</v>
      </c>
    </row>
    <row r="37" spans="1:25">
      <c r="A37">
        <v>1</v>
      </c>
      <c r="B37" t="s">
        <v>5460</v>
      </c>
      <c r="C37">
        <v>47</v>
      </c>
      <c r="D37" t="s">
        <v>3523</v>
      </c>
      <c r="E37" t="s">
        <v>1781</v>
      </c>
      <c r="F37">
        <v>0</v>
      </c>
      <c r="G37" t="s">
        <v>5461</v>
      </c>
      <c r="H37">
        <v>0</v>
      </c>
      <c r="I37" t="s">
        <v>5462</v>
      </c>
      <c r="J37">
        <v>2000</v>
      </c>
      <c r="K37">
        <v>500</v>
      </c>
      <c r="L37">
        <v>743</v>
      </c>
      <c r="M37">
        <v>-497</v>
      </c>
      <c r="P37" t="s">
        <v>5498</v>
      </c>
      <c r="Q37" s="16">
        <v>46904</v>
      </c>
      <c r="R37">
        <v>3</v>
      </c>
      <c r="S37" t="s">
        <v>5492</v>
      </c>
      <c r="T37" s="16">
        <v>46062</v>
      </c>
      <c r="U37">
        <v>1</v>
      </c>
      <c r="V37" t="s">
        <v>5466</v>
      </c>
      <c r="Y37">
        <v>1</v>
      </c>
    </row>
    <row r="38" spans="1:25">
      <c r="A38">
        <v>1</v>
      </c>
      <c r="B38" t="s">
        <v>5460</v>
      </c>
      <c r="C38">
        <v>48</v>
      </c>
      <c r="D38" t="s">
        <v>1969</v>
      </c>
      <c r="E38" t="s">
        <v>1267</v>
      </c>
      <c r="F38">
        <v>0</v>
      </c>
      <c r="G38" t="s">
        <v>5461</v>
      </c>
      <c r="H38">
        <v>0</v>
      </c>
      <c r="I38" t="s">
        <v>5462</v>
      </c>
      <c r="J38">
        <v>2000</v>
      </c>
      <c r="K38">
        <v>500</v>
      </c>
      <c r="L38">
        <v>231</v>
      </c>
      <c r="M38">
        <v>-342</v>
      </c>
      <c r="P38" t="s">
        <v>5499</v>
      </c>
      <c r="Q38" s="16">
        <v>46630</v>
      </c>
      <c r="R38">
        <v>6</v>
      </c>
      <c r="S38" t="s">
        <v>5471</v>
      </c>
      <c r="T38" s="16">
        <v>46085</v>
      </c>
      <c r="U38">
        <v>1</v>
      </c>
      <c r="V38" t="s">
        <v>5466</v>
      </c>
      <c r="W38">
        <v>2</v>
      </c>
      <c r="X38" t="s">
        <v>1204</v>
      </c>
      <c r="Y38">
        <v>1</v>
      </c>
    </row>
    <row r="39" spans="1:25">
      <c r="A39">
        <v>1</v>
      </c>
      <c r="B39" t="s">
        <v>5460</v>
      </c>
      <c r="C39">
        <v>49</v>
      </c>
      <c r="D39" t="s">
        <v>2076</v>
      </c>
      <c r="E39" t="s">
        <v>1305</v>
      </c>
      <c r="F39">
        <v>0</v>
      </c>
      <c r="G39" t="s">
        <v>5461</v>
      </c>
      <c r="H39">
        <v>0</v>
      </c>
      <c r="I39" t="s">
        <v>5462</v>
      </c>
      <c r="J39">
        <v>2000</v>
      </c>
      <c r="K39">
        <v>500</v>
      </c>
      <c r="L39">
        <v>448</v>
      </c>
      <c r="M39">
        <v>-518</v>
      </c>
      <c r="P39">
        <v>725703</v>
      </c>
      <c r="Q39" s="16">
        <v>47026</v>
      </c>
      <c r="R39">
        <v>4</v>
      </c>
      <c r="S39" t="s">
        <v>5474</v>
      </c>
      <c r="T39" s="16">
        <v>46079</v>
      </c>
      <c r="U39">
        <v>1</v>
      </c>
      <c r="V39" t="s">
        <v>5466</v>
      </c>
      <c r="Y39">
        <v>1</v>
      </c>
    </row>
    <row r="40" spans="1:25">
      <c r="A40">
        <v>1</v>
      </c>
      <c r="B40" t="s">
        <v>5460</v>
      </c>
      <c r="C40">
        <v>50</v>
      </c>
      <c r="D40" t="s">
        <v>2880</v>
      </c>
      <c r="E40" t="s">
        <v>1568</v>
      </c>
      <c r="F40">
        <v>0</v>
      </c>
      <c r="G40" t="s">
        <v>5461</v>
      </c>
      <c r="H40">
        <v>0</v>
      </c>
      <c r="I40" t="s">
        <v>5462</v>
      </c>
      <c r="J40">
        <v>2000</v>
      </c>
      <c r="K40">
        <v>500</v>
      </c>
      <c r="L40">
        <v>323</v>
      </c>
      <c r="M40">
        <v>-587</v>
      </c>
      <c r="P40">
        <v>563982</v>
      </c>
      <c r="Q40" s="16">
        <v>46599</v>
      </c>
      <c r="R40">
        <v>1</v>
      </c>
      <c r="S40" t="s">
        <v>5481</v>
      </c>
      <c r="T40" s="16">
        <v>46081</v>
      </c>
      <c r="U40">
        <v>1</v>
      </c>
      <c r="V40" t="s">
        <v>5466</v>
      </c>
      <c r="W40">
        <v>2</v>
      </c>
      <c r="X40" t="s">
        <v>1204</v>
      </c>
      <c r="Y40">
        <v>1</v>
      </c>
    </row>
    <row r="41" spans="1:25">
      <c r="A41">
        <v>1</v>
      </c>
      <c r="B41" t="s">
        <v>5460</v>
      </c>
      <c r="C41">
        <v>51</v>
      </c>
      <c r="D41" t="s">
        <v>2067</v>
      </c>
      <c r="E41" t="s">
        <v>1303</v>
      </c>
      <c r="F41">
        <v>0</v>
      </c>
      <c r="G41" t="s">
        <v>5461</v>
      </c>
      <c r="H41">
        <v>0</v>
      </c>
      <c r="I41" t="s">
        <v>5462</v>
      </c>
      <c r="J41">
        <v>2000</v>
      </c>
      <c r="K41">
        <v>500</v>
      </c>
      <c r="L41">
        <v>204</v>
      </c>
      <c r="M41">
        <v>-160</v>
      </c>
      <c r="P41" t="s">
        <v>5500</v>
      </c>
      <c r="Q41" s="16">
        <v>45900</v>
      </c>
      <c r="R41">
        <v>4</v>
      </c>
      <c r="S41" t="s">
        <v>5474</v>
      </c>
      <c r="T41" s="16">
        <v>46058</v>
      </c>
      <c r="U41">
        <v>1</v>
      </c>
      <c r="V41" t="s">
        <v>5466</v>
      </c>
      <c r="W41">
        <v>4</v>
      </c>
      <c r="Y41">
        <v>1</v>
      </c>
    </row>
    <row r="42" spans="1:25">
      <c r="A42">
        <v>1</v>
      </c>
      <c r="B42" t="s">
        <v>5460</v>
      </c>
      <c r="C42">
        <v>52</v>
      </c>
      <c r="D42" t="s">
        <v>3120</v>
      </c>
      <c r="E42" t="s">
        <v>1646</v>
      </c>
      <c r="F42">
        <v>0</v>
      </c>
      <c r="G42" t="s">
        <v>5461</v>
      </c>
      <c r="H42">
        <v>0</v>
      </c>
      <c r="I42" t="s">
        <v>5462</v>
      </c>
      <c r="J42">
        <v>0</v>
      </c>
      <c r="K42">
        <v>0</v>
      </c>
      <c r="L42">
        <v>922</v>
      </c>
      <c r="M42">
        <v>-25</v>
      </c>
      <c r="P42">
        <v>2505</v>
      </c>
      <c r="Q42" s="16">
        <v>47664</v>
      </c>
      <c r="R42">
        <v>1</v>
      </c>
      <c r="S42" t="s">
        <v>5481</v>
      </c>
      <c r="T42" s="16">
        <v>46074</v>
      </c>
      <c r="U42">
        <v>1</v>
      </c>
      <c r="V42" t="s">
        <v>5466</v>
      </c>
      <c r="W42">
        <v>1</v>
      </c>
      <c r="X42" t="s">
        <v>88</v>
      </c>
      <c r="Y42">
        <v>1</v>
      </c>
    </row>
    <row r="43" spans="1:25">
      <c r="A43">
        <v>1</v>
      </c>
      <c r="B43" t="s">
        <v>5460</v>
      </c>
      <c r="C43">
        <v>53</v>
      </c>
      <c r="D43" t="s">
        <v>2572</v>
      </c>
      <c r="E43" t="s">
        <v>5501</v>
      </c>
      <c r="F43">
        <v>0</v>
      </c>
      <c r="G43" t="s">
        <v>5461</v>
      </c>
      <c r="H43">
        <v>0</v>
      </c>
      <c r="I43" t="s">
        <v>5462</v>
      </c>
      <c r="J43">
        <v>0</v>
      </c>
      <c r="K43">
        <v>0</v>
      </c>
      <c r="L43">
        <v>665</v>
      </c>
      <c r="M43">
        <v>-738</v>
      </c>
      <c r="R43">
        <v>1</v>
      </c>
      <c r="S43" t="s">
        <v>5481</v>
      </c>
      <c r="T43" s="16">
        <v>46072</v>
      </c>
      <c r="U43">
        <v>1</v>
      </c>
      <c r="V43" t="s">
        <v>5466</v>
      </c>
      <c r="Y43">
        <v>1</v>
      </c>
    </row>
    <row r="44" spans="1:25">
      <c r="A44">
        <v>1</v>
      </c>
      <c r="B44" t="s">
        <v>5460</v>
      </c>
      <c r="C44">
        <v>54</v>
      </c>
      <c r="D44" t="s">
        <v>2791</v>
      </c>
      <c r="E44" t="s">
        <v>670</v>
      </c>
      <c r="F44">
        <v>0</v>
      </c>
      <c r="G44" t="s">
        <v>5461</v>
      </c>
      <c r="H44">
        <v>0</v>
      </c>
      <c r="I44" t="s">
        <v>5462</v>
      </c>
      <c r="J44">
        <v>2000</v>
      </c>
      <c r="K44">
        <v>500</v>
      </c>
      <c r="L44">
        <v>5704</v>
      </c>
      <c r="M44">
        <v>-5694</v>
      </c>
      <c r="R44">
        <v>3</v>
      </c>
      <c r="S44" t="s">
        <v>5492</v>
      </c>
      <c r="T44" s="16">
        <v>46045</v>
      </c>
      <c r="U44">
        <v>1</v>
      </c>
      <c r="V44" t="s">
        <v>5466</v>
      </c>
      <c r="Y44">
        <v>1</v>
      </c>
    </row>
    <row r="45" spans="1:25">
      <c r="A45">
        <v>1</v>
      </c>
      <c r="B45" t="s">
        <v>5460</v>
      </c>
      <c r="C45">
        <v>55</v>
      </c>
      <c r="D45" t="s">
        <v>2829</v>
      </c>
      <c r="E45" t="s">
        <v>1551</v>
      </c>
      <c r="F45">
        <v>0</v>
      </c>
      <c r="G45" t="s">
        <v>5461</v>
      </c>
      <c r="H45">
        <v>0</v>
      </c>
      <c r="I45" t="s">
        <v>5462</v>
      </c>
      <c r="J45">
        <v>0</v>
      </c>
      <c r="K45">
        <v>0</v>
      </c>
      <c r="L45">
        <v>72</v>
      </c>
      <c r="M45">
        <v>-290</v>
      </c>
      <c r="P45" t="s">
        <v>5502</v>
      </c>
      <c r="Q45" s="16">
        <v>46752</v>
      </c>
      <c r="R45">
        <v>4</v>
      </c>
      <c r="S45" t="s">
        <v>5474</v>
      </c>
      <c r="T45" s="16">
        <v>46084</v>
      </c>
      <c r="U45">
        <v>1</v>
      </c>
      <c r="V45" t="s">
        <v>5466</v>
      </c>
      <c r="W45">
        <v>2</v>
      </c>
      <c r="X45" t="s">
        <v>1204</v>
      </c>
      <c r="Y45">
        <v>1</v>
      </c>
    </row>
    <row r="46" spans="1:25">
      <c r="A46">
        <v>1</v>
      </c>
      <c r="B46" t="s">
        <v>5460</v>
      </c>
      <c r="C46">
        <v>56</v>
      </c>
      <c r="D46" t="s">
        <v>2105</v>
      </c>
      <c r="E46" t="s">
        <v>1313</v>
      </c>
      <c r="F46">
        <v>0</v>
      </c>
      <c r="G46" t="s">
        <v>5461</v>
      </c>
      <c r="H46">
        <v>0</v>
      </c>
      <c r="I46" t="s">
        <v>5462</v>
      </c>
      <c r="J46">
        <v>2000</v>
      </c>
      <c r="K46">
        <v>500</v>
      </c>
      <c r="L46">
        <v>325</v>
      </c>
      <c r="M46">
        <v>-385</v>
      </c>
      <c r="P46" t="s">
        <v>5503</v>
      </c>
      <c r="Q46" s="16">
        <v>46873</v>
      </c>
      <c r="R46">
        <v>9</v>
      </c>
      <c r="S46" t="s">
        <v>5468</v>
      </c>
      <c r="T46" s="16">
        <v>46070</v>
      </c>
      <c r="U46">
        <v>1</v>
      </c>
      <c r="V46" t="s">
        <v>5466</v>
      </c>
      <c r="W46">
        <v>2</v>
      </c>
      <c r="X46" t="s">
        <v>1204</v>
      </c>
      <c r="Y46">
        <v>1</v>
      </c>
    </row>
    <row r="47" spans="1:25">
      <c r="A47">
        <v>1</v>
      </c>
      <c r="B47" t="s">
        <v>5460</v>
      </c>
      <c r="C47">
        <v>57</v>
      </c>
      <c r="D47" t="s">
        <v>2099</v>
      </c>
      <c r="E47" t="s">
        <v>1311</v>
      </c>
      <c r="F47">
        <v>0</v>
      </c>
      <c r="G47" t="s">
        <v>5461</v>
      </c>
      <c r="H47">
        <v>0</v>
      </c>
      <c r="I47" t="s">
        <v>5462</v>
      </c>
      <c r="J47">
        <v>2000</v>
      </c>
      <c r="K47">
        <v>500</v>
      </c>
      <c r="L47">
        <v>467</v>
      </c>
      <c r="M47">
        <v>355</v>
      </c>
      <c r="P47" t="s">
        <v>5504</v>
      </c>
      <c r="Q47" s="16">
        <v>46996</v>
      </c>
      <c r="R47">
        <v>4</v>
      </c>
      <c r="S47" t="s">
        <v>5474</v>
      </c>
      <c r="T47" s="16">
        <v>46079</v>
      </c>
      <c r="U47">
        <v>1</v>
      </c>
      <c r="V47" t="s">
        <v>5466</v>
      </c>
      <c r="W47">
        <v>1</v>
      </c>
      <c r="X47" t="s">
        <v>88</v>
      </c>
      <c r="Y47">
        <v>1</v>
      </c>
    </row>
    <row r="48" spans="1:25">
      <c r="A48">
        <v>1</v>
      </c>
      <c r="B48" t="s">
        <v>5460</v>
      </c>
      <c r="C48">
        <v>58</v>
      </c>
      <c r="D48" t="s">
        <v>2635</v>
      </c>
      <c r="E48" t="s">
        <v>1482</v>
      </c>
      <c r="F48">
        <v>0</v>
      </c>
      <c r="G48" t="s">
        <v>5461</v>
      </c>
      <c r="H48">
        <v>0</v>
      </c>
      <c r="I48" t="s">
        <v>5462</v>
      </c>
      <c r="J48">
        <v>0</v>
      </c>
      <c r="K48">
        <v>0</v>
      </c>
      <c r="L48">
        <v>291</v>
      </c>
      <c r="M48">
        <v>-928</v>
      </c>
      <c r="P48">
        <v>574461</v>
      </c>
      <c r="Q48" s="16">
        <v>46873</v>
      </c>
      <c r="R48">
        <v>9</v>
      </c>
      <c r="S48" t="s">
        <v>5468</v>
      </c>
      <c r="T48" s="16">
        <v>46090</v>
      </c>
      <c r="U48">
        <v>1</v>
      </c>
      <c r="V48" t="s">
        <v>5466</v>
      </c>
      <c r="W48">
        <v>2</v>
      </c>
      <c r="X48" t="s">
        <v>1204</v>
      </c>
      <c r="Y48">
        <v>1</v>
      </c>
    </row>
    <row r="49" spans="1:25">
      <c r="A49">
        <v>1</v>
      </c>
      <c r="B49" t="s">
        <v>5460</v>
      </c>
      <c r="C49">
        <v>60</v>
      </c>
      <c r="D49" t="s">
        <v>3736</v>
      </c>
      <c r="E49" t="s">
        <v>1859</v>
      </c>
      <c r="F49">
        <v>0</v>
      </c>
      <c r="G49" t="s">
        <v>5461</v>
      </c>
      <c r="H49">
        <v>0</v>
      </c>
      <c r="I49" t="s">
        <v>5462</v>
      </c>
      <c r="J49">
        <v>2000</v>
      </c>
      <c r="K49">
        <v>500</v>
      </c>
      <c r="L49">
        <v>616</v>
      </c>
      <c r="M49">
        <v>-616</v>
      </c>
      <c r="P49" t="s">
        <v>5505</v>
      </c>
      <c r="Q49" s="16">
        <v>46691</v>
      </c>
      <c r="R49" t="s">
        <v>5464</v>
      </c>
      <c r="S49" t="s">
        <v>5465</v>
      </c>
      <c r="T49" s="16">
        <v>46045</v>
      </c>
      <c r="U49">
        <v>1</v>
      </c>
      <c r="V49" t="s">
        <v>5466</v>
      </c>
      <c r="W49">
        <v>1</v>
      </c>
      <c r="X49" t="s">
        <v>88</v>
      </c>
      <c r="Y49">
        <v>1</v>
      </c>
    </row>
    <row r="50" spans="1:25">
      <c r="A50">
        <v>1</v>
      </c>
      <c r="B50" t="s">
        <v>5460</v>
      </c>
      <c r="C50">
        <v>61</v>
      </c>
      <c r="D50" t="s">
        <v>2589</v>
      </c>
      <c r="E50" t="s">
        <v>1469</v>
      </c>
      <c r="F50">
        <v>0</v>
      </c>
      <c r="G50" t="s">
        <v>5461</v>
      </c>
      <c r="H50">
        <v>0</v>
      </c>
      <c r="I50" t="s">
        <v>5462</v>
      </c>
      <c r="J50">
        <v>0</v>
      </c>
      <c r="K50">
        <v>0</v>
      </c>
      <c r="L50">
        <v>2132</v>
      </c>
      <c r="M50">
        <v>-1538</v>
      </c>
      <c r="P50" t="s">
        <v>5506</v>
      </c>
      <c r="Q50" s="16">
        <v>47057</v>
      </c>
      <c r="R50">
        <v>1</v>
      </c>
      <c r="S50" t="s">
        <v>5481</v>
      </c>
      <c r="T50" s="16">
        <v>46071</v>
      </c>
      <c r="U50">
        <v>1</v>
      </c>
      <c r="V50" t="s">
        <v>5466</v>
      </c>
      <c r="Y50">
        <v>1</v>
      </c>
    </row>
    <row r="51" spans="1:25">
      <c r="A51">
        <v>1</v>
      </c>
      <c r="B51" t="s">
        <v>5460</v>
      </c>
      <c r="C51">
        <v>62</v>
      </c>
      <c r="D51" t="s">
        <v>3092</v>
      </c>
      <c r="E51" t="s">
        <v>1635</v>
      </c>
      <c r="F51">
        <v>0</v>
      </c>
      <c r="G51" t="s">
        <v>5461</v>
      </c>
      <c r="H51">
        <v>0</v>
      </c>
      <c r="I51" t="s">
        <v>5462</v>
      </c>
      <c r="J51">
        <v>2000</v>
      </c>
      <c r="K51">
        <v>500</v>
      </c>
      <c r="L51">
        <v>0</v>
      </c>
      <c r="M51">
        <v>0</v>
      </c>
      <c r="R51" t="s">
        <v>5464</v>
      </c>
      <c r="S51" t="s">
        <v>5465</v>
      </c>
      <c r="T51" s="16">
        <v>46045</v>
      </c>
      <c r="U51">
        <v>1</v>
      </c>
      <c r="V51" t="s">
        <v>5466</v>
      </c>
      <c r="Y51">
        <v>1</v>
      </c>
    </row>
    <row r="52" spans="1:25">
      <c r="A52">
        <v>1</v>
      </c>
      <c r="B52" t="s">
        <v>5460</v>
      </c>
      <c r="C52">
        <v>63</v>
      </c>
      <c r="D52" t="s">
        <v>3652</v>
      </c>
      <c r="E52" t="s">
        <v>1829</v>
      </c>
      <c r="F52">
        <v>0</v>
      </c>
      <c r="G52" t="s">
        <v>5461</v>
      </c>
      <c r="H52">
        <v>0</v>
      </c>
      <c r="I52" t="s">
        <v>5462</v>
      </c>
      <c r="J52">
        <v>2000</v>
      </c>
      <c r="K52">
        <v>500</v>
      </c>
      <c r="L52">
        <v>1167</v>
      </c>
      <c r="M52">
        <v>-1167</v>
      </c>
      <c r="P52" t="s">
        <v>5507</v>
      </c>
      <c r="Q52" s="16">
        <v>46783</v>
      </c>
      <c r="R52" t="s">
        <v>5464</v>
      </c>
      <c r="S52" t="s">
        <v>5465</v>
      </c>
      <c r="T52" s="16">
        <v>46045</v>
      </c>
      <c r="U52">
        <v>1</v>
      </c>
      <c r="V52" t="s">
        <v>5466</v>
      </c>
      <c r="W52">
        <v>1</v>
      </c>
      <c r="X52" t="s">
        <v>88</v>
      </c>
      <c r="Y52">
        <v>1</v>
      </c>
    </row>
    <row r="53" spans="1:25">
      <c r="A53">
        <v>1</v>
      </c>
      <c r="B53" t="s">
        <v>5460</v>
      </c>
      <c r="C53">
        <v>64</v>
      </c>
      <c r="D53" t="s">
        <v>2194</v>
      </c>
      <c r="E53" t="s">
        <v>1346</v>
      </c>
      <c r="F53">
        <v>0</v>
      </c>
      <c r="G53" t="s">
        <v>5461</v>
      </c>
      <c r="H53">
        <v>0</v>
      </c>
      <c r="I53" t="s">
        <v>5462</v>
      </c>
      <c r="J53">
        <v>0</v>
      </c>
      <c r="K53">
        <v>0</v>
      </c>
      <c r="L53">
        <v>266</v>
      </c>
      <c r="M53">
        <v>-193</v>
      </c>
      <c r="N53">
        <v>1</v>
      </c>
      <c r="O53" t="s">
        <v>5472</v>
      </c>
      <c r="P53" t="s">
        <v>5508</v>
      </c>
      <c r="Q53" s="16">
        <v>46599</v>
      </c>
      <c r="R53">
        <v>9</v>
      </c>
      <c r="S53" t="s">
        <v>5468</v>
      </c>
      <c r="T53" s="16">
        <v>46079</v>
      </c>
      <c r="U53">
        <v>1</v>
      </c>
      <c r="V53" t="s">
        <v>5466</v>
      </c>
      <c r="W53">
        <v>2</v>
      </c>
      <c r="X53" t="s">
        <v>1204</v>
      </c>
      <c r="Y53">
        <v>1</v>
      </c>
    </row>
    <row r="54" spans="1:25">
      <c r="A54">
        <v>1</v>
      </c>
      <c r="B54" t="s">
        <v>5460</v>
      </c>
      <c r="C54">
        <v>65</v>
      </c>
      <c r="D54" t="s">
        <v>2108</v>
      </c>
      <c r="E54" t="s">
        <v>1314</v>
      </c>
      <c r="F54">
        <v>0</v>
      </c>
      <c r="G54" t="s">
        <v>5461</v>
      </c>
      <c r="H54">
        <v>0</v>
      </c>
      <c r="I54" t="s">
        <v>5462</v>
      </c>
      <c r="J54">
        <v>2000</v>
      </c>
      <c r="K54">
        <v>500</v>
      </c>
      <c r="L54">
        <v>692</v>
      </c>
      <c r="M54">
        <v>-692</v>
      </c>
      <c r="P54" t="s">
        <v>5509</v>
      </c>
      <c r="Q54" s="16">
        <v>46721</v>
      </c>
      <c r="R54" t="s">
        <v>5464</v>
      </c>
      <c r="S54" t="s">
        <v>5465</v>
      </c>
      <c r="T54" s="16">
        <v>46045</v>
      </c>
      <c r="U54">
        <v>1</v>
      </c>
      <c r="V54" t="s">
        <v>5466</v>
      </c>
      <c r="W54">
        <v>1</v>
      </c>
      <c r="X54" t="s">
        <v>88</v>
      </c>
      <c r="Y54">
        <v>1</v>
      </c>
    </row>
    <row r="55" spans="1:25">
      <c r="A55">
        <v>1</v>
      </c>
      <c r="B55" t="s">
        <v>5460</v>
      </c>
      <c r="C55">
        <v>66</v>
      </c>
      <c r="D55" t="s">
        <v>5019</v>
      </c>
      <c r="E55" t="s">
        <v>4151</v>
      </c>
      <c r="F55">
        <v>0</v>
      </c>
      <c r="G55" t="s">
        <v>5461</v>
      </c>
      <c r="H55">
        <v>0</v>
      </c>
      <c r="I55" t="s">
        <v>5462</v>
      </c>
      <c r="J55">
        <v>2000</v>
      </c>
      <c r="K55">
        <v>500</v>
      </c>
      <c r="L55">
        <v>0</v>
      </c>
      <c r="M55">
        <v>0</v>
      </c>
      <c r="R55" t="s">
        <v>5464</v>
      </c>
      <c r="S55" t="s">
        <v>5465</v>
      </c>
      <c r="T55" s="16">
        <v>46045</v>
      </c>
      <c r="U55">
        <v>1</v>
      </c>
      <c r="V55" t="s">
        <v>5466</v>
      </c>
      <c r="W55">
        <v>2</v>
      </c>
      <c r="X55" t="s">
        <v>1204</v>
      </c>
      <c r="Y55">
        <v>1</v>
      </c>
    </row>
    <row r="56" spans="1:25">
      <c r="A56">
        <v>1</v>
      </c>
      <c r="B56" t="s">
        <v>5460</v>
      </c>
      <c r="C56">
        <v>67</v>
      </c>
      <c r="D56" t="s">
        <v>2132</v>
      </c>
      <c r="E56" t="s">
        <v>1323</v>
      </c>
      <c r="F56">
        <v>0</v>
      </c>
      <c r="G56" t="s">
        <v>5461</v>
      </c>
      <c r="H56">
        <v>0</v>
      </c>
      <c r="I56" t="s">
        <v>5462</v>
      </c>
      <c r="J56">
        <v>2000</v>
      </c>
      <c r="K56">
        <v>500</v>
      </c>
      <c r="L56">
        <v>409</v>
      </c>
      <c r="M56">
        <v>-252</v>
      </c>
      <c r="P56" t="s">
        <v>5510</v>
      </c>
      <c r="Q56" s="16">
        <v>47391</v>
      </c>
      <c r="R56">
        <v>1</v>
      </c>
      <c r="S56" t="s">
        <v>5481</v>
      </c>
      <c r="T56" s="16">
        <v>46065</v>
      </c>
      <c r="U56">
        <v>1</v>
      </c>
      <c r="V56" t="s">
        <v>5466</v>
      </c>
      <c r="W56">
        <v>2</v>
      </c>
      <c r="X56" t="s">
        <v>1204</v>
      </c>
      <c r="Y56">
        <v>1</v>
      </c>
    </row>
    <row r="57" spans="1:25">
      <c r="A57">
        <v>1</v>
      </c>
      <c r="B57" t="s">
        <v>5460</v>
      </c>
      <c r="C57">
        <v>68</v>
      </c>
      <c r="D57" t="s">
        <v>3754</v>
      </c>
      <c r="E57" t="s">
        <v>1864</v>
      </c>
      <c r="F57">
        <v>0</v>
      </c>
      <c r="G57" t="s">
        <v>5461</v>
      </c>
      <c r="H57">
        <v>0</v>
      </c>
      <c r="I57" t="s">
        <v>5462</v>
      </c>
      <c r="J57">
        <v>2000</v>
      </c>
      <c r="K57">
        <v>500</v>
      </c>
      <c r="L57">
        <v>246</v>
      </c>
      <c r="M57">
        <v>-246</v>
      </c>
      <c r="R57" t="s">
        <v>5464</v>
      </c>
      <c r="S57" t="s">
        <v>5465</v>
      </c>
      <c r="T57" s="16">
        <v>46045</v>
      </c>
      <c r="U57">
        <v>1</v>
      </c>
      <c r="V57" t="s">
        <v>5466</v>
      </c>
      <c r="W57">
        <v>1</v>
      </c>
      <c r="X57" t="s">
        <v>88</v>
      </c>
      <c r="Y57">
        <v>1</v>
      </c>
    </row>
    <row r="58" spans="1:25">
      <c r="A58">
        <v>1</v>
      </c>
      <c r="B58" t="s">
        <v>5460</v>
      </c>
      <c r="C58">
        <v>69</v>
      </c>
      <c r="D58" t="s">
        <v>2610</v>
      </c>
      <c r="E58" t="s">
        <v>1476</v>
      </c>
      <c r="F58">
        <v>0</v>
      </c>
      <c r="G58" t="s">
        <v>5461</v>
      </c>
      <c r="H58">
        <v>0</v>
      </c>
      <c r="I58" t="s">
        <v>5462</v>
      </c>
      <c r="J58">
        <v>2000</v>
      </c>
      <c r="K58">
        <v>500</v>
      </c>
      <c r="L58">
        <v>360</v>
      </c>
      <c r="M58">
        <v>-19</v>
      </c>
      <c r="P58" t="s">
        <v>5511</v>
      </c>
      <c r="Q58" s="16">
        <v>46721</v>
      </c>
      <c r="R58">
        <v>9</v>
      </c>
      <c r="S58" t="s">
        <v>5468</v>
      </c>
      <c r="T58" s="16">
        <v>46086</v>
      </c>
      <c r="U58">
        <v>1</v>
      </c>
      <c r="V58" t="s">
        <v>5466</v>
      </c>
      <c r="Y58">
        <v>1</v>
      </c>
    </row>
    <row r="59" spans="1:25">
      <c r="A59">
        <v>1</v>
      </c>
      <c r="B59" t="s">
        <v>5460</v>
      </c>
      <c r="C59">
        <v>70</v>
      </c>
      <c r="D59" t="s">
        <v>3669</v>
      </c>
      <c r="E59" t="s">
        <v>1833</v>
      </c>
      <c r="F59">
        <v>0</v>
      </c>
      <c r="G59" t="s">
        <v>5461</v>
      </c>
      <c r="H59">
        <v>0</v>
      </c>
      <c r="I59" t="s">
        <v>5462</v>
      </c>
      <c r="J59">
        <v>2000</v>
      </c>
      <c r="K59">
        <v>500</v>
      </c>
      <c r="L59">
        <v>852</v>
      </c>
      <c r="M59">
        <v>-852</v>
      </c>
      <c r="P59">
        <v>148301</v>
      </c>
      <c r="Q59" s="16">
        <v>46691</v>
      </c>
      <c r="R59" t="s">
        <v>5464</v>
      </c>
      <c r="S59" t="s">
        <v>5465</v>
      </c>
      <c r="T59" s="16">
        <v>46045</v>
      </c>
      <c r="U59">
        <v>1</v>
      </c>
      <c r="V59" t="s">
        <v>5466</v>
      </c>
      <c r="Y59">
        <v>1</v>
      </c>
    </row>
    <row r="60" spans="1:25">
      <c r="A60">
        <v>1</v>
      </c>
      <c r="B60" t="s">
        <v>5460</v>
      </c>
      <c r="C60">
        <v>71</v>
      </c>
      <c r="D60" t="s">
        <v>3655</v>
      </c>
      <c r="E60" t="s">
        <v>1830</v>
      </c>
      <c r="F60">
        <v>0</v>
      </c>
      <c r="G60" t="s">
        <v>5461</v>
      </c>
      <c r="H60">
        <v>0</v>
      </c>
      <c r="I60" t="s">
        <v>5462</v>
      </c>
      <c r="J60">
        <v>2000</v>
      </c>
      <c r="K60">
        <v>500</v>
      </c>
      <c r="L60">
        <v>274</v>
      </c>
      <c r="M60">
        <v>-649</v>
      </c>
      <c r="P60" t="s">
        <v>5512</v>
      </c>
      <c r="Q60" s="16">
        <v>46783</v>
      </c>
      <c r="R60">
        <v>6</v>
      </c>
      <c r="S60" t="s">
        <v>5471</v>
      </c>
      <c r="T60" s="16">
        <v>46086</v>
      </c>
      <c r="U60">
        <v>1</v>
      </c>
      <c r="V60" t="s">
        <v>5466</v>
      </c>
      <c r="W60">
        <v>1</v>
      </c>
      <c r="X60" t="s">
        <v>88</v>
      </c>
      <c r="Y60">
        <v>1</v>
      </c>
    </row>
    <row r="61" spans="1:25">
      <c r="A61">
        <v>1</v>
      </c>
      <c r="B61" t="s">
        <v>5460</v>
      </c>
      <c r="C61">
        <v>72</v>
      </c>
      <c r="D61" t="s">
        <v>2833</v>
      </c>
      <c r="E61" t="s">
        <v>1553</v>
      </c>
      <c r="F61">
        <v>0</v>
      </c>
      <c r="G61" t="s">
        <v>5461</v>
      </c>
      <c r="H61">
        <v>0</v>
      </c>
      <c r="I61" t="s">
        <v>5462</v>
      </c>
      <c r="J61">
        <v>0</v>
      </c>
      <c r="K61">
        <v>0</v>
      </c>
      <c r="L61">
        <v>140</v>
      </c>
      <c r="M61">
        <v>-180</v>
      </c>
      <c r="N61">
        <v>1</v>
      </c>
      <c r="O61" t="s">
        <v>5472</v>
      </c>
      <c r="P61" t="s">
        <v>5513</v>
      </c>
      <c r="Q61" s="16">
        <v>46752</v>
      </c>
      <c r="R61">
        <v>4</v>
      </c>
      <c r="S61" t="s">
        <v>5474</v>
      </c>
      <c r="T61" s="16">
        <v>46070</v>
      </c>
      <c r="U61">
        <v>1</v>
      </c>
      <c r="V61" t="s">
        <v>5466</v>
      </c>
      <c r="W61">
        <v>2</v>
      </c>
      <c r="X61" t="s">
        <v>1204</v>
      </c>
      <c r="Y61">
        <v>1</v>
      </c>
    </row>
    <row r="62" spans="1:25">
      <c r="A62">
        <v>1</v>
      </c>
      <c r="B62" t="s">
        <v>5460</v>
      </c>
      <c r="C62">
        <v>73</v>
      </c>
      <c r="D62" t="s">
        <v>2125</v>
      </c>
      <c r="E62" t="s">
        <v>1320</v>
      </c>
      <c r="F62">
        <v>0</v>
      </c>
      <c r="G62" t="s">
        <v>5461</v>
      </c>
      <c r="H62">
        <v>0</v>
      </c>
      <c r="I62" t="s">
        <v>5462</v>
      </c>
      <c r="J62">
        <v>0</v>
      </c>
      <c r="K62">
        <v>0</v>
      </c>
      <c r="L62">
        <v>1171</v>
      </c>
      <c r="M62">
        <v>-682</v>
      </c>
      <c r="N62">
        <v>1</v>
      </c>
      <c r="O62" t="s">
        <v>5472</v>
      </c>
      <c r="P62" t="s">
        <v>5514</v>
      </c>
      <c r="Q62" s="16">
        <v>46783</v>
      </c>
      <c r="R62">
        <v>9</v>
      </c>
      <c r="S62" t="s">
        <v>5468</v>
      </c>
      <c r="T62" s="16">
        <v>46035</v>
      </c>
      <c r="U62">
        <v>1</v>
      </c>
      <c r="V62" t="s">
        <v>5466</v>
      </c>
      <c r="W62">
        <v>1</v>
      </c>
      <c r="X62" t="s">
        <v>88</v>
      </c>
      <c r="Y62">
        <v>1</v>
      </c>
    </row>
    <row r="63" spans="1:25">
      <c r="A63">
        <v>1</v>
      </c>
      <c r="B63" t="s">
        <v>5460</v>
      </c>
      <c r="C63">
        <v>74</v>
      </c>
      <c r="D63" t="s">
        <v>2971</v>
      </c>
      <c r="E63" t="s">
        <v>1597</v>
      </c>
      <c r="F63">
        <v>0</v>
      </c>
      <c r="G63" t="s">
        <v>5461</v>
      </c>
      <c r="H63">
        <v>0</v>
      </c>
      <c r="I63" t="s">
        <v>5462</v>
      </c>
      <c r="J63">
        <v>2000</v>
      </c>
      <c r="K63">
        <v>500</v>
      </c>
      <c r="L63">
        <v>76</v>
      </c>
      <c r="M63">
        <v>-294</v>
      </c>
      <c r="P63">
        <v>24248</v>
      </c>
      <c r="Q63" s="16">
        <v>47087</v>
      </c>
      <c r="R63">
        <v>9</v>
      </c>
      <c r="S63" t="s">
        <v>5468</v>
      </c>
      <c r="T63" s="16">
        <v>46084</v>
      </c>
      <c r="U63">
        <v>1</v>
      </c>
      <c r="V63" t="s">
        <v>5466</v>
      </c>
      <c r="W63">
        <v>2</v>
      </c>
      <c r="X63" t="s">
        <v>1204</v>
      </c>
      <c r="Y63">
        <v>1</v>
      </c>
    </row>
    <row r="64" spans="1:25">
      <c r="A64">
        <v>1</v>
      </c>
      <c r="B64" t="s">
        <v>5460</v>
      </c>
      <c r="C64">
        <v>75</v>
      </c>
      <c r="D64" t="s">
        <v>3520</v>
      </c>
      <c r="E64" t="s">
        <v>1780</v>
      </c>
      <c r="F64">
        <v>0</v>
      </c>
      <c r="G64" t="s">
        <v>5461</v>
      </c>
      <c r="H64">
        <v>0</v>
      </c>
      <c r="I64" t="s">
        <v>5462</v>
      </c>
      <c r="J64">
        <v>0</v>
      </c>
      <c r="K64">
        <v>0</v>
      </c>
      <c r="L64">
        <v>126</v>
      </c>
      <c r="M64">
        <v>114</v>
      </c>
      <c r="R64">
        <v>1</v>
      </c>
      <c r="S64" t="s">
        <v>5481</v>
      </c>
      <c r="T64" s="16">
        <v>46078</v>
      </c>
      <c r="U64">
        <v>1</v>
      </c>
      <c r="V64" t="s">
        <v>5466</v>
      </c>
      <c r="Y64">
        <v>1</v>
      </c>
    </row>
    <row r="65" spans="1:25">
      <c r="A65">
        <v>1</v>
      </c>
      <c r="B65" t="s">
        <v>5460</v>
      </c>
      <c r="C65">
        <v>76</v>
      </c>
      <c r="D65" t="s">
        <v>3763</v>
      </c>
      <c r="E65" t="s">
        <v>1867</v>
      </c>
      <c r="F65">
        <v>0</v>
      </c>
      <c r="G65" t="s">
        <v>5461</v>
      </c>
      <c r="H65">
        <v>0</v>
      </c>
      <c r="I65" t="s">
        <v>5462</v>
      </c>
      <c r="J65">
        <v>2000</v>
      </c>
      <c r="K65">
        <v>500</v>
      </c>
      <c r="L65">
        <v>152</v>
      </c>
      <c r="M65">
        <v>-152</v>
      </c>
      <c r="P65" t="s">
        <v>5515</v>
      </c>
      <c r="Q65" s="16">
        <v>46356</v>
      </c>
      <c r="R65" t="s">
        <v>5464</v>
      </c>
      <c r="S65" t="s">
        <v>5465</v>
      </c>
      <c r="T65" s="16">
        <v>46045</v>
      </c>
      <c r="U65">
        <v>1</v>
      </c>
      <c r="V65" t="s">
        <v>5466</v>
      </c>
      <c r="Y65">
        <v>1</v>
      </c>
    </row>
    <row r="66" spans="1:25">
      <c r="A66">
        <v>1</v>
      </c>
      <c r="B66" t="s">
        <v>5460</v>
      </c>
      <c r="C66">
        <v>79</v>
      </c>
      <c r="D66" t="s">
        <v>3728</v>
      </c>
      <c r="E66" t="s">
        <v>1856</v>
      </c>
      <c r="F66">
        <v>0</v>
      </c>
      <c r="G66" t="s">
        <v>5461</v>
      </c>
      <c r="H66">
        <v>0</v>
      </c>
      <c r="I66" t="s">
        <v>5462</v>
      </c>
      <c r="J66">
        <v>0</v>
      </c>
      <c r="K66">
        <v>0</v>
      </c>
      <c r="L66">
        <v>387</v>
      </c>
      <c r="M66">
        <v>-458</v>
      </c>
      <c r="P66" t="s">
        <v>5516</v>
      </c>
      <c r="Q66" s="16">
        <v>46996</v>
      </c>
      <c r="R66">
        <v>9</v>
      </c>
      <c r="S66" t="s">
        <v>5468</v>
      </c>
      <c r="T66" s="16">
        <v>46084</v>
      </c>
      <c r="U66">
        <v>1</v>
      </c>
      <c r="V66" t="s">
        <v>5466</v>
      </c>
      <c r="W66">
        <v>1</v>
      </c>
      <c r="X66" t="s">
        <v>88</v>
      </c>
      <c r="Y66">
        <v>1</v>
      </c>
    </row>
    <row r="67" spans="1:25">
      <c r="A67">
        <v>1</v>
      </c>
      <c r="B67" t="s">
        <v>5460</v>
      </c>
      <c r="C67">
        <v>80</v>
      </c>
      <c r="D67" t="s">
        <v>2844</v>
      </c>
      <c r="E67" t="s">
        <v>1557</v>
      </c>
      <c r="F67">
        <v>0</v>
      </c>
      <c r="G67" t="s">
        <v>5461</v>
      </c>
      <c r="H67">
        <v>0</v>
      </c>
      <c r="I67" t="s">
        <v>5462</v>
      </c>
      <c r="J67">
        <v>2000</v>
      </c>
      <c r="K67">
        <v>500</v>
      </c>
      <c r="L67">
        <v>165</v>
      </c>
      <c r="M67">
        <v>-165</v>
      </c>
      <c r="P67" t="s">
        <v>5517</v>
      </c>
      <c r="Q67" s="16">
        <v>46053</v>
      </c>
      <c r="R67" t="s">
        <v>5464</v>
      </c>
      <c r="S67" t="s">
        <v>5465</v>
      </c>
      <c r="T67" s="16">
        <v>46045</v>
      </c>
      <c r="U67">
        <v>1</v>
      </c>
      <c r="V67" t="s">
        <v>5466</v>
      </c>
      <c r="W67">
        <v>2</v>
      </c>
      <c r="X67" t="s">
        <v>1204</v>
      </c>
      <c r="Y67">
        <v>1</v>
      </c>
    </row>
    <row r="68" spans="1:25">
      <c r="A68">
        <v>1</v>
      </c>
      <c r="B68" t="s">
        <v>5460</v>
      </c>
      <c r="C68">
        <v>81</v>
      </c>
      <c r="D68" t="s">
        <v>3082</v>
      </c>
      <c r="E68" t="s">
        <v>1631</v>
      </c>
      <c r="F68">
        <v>0</v>
      </c>
      <c r="G68" t="s">
        <v>5461</v>
      </c>
      <c r="H68">
        <v>0</v>
      </c>
      <c r="I68" t="s">
        <v>5462</v>
      </c>
      <c r="J68">
        <v>0</v>
      </c>
      <c r="K68">
        <v>0</v>
      </c>
      <c r="L68">
        <v>501</v>
      </c>
      <c r="M68">
        <v>-501</v>
      </c>
      <c r="P68" t="s">
        <v>5518</v>
      </c>
      <c r="Q68" s="16">
        <v>46934</v>
      </c>
      <c r="R68" t="s">
        <v>5464</v>
      </c>
      <c r="S68" t="s">
        <v>5465</v>
      </c>
      <c r="T68" s="16">
        <v>46045</v>
      </c>
      <c r="U68">
        <v>1</v>
      </c>
      <c r="V68" t="s">
        <v>5466</v>
      </c>
      <c r="Y68">
        <v>1</v>
      </c>
    </row>
    <row r="69" spans="1:25">
      <c r="A69">
        <v>1</v>
      </c>
      <c r="B69" t="s">
        <v>5460</v>
      </c>
      <c r="C69">
        <v>82</v>
      </c>
      <c r="D69" t="s">
        <v>2994</v>
      </c>
      <c r="E69" t="s">
        <v>1606</v>
      </c>
      <c r="F69">
        <v>0</v>
      </c>
      <c r="G69" t="s">
        <v>5461</v>
      </c>
      <c r="H69">
        <v>0</v>
      </c>
      <c r="I69" t="s">
        <v>5462</v>
      </c>
      <c r="J69">
        <v>2000</v>
      </c>
      <c r="K69">
        <v>500</v>
      </c>
      <c r="L69">
        <v>263</v>
      </c>
      <c r="M69">
        <v>-137</v>
      </c>
      <c r="P69" t="s">
        <v>5519</v>
      </c>
      <c r="Q69" s="16">
        <v>46053</v>
      </c>
      <c r="R69">
        <v>6</v>
      </c>
      <c r="S69" t="s">
        <v>5471</v>
      </c>
      <c r="T69" s="16">
        <v>46083</v>
      </c>
      <c r="U69">
        <v>1</v>
      </c>
      <c r="V69" t="s">
        <v>5466</v>
      </c>
      <c r="W69">
        <v>2</v>
      </c>
      <c r="X69" t="s">
        <v>1204</v>
      </c>
      <c r="Y69">
        <v>1</v>
      </c>
    </row>
    <row r="70" spans="1:25">
      <c r="A70">
        <v>1</v>
      </c>
      <c r="B70" t="s">
        <v>5460</v>
      </c>
      <c r="C70">
        <v>83</v>
      </c>
      <c r="D70" t="s">
        <v>2201</v>
      </c>
      <c r="E70" t="s">
        <v>1349</v>
      </c>
      <c r="F70">
        <v>0</v>
      </c>
      <c r="G70" t="s">
        <v>5461</v>
      </c>
      <c r="H70">
        <v>0</v>
      </c>
      <c r="I70" t="s">
        <v>5462</v>
      </c>
      <c r="J70">
        <v>0</v>
      </c>
      <c r="K70">
        <v>0</v>
      </c>
      <c r="L70">
        <v>648</v>
      </c>
      <c r="M70">
        <v>-648</v>
      </c>
      <c r="N70">
        <v>1</v>
      </c>
      <c r="O70" t="s">
        <v>5472</v>
      </c>
      <c r="P70" t="s">
        <v>5520</v>
      </c>
      <c r="Q70" s="16">
        <v>46812</v>
      </c>
      <c r="R70" t="s">
        <v>5464</v>
      </c>
      <c r="S70" t="s">
        <v>5465</v>
      </c>
      <c r="T70" s="16">
        <v>46045</v>
      </c>
      <c r="U70">
        <v>1</v>
      </c>
      <c r="V70" t="s">
        <v>5466</v>
      </c>
      <c r="W70">
        <v>2</v>
      </c>
      <c r="X70" t="s">
        <v>1204</v>
      </c>
      <c r="Y70">
        <v>1</v>
      </c>
    </row>
    <row r="71" spans="1:25">
      <c r="A71">
        <v>1</v>
      </c>
      <c r="B71" t="s">
        <v>5460</v>
      </c>
      <c r="C71">
        <v>84</v>
      </c>
      <c r="D71" t="s">
        <v>2898</v>
      </c>
      <c r="E71" t="s">
        <v>1574</v>
      </c>
      <c r="F71">
        <v>0</v>
      </c>
      <c r="G71" t="s">
        <v>5461</v>
      </c>
      <c r="H71">
        <v>0</v>
      </c>
      <c r="I71" t="s">
        <v>5462</v>
      </c>
      <c r="J71">
        <v>2000</v>
      </c>
      <c r="K71">
        <v>500</v>
      </c>
      <c r="L71">
        <v>56</v>
      </c>
      <c r="M71">
        <v>-56</v>
      </c>
      <c r="R71" t="s">
        <v>5464</v>
      </c>
      <c r="S71" t="s">
        <v>5465</v>
      </c>
      <c r="T71" s="16">
        <v>46045</v>
      </c>
      <c r="U71">
        <v>1</v>
      </c>
      <c r="V71" t="s">
        <v>5466</v>
      </c>
      <c r="W71">
        <v>1</v>
      </c>
      <c r="X71" t="s">
        <v>88</v>
      </c>
      <c r="Y71">
        <v>1</v>
      </c>
    </row>
    <row r="72" spans="1:25">
      <c r="A72">
        <v>1</v>
      </c>
      <c r="B72" t="s">
        <v>5460</v>
      </c>
      <c r="C72">
        <v>86</v>
      </c>
      <c r="D72" t="s">
        <v>2150</v>
      </c>
      <c r="E72" t="s">
        <v>1330</v>
      </c>
      <c r="F72">
        <v>0</v>
      </c>
      <c r="G72" t="s">
        <v>5461</v>
      </c>
      <c r="H72">
        <v>0</v>
      </c>
      <c r="I72" t="s">
        <v>5462</v>
      </c>
      <c r="J72">
        <v>2000</v>
      </c>
      <c r="K72">
        <v>500</v>
      </c>
      <c r="L72">
        <v>794</v>
      </c>
      <c r="M72">
        <v>-632</v>
      </c>
      <c r="R72">
        <v>1</v>
      </c>
      <c r="S72" t="s">
        <v>5481</v>
      </c>
      <c r="T72" s="16">
        <v>46062</v>
      </c>
      <c r="U72">
        <v>1</v>
      </c>
      <c r="V72" t="s">
        <v>5466</v>
      </c>
      <c r="W72">
        <v>4</v>
      </c>
      <c r="Y72">
        <v>1</v>
      </c>
    </row>
    <row r="73" spans="1:25">
      <c r="A73">
        <v>1</v>
      </c>
      <c r="B73" t="s">
        <v>5460</v>
      </c>
      <c r="C73">
        <v>87</v>
      </c>
      <c r="D73" t="s">
        <v>2079</v>
      </c>
      <c r="E73" t="s">
        <v>278</v>
      </c>
      <c r="F73">
        <v>0</v>
      </c>
      <c r="G73" t="s">
        <v>5461</v>
      </c>
      <c r="H73">
        <v>0</v>
      </c>
      <c r="I73" t="s">
        <v>5462</v>
      </c>
      <c r="J73">
        <v>2000</v>
      </c>
      <c r="K73">
        <v>500</v>
      </c>
      <c r="L73">
        <v>70</v>
      </c>
      <c r="M73">
        <v>-186</v>
      </c>
      <c r="P73" t="s">
        <v>5521</v>
      </c>
      <c r="Q73" s="16">
        <v>45504</v>
      </c>
      <c r="R73">
        <v>9</v>
      </c>
      <c r="S73" t="s">
        <v>5468</v>
      </c>
      <c r="T73" s="16">
        <v>46080</v>
      </c>
      <c r="U73">
        <v>1</v>
      </c>
      <c r="V73" t="s">
        <v>5466</v>
      </c>
      <c r="W73">
        <v>4</v>
      </c>
      <c r="Y73">
        <v>1</v>
      </c>
    </row>
    <row r="74" spans="1:25">
      <c r="A74">
        <v>1</v>
      </c>
      <c r="B74" t="s">
        <v>5460</v>
      </c>
      <c r="C74">
        <v>88</v>
      </c>
      <c r="D74" t="s">
        <v>3272</v>
      </c>
      <c r="E74" t="s">
        <v>1698</v>
      </c>
      <c r="F74">
        <v>0</v>
      </c>
      <c r="G74" t="s">
        <v>5461</v>
      </c>
      <c r="H74">
        <v>0</v>
      </c>
      <c r="I74" t="s">
        <v>5462</v>
      </c>
      <c r="J74">
        <v>2000</v>
      </c>
      <c r="K74">
        <v>500</v>
      </c>
      <c r="L74">
        <v>238</v>
      </c>
      <c r="M74">
        <v>-514</v>
      </c>
      <c r="P74" t="s">
        <v>5522</v>
      </c>
      <c r="Q74" s="16">
        <v>46507</v>
      </c>
      <c r="R74">
        <v>3</v>
      </c>
      <c r="S74" t="s">
        <v>5492</v>
      </c>
      <c r="T74" s="16">
        <v>46086</v>
      </c>
      <c r="U74">
        <v>1</v>
      </c>
      <c r="V74" t="s">
        <v>5466</v>
      </c>
      <c r="W74">
        <v>2</v>
      </c>
      <c r="X74" t="s">
        <v>1204</v>
      </c>
      <c r="Y74">
        <v>1</v>
      </c>
    </row>
    <row r="75" spans="1:25">
      <c r="A75">
        <v>1</v>
      </c>
      <c r="B75" t="s">
        <v>5460</v>
      </c>
      <c r="C75">
        <v>89</v>
      </c>
      <c r="D75" t="s">
        <v>2030</v>
      </c>
      <c r="E75" t="s">
        <v>1292</v>
      </c>
      <c r="F75">
        <v>0</v>
      </c>
      <c r="G75" t="s">
        <v>5461</v>
      </c>
      <c r="H75">
        <v>0</v>
      </c>
      <c r="I75" t="s">
        <v>5462</v>
      </c>
      <c r="J75">
        <v>0</v>
      </c>
      <c r="K75">
        <v>0</v>
      </c>
      <c r="L75">
        <v>98</v>
      </c>
      <c r="M75">
        <v>-491</v>
      </c>
      <c r="P75">
        <v>724301</v>
      </c>
      <c r="Q75" s="16">
        <v>46477</v>
      </c>
      <c r="R75">
        <v>1</v>
      </c>
      <c r="S75" t="s">
        <v>5481</v>
      </c>
      <c r="T75" s="16">
        <v>46092</v>
      </c>
      <c r="U75">
        <v>1</v>
      </c>
      <c r="V75" t="s">
        <v>5466</v>
      </c>
      <c r="W75">
        <v>1</v>
      </c>
      <c r="X75" t="s">
        <v>88</v>
      </c>
      <c r="Y75">
        <v>1</v>
      </c>
    </row>
    <row r="76" spans="1:25">
      <c r="A76">
        <v>1</v>
      </c>
      <c r="B76" t="s">
        <v>5460</v>
      </c>
      <c r="C76">
        <v>90</v>
      </c>
      <c r="D76" t="s">
        <v>2997</v>
      </c>
      <c r="E76" t="s">
        <v>1607</v>
      </c>
      <c r="F76">
        <v>0</v>
      </c>
      <c r="G76" t="s">
        <v>5461</v>
      </c>
      <c r="H76">
        <v>0</v>
      </c>
      <c r="I76" t="s">
        <v>5462</v>
      </c>
      <c r="J76">
        <v>2000</v>
      </c>
      <c r="K76">
        <v>500</v>
      </c>
      <c r="L76">
        <v>0</v>
      </c>
      <c r="M76">
        <v>0</v>
      </c>
      <c r="R76" t="s">
        <v>5464</v>
      </c>
      <c r="S76" t="s">
        <v>5465</v>
      </c>
      <c r="T76" s="16">
        <v>46045</v>
      </c>
      <c r="U76">
        <v>1</v>
      </c>
      <c r="V76" t="s">
        <v>5466</v>
      </c>
      <c r="W76">
        <v>2</v>
      </c>
      <c r="X76" t="s">
        <v>1204</v>
      </c>
      <c r="Y76">
        <v>1</v>
      </c>
    </row>
    <row r="77" spans="1:25">
      <c r="A77">
        <v>1</v>
      </c>
      <c r="B77" t="s">
        <v>5460</v>
      </c>
      <c r="C77">
        <v>91</v>
      </c>
      <c r="D77" t="s">
        <v>2637</v>
      </c>
      <c r="E77" t="s">
        <v>1483</v>
      </c>
      <c r="F77">
        <v>0</v>
      </c>
      <c r="G77" t="s">
        <v>5461</v>
      </c>
      <c r="H77">
        <v>0</v>
      </c>
      <c r="I77" t="s">
        <v>5462</v>
      </c>
      <c r="J77">
        <v>0</v>
      </c>
      <c r="K77">
        <v>0</v>
      </c>
      <c r="L77">
        <v>101</v>
      </c>
      <c r="M77">
        <v>-116</v>
      </c>
      <c r="P77">
        <v>557404</v>
      </c>
      <c r="Q77" s="16">
        <v>46356</v>
      </c>
      <c r="R77">
        <v>9</v>
      </c>
      <c r="S77" t="s">
        <v>5468</v>
      </c>
      <c r="T77" s="16">
        <v>46090</v>
      </c>
      <c r="U77">
        <v>1</v>
      </c>
      <c r="V77" t="s">
        <v>5466</v>
      </c>
      <c r="W77">
        <v>2</v>
      </c>
      <c r="X77" t="s">
        <v>1204</v>
      </c>
      <c r="Y77">
        <v>1</v>
      </c>
    </row>
    <row r="78" spans="1:25">
      <c r="A78">
        <v>1</v>
      </c>
      <c r="B78" t="s">
        <v>5460</v>
      </c>
      <c r="C78">
        <v>92</v>
      </c>
      <c r="D78" t="s">
        <v>2901</v>
      </c>
      <c r="E78" t="s">
        <v>1575</v>
      </c>
      <c r="F78">
        <v>0</v>
      </c>
      <c r="G78" t="s">
        <v>5461</v>
      </c>
      <c r="H78">
        <v>0</v>
      </c>
      <c r="I78" t="s">
        <v>5462</v>
      </c>
      <c r="J78">
        <v>2000</v>
      </c>
      <c r="K78">
        <v>500</v>
      </c>
      <c r="L78">
        <v>202</v>
      </c>
      <c r="M78">
        <v>-2</v>
      </c>
      <c r="P78" t="s">
        <v>5523</v>
      </c>
      <c r="Q78" s="16">
        <v>44651</v>
      </c>
      <c r="R78">
        <v>1</v>
      </c>
      <c r="S78" t="s">
        <v>5481</v>
      </c>
      <c r="T78" s="16">
        <v>46071</v>
      </c>
      <c r="U78">
        <v>1</v>
      </c>
      <c r="V78" t="s">
        <v>5466</v>
      </c>
      <c r="W78">
        <v>1</v>
      </c>
      <c r="X78" t="s">
        <v>88</v>
      </c>
      <c r="Y78">
        <v>1</v>
      </c>
    </row>
    <row r="79" spans="1:25">
      <c r="A79">
        <v>1</v>
      </c>
      <c r="B79" t="s">
        <v>5460</v>
      </c>
      <c r="C79">
        <v>93</v>
      </c>
      <c r="D79" t="s">
        <v>2709</v>
      </c>
      <c r="E79" t="s">
        <v>1509</v>
      </c>
      <c r="F79">
        <v>0</v>
      </c>
      <c r="G79" t="s">
        <v>5461</v>
      </c>
      <c r="H79">
        <v>0</v>
      </c>
      <c r="I79" t="s">
        <v>5462</v>
      </c>
      <c r="J79">
        <v>2000</v>
      </c>
      <c r="K79">
        <v>500</v>
      </c>
      <c r="L79">
        <v>130</v>
      </c>
      <c r="M79">
        <v>39</v>
      </c>
      <c r="P79" t="s">
        <v>5524</v>
      </c>
      <c r="Q79" s="16">
        <v>46843</v>
      </c>
      <c r="R79">
        <v>1</v>
      </c>
      <c r="S79" t="s">
        <v>5481</v>
      </c>
      <c r="T79" s="16">
        <v>46081</v>
      </c>
      <c r="U79">
        <v>1</v>
      </c>
      <c r="V79" t="s">
        <v>5466</v>
      </c>
      <c r="W79">
        <v>1</v>
      </c>
      <c r="X79" t="s">
        <v>88</v>
      </c>
      <c r="Y79">
        <v>1</v>
      </c>
    </row>
    <row r="80" spans="1:25">
      <c r="A80">
        <v>1</v>
      </c>
      <c r="B80" t="s">
        <v>5460</v>
      </c>
      <c r="C80">
        <v>94</v>
      </c>
      <c r="D80" t="s">
        <v>2242</v>
      </c>
      <c r="E80" t="s">
        <v>1364</v>
      </c>
      <c r="F80">
        <v>0</v>
      </c>
      <c r="G80" t="s">
        <v>5461</v>
      </c>
      <c r="H80">
        <v>0</v>
      </c>
      <c r="I80" t="s">
        <v>5462</v>
      </c>
      <c r="J80">
        <v>2000</v>
      </c>
      <c r="K80">
        <v>500</v>
      </c>
      <c r="L80">
        <v>630</v>
      </c>
      <c r="M80">
        <v>-3168</v>
      </c>
      <c r="P80">
        <v>2509418</v>
      </c>
      <c r="Q80" s="16">
        <v>47026</v>
      </c>
      <c r="R80">
        <v>1</v>
      </c>
      <c r="S80" t="s">
        <v>5481</v>
      </c>
      <c r="T80" s="16">
        <v>46090</v>
      </c>
      <c r="U80">
        <v>1</v>
      </c>
      <c r="V80" t="s">
        <v>5466</v>
      </c>
      <c r="W80">
        <v>2</v>
      </c>
      <c r="X80" t="s">
        <v>1204</v>
      </c>
      <c r="Y80">
        <v>1</v>
      </c>
    </row>
    <row r="81" spans="1:25">
      <c r="A81">
        <v>1</v>
      </c>
      <c r="B81" t="s">
        <v>5460</v>
      </c>
      <c r="C81">
        <v>95</v>
      </c>
      <c r="D81" t="s">
        <v>2082</v>
      </c>
      <c r="E81" t="s">
        <v>280</v>
      </c>
      <c r="F81">
        <v>0</v>
      </c>
      <c r="G81" t="s">
        <v>5461</v>
      </c>
      <c r="H81">
        <v>0</v>
      </c>
      <c r="I81" t="s">
        <v>5462</v>
      </c>
      <c r="J81">
        <v>2000</v>
      </c>
      <c r="K81">
        <v>500</v>
      </c>
      <c r="L81">
        <v>258</v>
      </c>
      <c r="M81">
        <v>-489</v>
      </c>
      <c r="R81">
        <v>4</v>
      </c>
      <c r="S81" t="s">
        <v>5474</v>
      </c>
      <c r="T81" s="16">
        <v>46084</v>
      </c>
      <c r="U81">
        <v>1</v>
      </c>
      <c r="V81" t="s">
        <v>5466</v>
      </c>
      <c r="W81">
        <v>4</v>
      </c>
      <c r="Y81">
        <v>1</v>
      </c>
    </row>
    <row r="82" spans="1:25">
      <c r="A82">
        <v>1</v>
      </c>
      <c r="B82" t="s">
        <v>5460</v>
      </c>
      <c r="C82">
        <v>96</v>
      </c>
      <c r="D82" t="s">
        <v>3340</v>
      </c>
      <c r="E82" t="s">
        <v>1721</v>
      </c>
      <c r="F82">
        <v>0</v>
      </c>
      <c r="G82" t="s">
        <v>5461</v>
      </c>
      <c r="H82">
        <v>0</v>
      </c>
      <c r="I82" t="s">
        <v>5462</v>
      </c>
      <c r="J82">
        <v>2000</v>
      </c>
      <c r="K82">
        <v>500</v>
      </c>
      <c r="L82">
        <v>336</v>
      </c>
      <c r="M82">
        <v>-336</v>
      </c>
      <c r="R82" t="s">
        <v>5464</v>
      </c>
      <c r="S82" t="s">
        <v>5465</v>
      </c>
      <c r="T82" s="16">
        <v>46045</v>
      </c>
      <c r="U82">
        <v>1</v>
      </c>
      <c r="V82" t="s">
        <v>5466</v>
      </c>
      <c r="W82">
        <v>2</v>
      </c>
      <c r="X82" t="s">
        <v>1204</v>
      </c>
      <c r="Y82">
        <v>1</v>
      </c>
    </row>
    <row r="83" spans="1:25">
      <c r="A83">
        <v>1</v>
      </c>
      <c r="B83" t="s">
        <v>5460</v>
      </c>
      <c r="C83">
        <v>97</v>
      </c>
      <c r="D83" t="s">
        <v>2203</v>
      </c>
      <c r="E83" t="s">
        <v>1350</v>
      </c>
      <c r="F83">
        <v>0</v>
      </c>
      <c r="G83" t="s">
        <v>5461</v>
      </c>
      <c r="H83">
        <v>0</v>
      </c>
      <c r="I83" t="s">
        <v>5462</v>
      </c>
      <c r="J83">
        <v>2000</v>
      </c>
      <c r="K83">
        <v>500</v>
      </c>
      <c r="L83">
        <v>91</v>
      </c>
      <c r="M83">
        <v>-417</v>
      </c>
      <c r="P83" t="s">
        <v>5525</v>
      </c>
      <c r="Q83" s="16">
        <v>46630</v>
      </c>
      <c r="R83">
        <v>1</v>
      </c>
      <c r="S83" t="s">
        <v>5481</v>
      </c>
      <c r="T83" s="16">
        <v>46090</v>
      </c>
      <c r="U83">
        <v>1</v>
      </c>
      <c r="V83" t="s">
        <v>5466</v>
      </c>
      <c r="W83">
        <v>1</v>
      </c>
      <c r="X83" t="s">
        <v>88</v>
      </c>
      <c r="Y83">
        <v>1</v>
      </c>
    </row>
    <row r="84" spans="1:25">
      <c r="A84">
        <v>1</v>
      </c>
      <c r="B84" t="s">
        <v>5460</v>
      </c>
      <c r="C84">
        <v>98</v>
      </c>
      <c r="D84" t="s">
        <v>3046</v>
      </c>
      <c r="E84" t="s">
        <v>1622</v>
      </c>
      <c r="F84">
        <v>0</v>
      </c>
      <c r="G84" t="s">
        <v>5461</v>
      </c>
      <c r="H84">
        <v>0</v>
      </c>
      <c r="I84" t="s">
        <v>5462</v>
      </c>
      <c r="J84">
        <v>2000</v>
      </c>
      <c r="K84">
        <v>500</v>
      </c>
      <c r="L84">
        <v>400</v>
      </c>
      <c r="M84">
        <v>-471</v>
      </c>
      <c r="P84" t="s">
        <v>5526</v>
      </c>
      <c r="Q84" s="16">
        <v>46873</v>
      </c>
      <c r="R84">
        <v>4</v>
      </c>
      <c r="S84" t="s">
        <v>5474</v>
      </c>
      <c r="T84" s="16">
        <v>46074</v>
      </c>
      <c r="U84">
        <v>1</v>
      </c>
      <c r="V84" t="s">
        <v>5466</v>
      </c>
      <c r="W84">
        <v>2</v>
      </c>
      <c r="X84" t="s">
        <v>1204</v>
      </c>
      <c r="Y84">
        <v>1</v>
      </c>
    </row>
    <row r="85" spans="1:25">
      <c r="A85">
        <v>1</v>
      </c>
      <c r="B85" t="s">
        <v>5460</v>
      </c>
      <c r="C85">
        <v>99</v>
      </c>
      <c r="D85" t="s">
        <v>2214</v>
      </c>
      <c r="E85" t="s">
        <v>1354</v>
      </c>
      <c r="F85">
        <v>0</v>
      </c>
      <c r="G85" t="s">
        <v>5461</v>
      </c>
      <c r="H85">
        <v>0</v>
      </c>
      <c r="I85" t="s">
        <v>5462</v>
      </c>
      <c r="J85">
        <v>2000</v>
      </c>
      <c r="K85">
        <v>500</v>
      </c>
      <c r="L85">
        <v>56</v>
      </c>
      <c r="M85">
        <v>-24</v>
      </c>
      <c r="P85">
        <v>525401</v>
      </c>
      <c r="Q85" s="16">
        <v>46904</v>
      </c>
      <c r="R85">
        <v>6</v>
      </c>
      <c r="S85" t="s">
        <v>5471</v>
      </c>
      <c r="T85" s="16">
        <v>46063</v>
      </c>
      <c r="U85">
        <v>1</v>
      </c>
      <c r="V85" t="s">
        <v>5466</v>
      </c>
      <c r="W85">
        <v>2</v>
      </c>
      <c r="X85" t="s">
        <v>1204</v>
      </c>
      <c r="Y85">
        <v>1</v>
      </c>
    </row>
    <row r="86" spans="1:25">
      <c r="A86">
        <v>1</v>
      </c>
      <c r="B86" t="s">
        <v>5460</v>
      </c>
      <c r="C86">
        <v>100</v>
      </c>
      <c r="D86" t="s">
        <v>5016</v>
      </c>
      <c r="E86" t="s">
        <v>4343</v>
      </c>
      <c r="F86">
        <v>0</v>
      </c>
      <c r="G86" t="s">
        <v>5461</v>
      </c>
      <c r="H86">
        <v>0</v>
      </c>
      <c r="I86" t="s">
        <v>5462</v>
      </c>
      <c r="J86">
        <v>2000</v>
      </c>
      <c r="K86">
        <v>500</v>
      </c>
      <c r="L86">
        <v>168</v>
      </c>
      <c r="M86">
        <v>-168</v>
      </c>
      <c r="R86" t="s">
        <v>5464</v>
      </c>
      <c r="S86" t="s">
        <v>5465</v>
      </c>
      <c r="T86" s="16">
        <v>46045</v>
      </c>
      <c r="U86">
        <v>1</v>
      </c>
      <c r="V86" t="s">
        <v>5466</v>
      </c>
      <c r="W86">
        <v>1</v>
      </c>
      <c r="X86" t="s">
        <v>88</v>
      </c>
      <c r="Y86">
        <v>1</v>
      </c>
    </row>
    <row r="87" spans="1:25">
      <c r="A87">
        <v>1</v>
      </c>
      <c r="B87" t="s">
        <v>5460</v>
      </c>
      <c r="C87">
        <v>101</v>
      </c>
      <c r="D87" t="s">
        <v>2785</v>
      </c>
      <c r="E87" t="s">
        <v>665</v>
      </c>
      <c r="F87">
        <v>0</v>
      </c>
      <c r="G87" t="s">
        <v>5461</v>
      </c>
      <c r="H87">
        <v>0</v>
      </c>
      <c r="I87" t="s">
        <v>5462</v>
      </c>
      <c r="J87">
        <v>2000</v>
      </c>
      <c r="K87">
        <v>500</v>
      </c>
      <c r="L87">
        <v>210</v>
      </c>
      <c r="M87">
        <v>-385</v>
      </c>
      <c r="R87">
        <v>6</v>
      </c>
      <c r="S87" t="s">
        <v>5471</v>
      </c>
      <c r="T87" s="16">
        <v>46086</v>
      </c>
      <c r="U87">
        <v>1</v>
      </c>
      <c r="V87" t="s">
        <v>5466</v>
      </c>
      <c r="W87">
        <v>1</v>
      </c>
      <c r="X87" t="s">
        <v>88</v>
      </c>
      <c r="Y87">
        <v>1</v>
      </c>
    </row>
    <row r="88" spans="1:25">
      <c r="A88">
        <v>1</v>
      </c>
      <c r="B88" t="s">
        <v>5460</v>
      </c>
      <c r="C88">
        <v>102</v>
      </c>
      <c r="D88" t="s">
        <v>2268</v>
      </c>
      <c r="E88" t="s">
        <v>1372</v>
      </c>
      <c r="F88">
        <v>0</v>
      </c>
      <c r="G88" t="s">
        <v>5461</v>
      </c>
      <c r="H88">
        <v>0</v>
      </c>
      <c r="I88" t="s">
        <v>5462</v>
      </c>
      <c r="J88">
        <v>2000</v>
      </c>
      <c r="K88">
        <v>500</v>
      </c>
      <c r="L88">
        <v>2622</v>
      </c>
      <c r="M88">
        <v>-2622</v>
      </c>
      <c r="P88">
        <v>2502</v>
      </c>
      <c r="Q88" s="16">
        <v>46812</v>
      </c>
      <c r="R88" t="s">
        <v>5464</v>
      </c>
      <c r="S88" t="s">
        <v>5465</v>
      </c>
      <c r="T88" s="16">
        <v>46045</v>
      </c>
      <c r="U88">
        <v>1</v>
      </c>
      <c r="V88" t="s">
        <v>5466</v>
      </c>
      <c r="W88">
        <v>2</v>
      </c>
      <c r="X88" t="s">
        <v>1204</v>
      </c>
      <c r="Y88">
        <v>1</v>
      </c>
    </row>
    <row r="89" spans="1:25">
      <c r="A89">
        <v>1</v>
      </c>
      <c r="B89" t="s">
        <v>5460</v>
      </c>
      <c r="C89">
        <v>103</v>
      </c>
      <c r="D89" t="s">
        <v>2860</v>
      </c>
      <c r="E89" t="s">
        <v>1562</v>
      </c>
      <c r="F89">
        <v>0</v>
      </c>
      <c r="G89" t="s">
        <v>5461</v>
      </c>
      <c r="H89">
        <v>0</v>
      </c>
      <c r="I89" t="s">
        <v>5462</v>
      </c>
      <c r="J89">
        <v>2000</v>
      </c>
      <c r="K89">
        <v>500</v>
      </c>
      <c r="L89">
        <v>393</v>
      </c>
      <c r="M89">
        <v>-393</v>
      </c>
      <c r="R89" t="s">
        <v>5464</v>
      </c>
      <c r="S89" t="s">
        <v>5465</v>
      </c>
      <c r="T89" s="16">
        <v>46045</v>
      </c>
      <c r="U89">
        <v>1</v>
      </c>
      <c r="V89" t="s">
        <v>5466</v>
      </c>
      <c r="W89">
        <v>4</v>
      </c>
      <c r="Y89">
        <v>1</v>
      </c>
    </row>
    <row r="90" spans="1:25">
      <c r="A90">
        <v>1</v>
      </c>
      <c r="B90" t="s">
        <v>5460</v>
      </c>
      <c r="C90">
        <v>104</v>
      </c>
      <c r="D90" t="s">
        <v>3403</v>
      </c>
      <c r="E90" t="s">
        <v>1740</v>
      </c>
      <c r="F90">
        <v>0</v>
      </c>
      <c r="G90" t="s">
        <v>5461</v>
      </c>
      <c r="H90">
        <v>0</v>
      </c>
      <c r="I90" t="s">
        <v>5462</v>
      </c>
      <c r="J90">
        <v>2000</v>
      </c>
      <c r="K90">
        <v>500</v>
      </c>
      <c r="L90">
        <v>9396</v>
      </c>
      <c r="M90">
        <v>-9396</v>
      </c>
      <c r="R90" t="s">
        <v>5464</v>
      </c>
      <c r="S90" t="s">
        <v>5465</v>
      </c>
      <c r="T90" s="16">
        <v>46045</v>
      </c>
      <c r="U90">
        <v>1</v>
      </c>
      <c r="V90" t="s">
        <v>5466</v>
      </c>
      <c r="Y90">
        <v>1</v>
      </c>
    </row>
    <row r="91" spans="1:25">
      <c r="A91">
        <v>1</v>
      </c>
      <c r="B91" t="s">
        <v>5460</v>
      </c>
      <c r="C91">
        <v>105</v>
      </c>
      <c r="D91" t="s">
        <v>2225</v>
      </c>
      <c r="E91" t="s">
        <v>1358</v>
      </c>
      <c r="F91">
        <v>0</v>
      </c>
      <c r="G91" t="s">
        <v>5461</v>
      </c>
      <c r="H91">
        <v>0</v>
      </c>
      <c r="I91" t="s">
        <v>5462</v>
      </c>
      <c r="J91">
        <v>2000</v>
      </c>
      <c r="K91">
        <v>500</v>
      </c>
      <c r="L91">
        <v>112</v>
      </c>
      <c r="M91">
        <v>146</v>
      </c>
      <c r="P91">
        <v>2521</v>
      </c>
      <c r="Q91" s="16">
        <v>46783</v>
      </c>
      <c r="R91">
        <v>9</v>
      </c>
      <c r="S91" t="s">
        <v>5468</v>
      </c>
      <c r="T91" s="16">
        <v>46091</v>
      </c>
      <c r="U91">
        <v>1</v>
      </c>
      <c r="V91" t="s">
        <v>5466</v>
      </c>
      <c r="W91">
        <v>1</v>
      </c>
      <c r="X91" t="s">
        <v>88</v>
      </c>
      <c r="Y91">
        <v>1</v>
      </c>
    </row>
    <row r="92" spans="1:25">
      <c r="A92">
        <v>1</v>
      </c>
      <c r="B92" t="s">
        <v>5460</v>
      </c>
      <c r="C92">
        <v>106</v>
      </c>
      <c r="D92" t="s">
        <v>5114</v>
      </c>
      <c r="E92" t="s">
        <v>4361</v>
      </c>
      <c r="F92">
        <v>0</v>
      </c>
      <c r="G92" t="s">
        <v>5461</v>
      </c>
      <c r="H92">
        <v>0</v>
      </c>
      <c r="I92" t="s">
        <v>5462</v>
      </c>
      <c r="J92">
        <v>2000</v>
      </c>
      <c r="K92">
        <v>500</v>
      </c>
      <c r="L92">
        <v>0</v>
      </c>
      <c r="M92">
        <v>0</v>
      </c>
      <c r="R92" t="s">
        <v>5464</v>
      </c>
      <c r="S92" t="s">
        <v>5465</v>
      </c>
      <c r="T92" s="16">
        <v>46045</v>
      </c>
      <c r="U92">
        <v>1</v>
      </c>
      <c r="V92" t="s">
        <v>5466</v>
      </c>
      <c r="W92">
        <v>4</v>
      </c>
      <c r="Y92">
        <v>1</v>
      </c>
    </row>
    <row r="93" spans="1:25">
      <c r="A93">
        <v>1</v>
      </c>
      <c r="B93" t="s">
        <v>5460</v>
      </c>
      <c r="C93">
        <v>107</v>
      </c>
      <c r="D93" t="s">
        <v>2228</v>
      </c>
      <c r="E93" t="s">
        <v>1359</v>
      </c>
      <c r="F93">
        <v>0</v>
      </c>
      <c r="G93" t="s">
        <v>5461</v>
      </c>
      <c r="H93">
        <v>0</v>
      </c>
      <c r="I93" t="s">
        <v>5462</v>
      </c>
      <c r="J93">
        <v>2000</v>
      </c>
      <c r="K93">
        <v>500</v>
      </c>
      <c r="L93">
        <v>577</v>
      </c>
      <c r="M93">
        <v>-470</v>
      </c>
      <c r="P93">
        <v>2521</v>
      </c>
      <c r="Q93" s="16">
        <v>46783</v>
      </c>
      <c r="R93">
        <v>1</v>
      </c>
      <c r="S93" t="s">
        <v>5481</v>
      </c>
      <c r="T93" s="16">
        <v>46074</v>
      </c>
      <c r="U93">
        <v>1</v>
      </c>
      <c r="V93" t="s">
        <v>5466</v>
      </c>
      <c r="W93">
        <v>2</v>
      </c>
      <c r="X93" t="s">
        <v>1204</v>
      </c>
      <c r="Y93">
        <v>1</v>
      </c>
    </row>
    <row r="94" spans="1:25">
      <c r="A94">
        <v>1</v>
      </c>
      <c r="B94" t="s">
        <v>5460</v>
      </c>
      <c r="C94">
        <v>109</v>
      </c>
      <c r="D94" t="s">
        <v>2119</v>
      </c>
      <c r="E94" t="s">
        <v>1318</v>
      </c>
      <c r="F94">
        <v>0</v>
      </c>
      <c r="G94" t="s">
        <v>5461</v>
      </c>
      <c r="H94">
        <v>0</v>
      </c>
      <c r="I94" t="s">
        <v>5462</v>
      </c>
      <c r="J94">
        <v>0</v>
      </c>
      <c r="K94">
        <v>0</v>
      </c>
      <c r="L94">
        <v>336</v>
      </c>
      <c r="M94">
        <v>332</v>
      </c>
      <c r="P94">
        <v>2519</v>
      </c>
      <c r="Q94" s="16">
        <v>46812</v>
      </c>
      <c r="R94">
        <v>4</v>
      </c>
      <c r="S94" t="s">
        <v>5474</v>
      </c>
      <c r="T94" s="16">
        <v>46077</v>
      </c>
      <c r="U94">
        <v>1</v>
      </c>
      <c r="V94" t="s">
        <v>5466</v>
      </c>
      <c r="Y94">
        <v>1</v>
      </c>
    </row>
    <row r="95" spans="1:25">
      <c r="A95">
        <v>1</v>
      </c>
      <c r="B95" t="s">
        <v>5460</v>
      </c>
      <c r="C95">
        <v>110</v>
      </c>
      <c r="D95" t="s">
        <v>2342</v>
      </c>
      <c r="E95" t="s">
        <v>1397</v>
      </c>
      <c r="F95">
        <v>0</v>
      </c>
      <c r="G95" t="s">
        <v>5461</v>
      </c>
      <c r="H95">
        <v>0</v>
      </c>
      <c r="I95" t="s">
        <v>5462</v>
      </c>
      <c r="J95">
        <v>0</v>
      </c>
      <c r="K95">
        <v>0</v>
      </c>
      <c r="L95">
        <v>806</v>
      </c>
      <c r="M95">
        <v>-806</v>
      </c>
      <c r="N95">
        <v>1</v>
      </c>
      <c r="O95" t="s">
        <v>5472</v>
      </c>
      <c r="P95" t="s">
        <v>5527</v>
      </c>
      <c r="Q95" s="16">
        <v>46783</v>
      </c>
      <c r="R95" t="s">
        <v>5464</v>
      </c>
      <c r="S95" t="s">
        <v>5465</v>
      </c>
      <c r="T95" s="16">
        <v>46045</v>
      </c>
      <c r="U95">
        <v>1</v>
      </c>
      <c r="V95" t="s">
        <v>5466</v>
      </c>
      <c r="W95">
        <v>2</v>
      </c>
      <c r="X95" t="s">
        <v>1204</v>
      </c>
      <c r="Y95">
        <v>1</v>
      </c>
    </row>
    <row r="96" spans="1:25">
      <c r="A96">
        <v>1</v>
      </c>
      <c r="B96" t="s">
        <v>5460</v>
      </c>
      <c r="C96">
        <v>111</v>
      </c>
      <c r="D96" t="s">
        <v>3448</v>
      </c>
      <c r="E96" t="s">
        <v>1754</v>
      </c>
      <c r="F96">
        <v>0</v>
      </c>
      <c r="G96" t="s">
        <v>5461</v>
      </c>
      <c r="H96">
        <v>0</v>
      </c>
      <c r="I96" t="s">
        <v>5462</v>
      </c>
      <c r="J96">
        <v>2000</v>
      </c>
      <c r="K96">
        <v>500</v>
      </c>
      <c r="L96">
        <v>35</v>
      </c>
      <c r="M96">
        <v>-35</v>
      </c>
      <c r="R96" t="s">
        <v>5464</v>
      </c>
      <c r="S96" t="s">
        <v>5465</v>
      </c>
      <c r="T96" s="16">
        <v>46045</v>
      </c>
      <c r="U96">
        <v>1</v>
      </c>
      <c r="V96" t="s">
        <v>5466</v>
      </c>
      <c r="W96">
        <v>4</v>
      </c>
      <c r="Y96">
        <v>1</v>
      </c>
    </row>
    <row r="97" spans="1:25">
      <c r="A97">
        <v>1</v>
      </c>
      <c r="B97" t="s">
        <v>5460</v>
      </c>
      <c r="C97">
        <v>112</v>
      </c>
      <c r="D97" t="s">
        <v>3406</v>
      </c>
      <c r="E97" t="s">
        <v>1741</v>
      </c>
      <c r="F97">
        <v>0</v>
      </c>
      <c r="G97" t="s">
        <v>5461</v>
      </c>
      <c r="H97">
        <v>0</v>
      </c>
      <c r="I97" t="s">
        <v>5462</v>
      </c>
      <c r="J97">
        <v>2000</v>
      </c>
      <c r="K97">
        <v>500</v>
      </c>
      <c r="L97">
        <v>4367</v>
      </c>
      <c r="M97">
        <v>-4367</v>
      </c>
      <c r="R97" t="s">
        <v>5464</v>
      </c>
      <c r="S97" t="s">
        <v>5465</v>
      </c>
      <c r="T97" s="16">
        <v>46045</v>
      </c>
      <c r="U97">
        <v>1</v>
      </c>
      <c r="V97" t="s">
        <v>5466</v>
      </c>
      <c r="Y97">
        <v>1</v>
      </c>
    </row>
    <row r="98" spans="1:25">
      <c r="A98">
        <v>1</v>
      </c>
      <c r="B98" t="s">
        <v>5460</v>
      </c>
      <c r="C98">
        <v>113</v>
      </c>
      <c r="D98" t="s">
        <v>2314</v>
      </c>
      <c r="E98" t="s">
        <v>1389</v>
      </c>
      <c r="F98">
        <v>0</v>
      </c>
      <c r="G98" t="s">
        <v>5461</v>
      </c>
      <c r="H98">
        <v>0</v>
      </c>
      <c r="I98" t="s">
        <v>5462</v>
      </c>
      <c r="J98">
        <v>2000</v>
      </c>
      <c r="K98">
        <v>500</v>
      </c>
      <c r="L98">
        <v>56</v>
      </c>
      <c r="M98">
        <v>-56</v>
      </c>
      <c r="R98" t="s">
        <v>5464</v>
      </c>
      <c r="S98" t="s">
        <v>5465</v>
      </c>
      <c r="T98" s="16">
        <v>46045</v>
      </c>
      <c r="U98">
        <v>1</v>
      </c>
      <c r="V98" t="s">
        <v>5466</v>
      </c>
      <c r="W98">
        <v>1</v>
      </c>
      <c r="X98" t="s">
        <v>88</v>
      </c>
      <c r="Y98">
        <v>1</v>
      </c>
    </row>
    <row r="99" spans="1:25">
      <c r="A99">
        <v>1</v>
      </c>
      <c r="B99" t="s">
        <v>5460</v>
      </c>
      <c r="C99">
        <v>114</v>
      </c>
      <c r="D99" t="s">
        <v>3131</v>
      </c>
      <c r="E99" t="s">
        <v>1651</v>
      </c>
      <c r="F99">
        <v>0</v>
      </c>
      <c r="G99" t="s">
        <v>5461</v>
      </c>
      <c r="H99">
        <v>0</v>
      </c>
      <c r="I99" t="s">
        <v>5462</v>
      </c>
      <c r="J99">
        <v>2000</v>
      </c>
      <c r="K99">
        <v>500</v>
      </c>
      <c r="L99">
        <v>436</v>
      </c>
      <c r="M99">
        <v>-63</v>
      </c>
      <c r="P99">
        <v>425215</v>
      </c>
      <c r="Q99" s="16">
        <v>46843</v>
      </c>
      <c r="R99">
        <v>1</v>
      </c>
      <c r="S99" t="s">
        <v>5481</v>
      </c>
      <c r="T99" s="16">
        <v>46060</v>
      </c>
      <c r="U99">
        <v>1</v>
      </c>
      <c r="V99" t="s">
        <v>5466</v>
      </c>
      <c r="W99">
        <v>2</v>
      </c>
      <c r="X99" t="s">
        <v>1204</v>
      </c>
      <c r="Y99">
        <v>1</v>
      </c>
    </row>
    <row r="100" spans="1:25">
      <c r="A100">
        <v>1</v>
      </c>
      <c r="B100" t="s">
        <v>5460</v>
      </c>
      <c r="C100">
        <v>116</v>
      </c>
      <c r="D100" t="s">
        <v>2831</v>
      </c>
      <c r="E100" t="s">
        <v>1552</v>
      </c>
      <c r="F100">
        <v>0</v>
      </c>
      <c r="G100" t="s">
        <v>5461</v>
      </c>
      <c r="H100">
        <v>0</v>
      </c>
      <c r="I100" t="s">
        <v>5462</v>
      </c>
      <c r="J100">
        <v>0</v>
      </c>
      <c r="K100">
        <v>0</v>
      </c>
      <c r="L100">
        <v>589</v>
      </c>
      <c r="M100">
        <v>-1257</v>
      </c>
      <c r="P100" t="s">
        <v>5528</v>
      </c>
      <c r="Q100" s="16">
        <v>47634</v>
      </c>
      <c r="R100">
        <v>3</v>
      </c>
      <c r="S100" t="s">
        <v>5492</v>
      </c>
      <c r="T100" s="16">
        <v>46078</v>
      </c>
      <c r="U100">
        <v>1</v>
      </c>
      <c r="V100" t="s">
        <v>5466</v>
      </c>
      <c r="W100">
        <v>2</v>
      </c>
      <c r="X100" t="s">
        <v>1204</v>
      </c>
      <c r="Y100">
        <v>1</v>
      </c>
    </row>
    <row r="101" spans="1:25">
      <c r="A101">
        <v>1</v>
      </c>
      <c r="B101" t="s">
        <v>5460</v>
      </c>
      <c r="C101">
        <v>117</v>
      </c>
      <c r="D101" t="s">
        <v>2122</v>
      </c>
      <c r="E101" t="s">
        <v>1319</v>
      </c>
      <c r="F101">
        <v>0</v>
      </c>
      <c r="G101" t="s">
        <v>5461</v>
      </c>
      <c r="H101">
        <v>0</v>
      </c>
      <c r="I101" t="s">
        <v>5462</v>
      </c>
      <c r="J101">
        <v>0</v>
      </c>
      <c r="K101">
        <v>0</v>
      </c>
      <c r="L101">
        <v>443</v>
      </c>
      <c r="M101">
        <v>-45</v>
      </c>
      <c r="U101">
        <v>1</v>
      </c>
      <c r="V101" t="s">
        <v>5466</v>
      </c>
      <c r="Y101">
        <v>1</v>
      </c>
    </row>
    <row r="102" spans="1:25">
      <c r="A102">
        <v>1</v>
      </c>
      <c r="B102" t="s">
        <v>5460</v>
      </c>
      <c r="C102">
        <v>118</v>
      </c>
      <c r="D102" t="s">
        <v>2308</v>
      </c>
      <c r="E102" t="s">
        <v>1387</v>
      </c>
      <c r="F102">
        <v>0</v>
      </c>
      <c r="G102" t="s">
        <v>5461</v>
      </c>
      <c r="H102">
        <v>0</v>
      </c>
      <c r="I102" t="s">
        <v>5462</v>
      </c>
      <c r="J102">
        <v>2000</v>
      </c>
      <c r="K102">
        <v>500</v>
      </c>
      <c r="L102">
        <v>72</v>
      </c>
      <c r="M102">
        <v>-364</v>
      </c>
      <c r="P102" t="s">
        <v>5529</v>
      </c>
      <c r="Q102" s="16">
        <v>45961</v>
      </c>
      <c r="R102">
        <v>1</v>
      </c>
      <c r="S102" t="s">
        <v>5481</v>
      </c>
      <c r="T102" s="16">
        <v>46090</v>
      </c>
      <c r="U102">
        <v>1</v>
      </c>
      <c r="V102" t="s">
        <v>5466</v>
      </c>
      <c r="W102">
        <v>2</v>
      </c>
      <c r="X102" t="s">
        <v>1204</v>
      </c>
      <c r="Y102">
        <v>1</v>
      </c>
    </row>
    <row r="103" spans="1:25">
      <c r="A103">
        <v>1</v>
      </c>
      <c r="B103" t="s">
        <v>5460</v>
      </c>
      <c r="C103">
        <v>119</v>
      </c>
      <c r="D103" t="s">
        <v>3598</v>
      </c>
      <c r="E103" t="s">
        <v>1809</v>
      </c>
      <c r="F103">
        <v>0</v>
      </c>
      <c r="G103" t="s">
        <v>5461</v>
      </c>
      <c r="H103">
        <v>0</v>
      </c>
      <c r="I103" t="s">
        <v>5462</v>
      </c>
      <c r="J103">
        <v>2000</v>
      </c>
      <c r="K103">
        <v>500</v>
      </c>
      <c r="L103">
        <v>98</v>
      </c>
      <c r="M103">
        <v>-98</v>
      </c>
      <c r="R103" t="s">
        <v>5464</v>
      </c>
      <c r="S103" t="s">
        <v>5465</v>
      </c>
      <c r="T103" s="16">
        <v>46045</v>
      </c>
      <c r="U103">
        <v>1</v>
      </c>
      <c r="V103" t="s">
        <v>5466</v>
      </c>
      <c r="W103">
        <v>1</v>
      </c>
      <c r="X103" t="s">
        <v>88</v>
      </c>
      <c r="Y103">
        <v>1</v>
      </c>
    </row>
    <row r="104" spans="1:25">
      <c r="A104">
        <v>1</v>
      </c>
      <c r="B104" t="s">
        <v>5460</v>
      </c>
      <c r="C104">
        <v>120</v>
      </c>
      <c r="D104" t="s">
        <v>3547</v>
      </c>
      <c r="E104" t="s">
        <v>1789</v>
      </c>
      <c r="F104">
        <v>0</v>
      </c>
      <c r="G104" t="s">
        <v>5461</v>
      </c>
      <c r="H104">
        <v>0</v>
      </c>
      <c r="I104" t="s">
        <v>5462</v>
      </c>
      <c r="J104">
        <v>2000</v>
      </c>
      <c r="K104">
        <v>500</v>
      </c>
      <c r="L104">
        <v>70</v>
      </c>
      <c r="M104">
        <v>-417</v>
      </c>
      <c r="P104" t="s">
        <v>5530</v>
      </c>
      <c r="Q104" s="16">
        <v>46996</v>
      </c>
      <c r="R104">
        <v>1</v>
      </c>
      <c r="S104" t="s">
        <v>5481</v>
      </c>
      <c r="T104" s="16">
        <v>46090</v>
      </c>
      <c r="U104">
        <v>1</v>
      </c>
      <c r="V104" t="s">
        <v>5466</v>
      </c>
      <c r="W104">
        <v>2</v>
      </c>
      <c r="X104" t="s">
        <v>1204</v>
      </c>
      <c r="Y104">
        <v>1</v>
      </c>
    </row>
    <row r="105" spans="1:25">
      <c r="A105">
        <v>1</v>
      </c>
      <c r="B105" t="s">
        <v>5460</v>
      </c>
      <c r="C105">
        <v>121</v>
      </c>
      <c r="D105" t="s">
        <v>2279</v>
      </c>
      <c r="E105" t="s">
        <v>1377</v>
      </c>
      <c r="F105">
        <v>0</v>
      </c>
      <c r="G105" t="s">
        <v>5461</v>
      </c>
      <c r="H105">
        <v>0</v>
      </c>
      <c r="I105" t="s">
        <v>5462</v>
      </c>
      <c r="J105">
        <v>2000</v>
      </c>
      <c r="K105">
        <v>500</v>
      </c>
      <c r="L105">
        <v>765</v>
      </c>
      <c r="M105">
        <v>-2209</v>
      </c>
      <c r="P105" t="s">
        <v>5531</v>
      </c>
      <c r="Q105" s="16">
        <v>46081</v>
      </c>
      <c r="R105">
        <v>6</v>
      </c>
      <c r="S105" t="s">
        <v>5471</v>
      </c>
      <c r="T105" s="16">
        <v>46085</v>
      </c>
      <c r="U105">
        <v>1</v>
      </c>
      <c r="V105" t="s">
        <v>5466</v>
      </c>
      <c r="Y105">
        <v>1</v>
      </c>
    </row>
    <row r="106" spans="1:25">
      <c r="A106">
        <v>1</v>
      </c>
      <c r="B106" t="s">
        <v>5460</v>
      </c>
      <c r="C106">
        <v>122</v>
      </c>
      <c r="D106" t="s">
        <v>3151</v>
      </c>
      <c r="E106" t="s">
        <v>1658</v>
      </c>
      <c r="F106">
        <v>0</v>
      </c>
      <c r="G106" t="s">
        <v>5461</v>
      </c>
      <c r="H106">
        <v>0</v>
      </c>
      <c r="I106" t="s">
        <v>5462</v>
      </c>
      <c r="J106">
        <v>2000</v>
      </c>
      <c r="K106">
        <v>500</v>
      </c>
      <c r="L106">
        <v>180</v>
      </c>
      <c r="M106">
        <v>-150</v>
      </c>
      <c r="P106" t="s">
        <v>5532</v>
      </c>
      <c r="Q106" s="16">
        <v>47483</v>
      </c>
      <c r="R106">
        <v>4</v>
      </c>
      <c r="S106" t="s">
        <v>5474</v>
      </c>
      <c r="T106" s="16">
        <v>46055</v>
      </c>
      <c r="U106">
        <v>1</v>
      </c>
      <c r="V106" t="s">
        <v>5466</v>
      </c>
      <c r="W106">
        <v>2</v>
      </c>
      <c r="X106" t="s">
        <v>1204</v>
      </c>
      <c r="Y106">
        <v>1</v>
      </c>
    </row>
    <row r="107" spans="1:25">
      <c r="A107">
        <v>1</v>
      </c>
      <c r="B107" t="s">
        <v>5460</v>
      </c>
      <c r="C107">
        <v>123</v>
      </c>
      <c r="D107" t="s">
        <v>2236</v>
      </c>
      <c r="E107" t="s">
        <v>1362</v>
      </c>
      <c r="F107">
        <v>0</v>
      </c>
      <c r="G107" t="s">
        <v>5461</v>
      </c>
      <c r="H107">
        <v>0</v>
      </c>
      <c r="I107" t="s">
        <v>5462</v>
      </c>
      <c r="J107">
        <v>2000</v>
      </c>
      <c r="K107">
        <v>500</v>
      </c>
      <c r="L107">
        <v>771</v>
      </c>
      <c r="M107">
        <v>-1004</v>
      </c>
      <c r="R107">
        <v>6</v>
      </c>
      <c r="S107" t="s">
        <v>5471</v>
      </c>
      <c r="T107" s="16">
        <v>46070</v>
      </c>
      <c r="U107">
        <v>1</v>
      </c>
      <c r="V107" t="s">
        <v>5466</v>
      </c>
      <c r="W107">
        <v>2</v>
      </c>
      <c r="X107" t="s">
        <v>1204</v>
      </c>
      <c r="Y107">
        <v>1</v>
      </c>
    </row>
    <row r="108" spans="1:25">
      <c r="A108">
        <v>1</v>
      </c>
      <c r="B108" t="s">
        <v>5460</v>
      </c>
      <c r="C108">
        <v>125</v>
      </c>
      <c r="D108" t="s">
        <v>2869</v>
      </c>
      <c r="E108" t="s">
        <v>719</v>
      </c>
      <c r="F108">
        <v>0</v>
      </c>
      <c r="G108" t="s">
        <v>5461</v>
      </c>
      <c r="H108">
        <v>0</v>
      </c>
      <c r="I108" t="s">
        <v>5462</v>
      </c>
      <c r="J108">
        <v>2000</v>
      </c>
      <c r="K108">
        <v>500</v>
      </c>
      <c r="L108">
        <v>144</v>
      </c>
      <c r="M108">
        <v>-174</v>
      </c>
      <c r="R108">
        <v>9</v>
      </c>
      <c r="S108" t="s">
        <v>5468</v>
      </c>
      <c r="T108" s="16">
        <v>46077</v>
      </c>
      <c r="U108">
        <v>1</v>
      </c>
      <c r="V108" t="s">
        <v>5466</v>
      </c>
      <c r="W108">
        <v>1</v>
      </c>
      <c r="X108" t="s">
        <v>88</v>
      </c>
      <c r="Y108">
        <v>1</v>
      </c>
    </row>
    <row r="109" spans="1:25">
      <c r="A109">
        <v>1</v>
      </c>
      <c r="B109" t="s">
        <v>5460</v>
      </c>
      <c r="C109">
        <v>126</v>
      </c>
      <c r="D109" t="s">
        <v>2390</v>
      </c>
      <c r="E109" t="s">
        <v>474</v>
      </c>
      <c r="F109">
        <v>0</v>
      </c>
      <c r="G109" t="s">
        <v>5461</v>
      </c>
      <c r="H109">
        <v>0</v>
      </c>
      <c r="I109" t="s">
        <v>5462</v>
      </c>
      <c r="J109">
        <v>2000</v>
      </c>
      <c r="K109">
        <v>500</v>
      </c>
      <c r="L109">
        <v>373</v>
      </c>
      <c r="M109">
        <v>417</v>
      </c>
      <c r="P109" t="s">
        <v>5533</v>
      </c>
      <c r="Q109" s="16">
        <v>46477</v>
      </c>
      <c r="R109">
        <v>3</v>
      </c>
      <c r="S109" t="s">
        <v>5492</v>
      </c>
      <c r="T109" s="16">
        <v>46066</v>
      </c>
      <c r="U109">
        <v>1</v>
      </c>
      <c r="V109" t="s">
        <v>5466</v>
      </c>
      <c r="W109">
        <v>2</v>
      </c>
      <c r="X109" t="s">
        <v>1204</v>
      </c>
      <c r="Y109">
        <v>1</v>
      </c>
    </row>
    <row r="110" spans="1:25">
      <c r="A110">
        <v>1</v>
      </c>
      <c r="B110" t="s">
        <v>5460</v>
      </c>
      <c r="C110">
        <v>127</v>
      </c>
      <c r="D110" t="s">
        <v>2771</v>
      </c>
      <c r="E110" t="s">
        <v>1530</v>
      </c>
      <c r="F110">
        <v>0</v>
      </c>
      <c r="G110" t="s">
        <v>5461</v>
      </c>
      <c r="H110">
        <v>0</v>
      </c>
      <c r="I110" t="s">
        <v>5462</v>
      </c>
      <c r="J110">
        <v>0</v>
      </c>
      <c r="K110">
        <v>0</v>
      </c>
      <c r="L110">
        <v>126</v>
      </c>
      <c r="M110">
        <v>-126</v>
      </c>
      <c r="R110" t="s">
        <v>5464</v>
      </c>
      <c r="S110" t="s">
        <v>5465</v>
      </c>
      <c r="T110" s="16">
        <v>46045</v>
      </c>
      <c r="U110">
        <v>1</v>
      </c>
      <c r="V110" t="s">
        <v>5466</v>
      </c>
      <c r="Y110">
        <v>1</v>
      </c>
    </row>
    <row r="111" spans="1:25">
      <c r="A111">
        <v>1</v>
      </c>
      <c r="B111" t="s">
        <v>5460</v>
      </c>
      <c r="C111">
        <v>128</v>
      </c>
      <c r="D111" t="s">
        <v>3766</v>
      </c>
      <c r="E111" t="s">
        <v>1166</v>
      </c>
      <c r="F111">
        <v>0</v>
      </c>
      <c r="G111" t="s">
        <v>5461</v>
      </c>
      <c r="H111">
        <v>0</v>
      </c>
      <c r="I111" t="s">
        <v>5462</v>
      </c>
      <c r="J111">
        <v>2000</v>
      </c>
      <c r="K111">
        <v>500</v>
      </c>
      <c r="L111">
        <v>77</v>
      </c>
      <c r="M111">
        <v>-194</v>
      </c>
      <c r="P111" t="s">
        <v>5534</v>
      </c>
      <c r="Q111" s="16">
        <v>46630</v>
      </c>
      <c r="R111">
        <v>1</v>
      </c>
      <c r="S111" t="s">
        <v>5481</v>
      </c>
      <c r="T111" s="16">
        <v>46088</v>
      </c>
      <c r="U111">
        <v>1</v>
      </c>
      <c r="V111" t="s">
        <v>5466</v>
      </c>
      <c r="W111">
        <v>2</v>
      </c>
      <c r="X111" t="s">
        <v>1204</v>
      </c>
      <c r="Y111">
        <v>1</v>
      </c>
    </row>
    <row r="112" spans="1:25">
      <c r="A112">
        <v>1</v>
      </c>
      <c r="B112" t="s">
        <v>5460</v>
      </c>
      <c r="C112">
        <v>129</v>
      </c>
      <c r="D112" t="s">
        <v>2333</v>
      </c>
      <c r="E112" t="s">
        <v>1393</v>
      </c>
      <c r="F112">
        <v>0</v>
      </c>
      <c r="G112" t="s">
        <v>5461</v>
      </c>
      <c r="H112">
        <v>0</v>
      </c>
      <c r="I112" t="s">
        <v>5462</v>
      </c>
      <c r="J112">
        <v>0</v>
      </c>
      <c r="K112">
        <v>0</v>
      </c>
      <c r="L112">
        <v>300</v>
      </c>
      <c r="M112">
        <v>9</v>
      </c>
      <c r="P112" t="s">
        <v>5535</v>
      </c>
      <c r="Q112" s="16">
        <v>46873</v>
      </c>
      <c r="R112">
        <v>9</v>
      </c>
      <c r="S112" t="s">
        <v>5468</v>
      </c>
      <c r="T112" s="16">
        <v>46080</v>
      </c>
      <c r="U112">
        <v>1</v>
      </c>
      <c r="V112" t="s">
        <v>5466</v>
      </c>
      <c r="W112">
        <v>1</v>
      </c>
      <c r="X112" t="s">
        <v>88</v>
      </c>
      <c r="Y112">
        <v>1</v>
      </c>
    </row>
    <row r="113" spans="1:25">
      <c r="A113">
        <v>1</v>
      </c>
      <c r="B113" t="s">
        <v>5460</v>
      </c>
      <c r="C113">
        <v>130</v>
      </c>
      <c r="D113" t="s">
        <v>3157</v>
      </c>
      <c r="E113" t="s">
        <v>1660</v>
      </c>
      <c r="F113">
        <v>0</v>
      </c>
      <c r="G113" t="s">
        <v>5461</v>
      </c>
      <c r="H113">
        <v>0</v>
      </c>
      <c r="I113" t="s">
        <v>5462</v>
      </c>
      <c r="J113">
        <v>0</v>
      </c>
      <c r="K113">
        <v>0</v>
      </c>
      <c r="L113">
        <v>85</v>
      </c>
      <c r="M113">
        <v>-261</v>
      </c>
      <c r="N113">
        <v>1</v>
      </c>
      <c r="O113" t="s">
        <v>5472</v>
      </c>
      <c r="P113" t="s">
        <v>5536</v>
      </c>
      <c r="Q113" s="16">
        <v>46721</v>
      </c>
      <c r="R113">
        <v>4</v>
      </c>
      <c r="S113" t="s">
        <v>5474</v>
      </c>
      <c r="T113" s="16">
        <v>46083</v>
      </c>
      <c r="U113">
        <v>1</v>
      </c>
      <c r="V113" t="s">
        <v>5466</v>
      </c>
      <c r="W113">
        <v>1</v>
      </c>
      <c r="X113" t="s">
        <v>88</v>
      </c>
      <c r="Y113">
        <v>1</v>
      </c>
    </row>
    <row r="114" spans="1:25">
      <c r="A114">
        <v>1</v>
      </c>
      <c r="B114" t="s">
        <v>5460</v>
      </c>
      <c r="C114">
        <v>131</v>
      </c>
      <c r="D114" t="s">
        <v>2220</v>
      </c>
      <c r="E114" t="s">
        <v>1356</v>
      </c>
      <c r="F114">
        <v>0</v>
      </c>
      <c r="G114" t="s">
        <v>5461</v>
      </c>
      <c r="H114">
        <v>0</v>
      </c>
      <c r="I114" t="s">
        <v>5462</v>
      </c>
      <c r="J114">
        <v>2000</v>
      </c>
      <c r="K114">
        <v>500</v>
      </c>
      <c r="L114">
        <v>56</v>
      </c>
      <c r="M114">
        <v>-56</v>
      </c>
      <c r="R114" t="s">
        <v>5464</v>
      </c>
      <c r="S114" t="s">
        <v>5465</v>
      </c>
      <c r="T114" s="16">
        <v>46045</v>
      </c>
      <c r="U114">
        <v>1</v>
      </c>
      <c r="V114" t="s">
        <v>5466</v>
      </c>
      <c r="W114">
        <v>2</v>
      </c>
      <c r="X114" t="s">
        <v>1204</v>
      </c>
      <c r="Y114">
        <v>1</v>
      </c>
    </row>
    <row r="115" spans="1:25">
      <c r="A115">
        <v>1</v>
      </c>
      <c r="B115" t="s">
        <v>5460</v>
      </c>
      <c r="C115">
        <v>132</v>
      </c>
      <c r="D115" t="s">
        <v>2923</v>
      </c>
      <c r="E115" t="s">
        <v>1582</v>
      </c>
      <c r="F115">
        <v>0</v>
      </c>
      <c r="G115" t="s">
        <v>5461</v>
      </c>
      <c r="H115">
        <v>0</v>
      </c>
      <c r="I115" t="s">
        <v>5462</v>
      </c>
      <c r="J115">
        <v>2000</v>
      </c>
      <c r="K115">
        <v>500</v>
      </c>
      <c r="L115">
        <v>519</v>
      </c>
      <c r="M115">
        <v>-519</v>
      </c>
      <c r="R115" t="s">
        <v>5464</v>
      </c>
      <c r="S115" t="s">
        <v>5465</v>
      </c>
      <c r="T115" s="16">
        <v>46045</v>
      </c>
      <c r="U115">
        <v>1</v>
      </c>
      <c r="V115" t="s">
        <v>5466</v>
      </c>
      <c r="Y115">
        <v>1</v>
      </c>
    </row>
    <row r="116" spans="1:25">
      <c r="A116">
        <v>1</v>
      </c>
      <c r="B116" t="s">
        <v>5460</v>
      </c>
      <c r="C116">
        <v>133</v>
      </c>
      <c r="D116" t="s">
        <v>2949</v>
      </c>
      <c r="E116" t="s">
        <v>1590</v>
      </c>
      <c r="F116">
        <v>0</v>
      </c>
      <c r="G116" t="s">
        <v>5461</v>
      </c>
      <c r="H116">
        <v>0</v>
      </c>
      <c r="I116" t="s">
        <v>5462</v>
      </c>
      <c r="J116">
        <v>2000</v>
      </c>
      <c r="K116">
        <v>500</v>
      </c>
      <c r="L116">
        <v>266</v>
      </c>
      <c r="M116">
        <v>-266</v>
      </c>
      <c r="R116" t="s">
        <v>5464</v>
      </c>
      <c r="S116" t="s">
        <v>5465</v>
      </c>
      <c r="T116" s="16">
        <v>46045</v>
      </c>
      <c r="U116">
        <v>1</v>
      </c>
      <c r="V116" t="s">
        <v>5466</v>
      </c>
      <c r="Y116">
        <v>1</v>
      </c>
    </row>
    <row r="117" spans="1:25">
      <c r="A117">
        <v>1</v>
      </c>
      <c r="B117" t="s">
        <v>5460</v>
      </c>
      <c r="C117">
        <v>135</v>
      </c>
      <c r="D117" t="s">
        <v>3161</v>
      </c>
      <c r="E117" t="s">
        <v>1662</v>
      </c>
      <c r="F117">
        <v>0</v>
      </c>
      <c r="G117" t="s">
        <v>5461</v>
      </c>
      <c r="H117">
        <v>0</v>
      </c>
      <c r="I117" t="s">
        <v>5462</v>
      </c>
      <c r="J117">
        <v>0</v>
      </c>
      <c r="K117">
        <v>0</v>
      </c>
      <c r="L117">
        <v>0</v>
      </c>
      <c r="M117">
        <v>0</v>
      </c>
      <c r="U117">
        <v>1</v>
      </c>
      <c r="V117" t="s">
        <v>5466</v>
      </c>
      <c r="W117">
        <v>1</v>
      </c>
      <c r="X117" t="s">
        <v>88</v>
      </c>
      <c r="Y117">
        <v>1</v>
      </c>
    </row>
    <row r="118" spans="1:25">
      <c r="A118">
        <v>1</v>
      </c>
      <c r="B118" t="s">
        <v>5460</v>
      </c>
      <c r="C118">
        <v>136</v>
      </c>
      <c r="D118" t="s">
        <v>2005</v>
      </c>
      <c r="E118" t="s">
        <v>1281</v>
      </c>
      <c r="F118">
        <v>0</v>
      </c>
      <c r="G118" t="s">
        <v>5461</v>
      </c>
      <c r="H118">
        <v>0</v>
      </c>
      <c r="I118" t="s">
        <v>5462</v>
      </c>
      <c r="J118">
        <v>2000</v>
      </c>
      <c r="K118">
        <v>500</v>
      </c>
      <c r="L118">
        <v>294</v>
      </c>
      <c r="M118">
        <v>-1720</v>
      </c>
      <c r="P118" t="s">
        <v>5537</v>
      </c>
      <c r="Q118" s="16">
        <v>47026</v>
      </c>
      <c r="R118">
        <v>1</v>
      </c>
      <c r="S118" t="s">
        <v>5481</v>
      </c>
      <c r="T118" s="16">
        <v>46092</v>
      </c>
      <c r="U118">
        <v>1</v>
      </c>
      <c r="V118" t="s">
        <v>5466</v>
      </c>
      <c r="Y118">
        <v>1</v>
      </c>
    </row>
    <row r="119" spans="1:25">
      <c r="A119">
        <v>1</v>
      </c>
      <c r="B119" t="s">
        <v>5460</v>
      </c>
      <c r="C119">
        <v>137</v>
      </c>
      <c r="D119" t="s">
        <v>2478</v>
      </c>
      <c r="E119" t="s">
        <v>1437</v>
      </c>
      <c r="F119">
        <v>0</v>
      </c>
      <c r="G119" t="s">
        <v>5461</v>
      </c>
      <c r="H119">
        <v>0</v>
      </c>
      <c r="I119" t="s">
        <v>5462</v>
      </c>
      <c r="J119">
        <v>0</v>
      </c>
      <c r="K119">
        <v>0</v>
      </c>
      <c r="L119">
        <v>42</v>
      </c>
      <c r="M119">
        <v>-138</v>
      </c>
      <c r="N119">
        <v>1</v>
      </c>
      <c r="O119" t="s">
        <v>5472</v>
      </c>
      <c r="P119" t="s">
        <v>5538</v>
      </c>
      <c r="Q119" s="16">
        <v>46691</v>
      </c>
      <c r="R119">
        <v>1</v>
      </c>
      <c r="S119" t="s">
        <v>5481</v>
      </c>
      <c r="T119" s="16">
        <v>46092</v>
      </c>
      <c r="U119">
        <v>1</v>
      </c>
      <c r="V119" t="s">
        <v>5466</v>
      </c>
      <c r="W119">
        <v>2</v>
      </c>
      <c r="X119" t="s">
        <v>1204</v>
      </c>
      <c r="Y119">
        <v>1</v>
      </c>
    </row>
    <row r="120" spans="1:25">
      <c r="A120">
        <v>1</v>
      </c>
      <c r="B120" t="s">
        <v>5460</v>
      </c>
      <c r="C120">
        <v>138</v>
      </c>
      <c r="D120" t="s">
        <v>2217</v>
      </c>
      <c r="E120" t="s">
        <v>1355</v>
      </c>
      <c r="F120">
        <v>0</v>
      </c>
      <c r="G120" t="s">
        <v>5461</v>
      </c>
      <c r="H120">
        <v>0</v>
      </c>
      <c r="I120" t="s">
        <v>5462</v>
      </c>
      <c r="J120">
        <v>0</v>
      </c>
      <c r="K120">
        <v>0</v>
      </c>
      <c r="L120">
        <v>980</v>
      </c>
      <c r="M120">
        <v>-980</v>
      </c>
      <c r="N120">
        <v>1</v>
      </c>
      <c r="O120" t="s">
        <v>5472</v>
      </c>
      <c r="R120" t="s">
        <v>5464</v>
      </c>
      <c r="S120" t="s">
        <v>5465</v>
      </c>
      <c r="T120" s="16">
        <v>46045</v>
      </c>
      <c r="U120">
        <v>1</v>
      </c>
      <c r="V120" t="s">
        <v>5466</v>
      </c>
      <c r="W120">
        <v>2</v>
      </c>
      <c r="X120" t="s">
        <v>1204</v>
      </c>
      <c r="Y120">
        <v>1</v>
      </c>
    </row>
    <row r="121" spans="1:25">
      <c r="A121">
        <v>1</v>
      </c>
      <c r="B121" t="s">
        <v>5460</v>
      </c>
      <c r="C121">
        <v>139</v>
      </c>
      <c r="D121" t="s">
        <v>3290</v>
      </c>
      <c r="E121" t="s">
        <v>1704</v>
      </c>
      <c r="F121">
        <v>0</v>
      </c>
      <c r="G121" t="s">
        <v>5461</v>
      </c>
      <c r="H121">
        <v>0</v>
      </c>
      <c r="I121" t="s">
        <v>5462</v>
      </c>
      <c r="J121">
        <v>0</v>
      </c>
      <c r="K121">
        <v>0</v>
      </c>
      <c r="L121">
        <v>117</v>
      </c>
      <c r="M121">
        <v>-216</v>
      </c>
      <c r="P121" t="s">
        <v>5539</v>
      </c>
      <c r="Q121" s="16">
        <v>46568</v>
      </c>
      <c r="R121">
        <v>1</v>
      </c>
      <c r="S121" t="s">
        <v>5481</v>
      </c>
      <c r="T121" s="16">
        <v>46090</v>
      </c>
      <c r="U121">
        <v>1</v>
      </c>
      <c r="V121" t="s">
        <v>5466</v>
      </c>
      <c r="W121">
        <v>1</v>
      </c>
      <c r="X121" t="s">
        <v>88</v>
      </c>
      <c r="Y121">
        <v>1</v>
      </c>
    </row>
    <row r="122" spans="1:25">
      <c r="A122">
        <v>1</v>
      </c>
      <c r="B122" t="s">
        <v>5460</v>
      </c>
      <c r="C122">
        <v>141</v>
      </c>
      <c r="D122" t="s">
        <v>2946</v>
      </c>
      <c r="E122" t="s">
        <v>1589</v>
      </c>
      <c r="F122">
        <v>0</v>
      </c>
      <c r="G122" t="s">
        <v>5461</v>
      </c>
      <c r="H122">
        <v>0</v>
      </c>
      <c r="I122" t="s">
        <v>5462</v>
      </c>
      <c r="J122">
        <v>2000</v>
      </c>
      <c r="K122">
        <v>500</v>
      </c>
      <c r="L122">
        <v>84</v>
      </c>
      <c r="M122">
        <v>-84</v>
      </c>
      <c r="R122" t="s">
        <v>5464</v>
      </c>
      <c r="S122" t="s">
        <v>5465</v>
      </c>
      <c r="T122" s="16">
        <v>46045</v>
      </c>
      <c r="U122">
        <v>1</v>
      </c>
      <c r="V122" t="s">
        <v>5466</v>
      </c>
      <c r="Y122">
        <v>1</v>
      </c>
    </row>
    <row r="123" spans="1:25">
      <c r="A123">
        <v>1</v>
      </c>
      <c r="B123" t="s">
        <v>5460</v>
      </c>
      <c r="C123">
        <v>142</v>
      </c>
      <c r="D123" t="s">
        <v>3101</v>
      </c>
      <c r="E123" t="s">
        <v>831</v>
      </c>
      <c r="F123">
        <v>0</v>
      </c>
      <c r="G123" t="s">
        <v>5461</v>
      </c>
      <c r="H123">
        <v>0</v>
      </c>
      <c r="I123" t="s">
        <v>5462</v>
      </c>
      <c r="J123">
        <v>2000</v>
      </c>
      <c r="K123">
        <v>500</v>
      </c>
      <c r="L123">
        <v>454</v>
      </c>
      <c r="M123">
        <v>309</v>
      </c>
      <c r="P123" t="s">
        <v>5540</v>
      </c>
      <c r="Q123" s="16">
        <v>46691</v>
      </c>
      <c r="R123">
        <v>4</v>
      </c>
      <c r="S123" t="s">
        <v>5474</v>
      </c>
      <c r="T123" s="16">
        <v>46058</v>
      </c>
      <c r="U123">
        <v>1</v>
      </c>
      <c r="V123" t="s">
        <v>5466</v>
      </c>
      <c r="W123">
        <v>2</v>
      </c>
      <c r="X123" t="s">
        <v>1204</v>
      </c>
      <c r="Y123">
        <v>1</v>
      </c>
    </row>
    <row r="124" spans="1:25">
      <c r="A124">
        <v>1</v>
      </c>
      <c r="B124" t="s">
        <v>5460</v>
      </c>
      <c r="C124">
        <v>143</v>
      </c>
      <c r="D124" t="s">
        <v>2038</v>
      </c>
      <c r="E124" t="s">
        <v>1295</v>
      </c>
      <c r="F124">
        <v>0</v>
      </c>
      <c r="G124" t="s">
        <v>5461</v>
      </c>
      <c r="H124">
        <v>0</v>
      </c>
      <c r="I124" t="s">
        <v>5462</v>
      </c>
      <c r="J124">
        <v>0</v>
      </c>
      <c r="K124">
        <v>0</v>
      </c>
      <c r="L124">
        <v>943</v>
      </c>
      <c r="M124">
        <v>-2445</v>
      </c>
      <c r="P124" t="s">
        <v>5541</v>
      </c>
      <c r="Q124" s="16">
        <v>46630</v>
      </c>
      <c r="R124">
        <v>4</v>
      </c>
      <c r="S124" t="s">
        <v>5474</v>
      </c>
      <c r="T124" s="16">
        <v>46084</v>
      </c>
      <c r="U124">
        <v>1</v>
      </c>
      <c r="V124" t="s">
        <v>5466</v>
      </c>
      <c r="Y124">
        <v>1</v>
      </c>
    </row>
    <row r="125" spans="1:25">
      <c r="A125">
        <v>1</v>
      </c>
      <c r="B125" t="s">
        <v>5460</v>
      </c>
      <c r="C125">
        <v>144</v>
      </c>
      <c r="D125" t="s">
        <v>2024</v>
      </c>
      <c r="E125" t="s">
        <v>1289</v>
      </c>
      <c r="F125">
        <v>0</v>
      </c>
      <c r="G125" t="s">
        <v>5461</v>
      </c>
      <c r="H125">
        <v>0</v>
      </c>
      <c r="I125" t="s">
        <v>5462</v>
      </c>
      <c r="J125">
        <v>0</v>
      </c>
      <c r="K125">
        <v>0</v>
      </c>
      <c r="L125">
        <v>603</v>
      </c>
      <c r="M125">
        <v>-872</v>
      </c>
      <c r="P125" t="s">
        <v>5542</v>
      </c>
      <c r="Q125" s="16">
        <v>47026</v>
      </c>
      <c r="R125">
        <v>4</v>
      </c>
      <c r="S125" t="s">
        <v>5474</v>
      </c>
      <c r="T125" s="16">
        <v>46074</v>
      </c>
      <c r="U125">
        <v>1</v>
      </c>
      <c r="V125" t="s">
        <v>5466</v>
      </c>
      <c r="W125">
        <v>1</v>
      </c>
      <c r="X125" t="s">
        <v>88</v>
      </c>
      <c r="Y125">
        <v>1</v>
      </c>
    </row>
    <row r="126" spans="1:25">
      <c r="A126">
        <v>1</v>
      </c>
      <c r="B126" t="s">
        <v>5460</v>
      </c>
      <c r="C126">
        <v>145</v>
      </c>
      <c r="D126" t="s">
        <v>2411</v>
      </c>
      <c r="E126" t="s">
        <v>483</v>
      </c>
      <c r="F126">
        <v>0</v>
      </c>
      <c r="G126" t="s">
        <v>5461</v>
      </c>
      <c r="H126">
        <v>0</v>
      </c>
      <c r="I126" t="s">
        <v>5462</v>
      </c>
      <c r="J126">
        <v>2000</v>
      </c>
      <c r="K126">
        <v>500</v>
      </c>
      <c r="L126">
        <v>182</v>
      </c>
      <c r="M126">
        <v>-380</v>
      </c>
      <c r="P126">
        <v>2507</v>
      </c>
      <c r="Q126" s="16">
        <v>46812</v>
      </c>
      <c r="R126">
        <v>9</v>
      </c>
      <c r="S126" t="s">
        <v>5468</v>
      </c>
      <c r="T126" s="16">
        <v>46077</v>
      </c>
      <c r="U126">
        <v>1</v>
      </c>
      <c r="V126" t="s">
        <v>5466</v>
      </c>
      <c r="W126">
        <v>1</v>
      </c>
      <c r="X126" t="s">
        <v>88</v>
      </c>
      <c r="Y126">
        <v>1</v>
      </c>
    </row>
    <row r="127" spans="1:25">
      <c r="A127">
        <v>1</v>
      </c>
      <c r="B127" t="s">
        <v>5460</v>
      </c>
      <c r="C127">
        <v>146</v>
      </c>
      <c r="D127" t="s">
        <v>3166</v>
      </c>
      <c r="E127" t="s">
        <v>1663</v>
      </c>
      <c r="F127">
        <v>0</v>
      </c>
      <c r="G127" t="s">
        <v>5461</v>
      </c>
      <c r="H127">
        <v>0</v>
      </c>
      <c r="I127" t="s">
        <v>5462</v>
      </c>
      <c r="J127">
        <v>2000</v>
      </c>
      <c r="K127">
        <v>500</v>
      </c>
      <c r="L127">
        <v>269</v>
      </c>
      <c r="M127">
        <v>-382</v>
      </c>
      <c r="P127" t="s">
        <v>5543</v>
      </c>
      <c r="Q127" s="16">
        <v>47603</v>
      </c>
      <c r="R127">
        <v>6</v>
      </c>
      <c r="S127" t="s">
        <v>5471</v>
      </c>
      <c r="T127" s="16">
        <v>46070</v>
      </c>
      <c r="U127">
        <v>1</v>
      </c>
      <c r="V127" t="s">
        <v>5466</v>
      </c>
      <c r="W127">
        <v>2</v>
      </c>
      <c r="X127" t="s">
        <v>1204</v>
      </c>
      <c r="Y127">
        <v>1</v>
      </c>
    </row>
    <row r="128" spans="1:25">
      <c r="A128">
        <v>1</v>
      </c>
      <c r="B128" t="s">
        <v>5460</v>
      </c>
      <c r="C128">
        <v>147</v>
      </c>
      <c r="D128" t="s">
        <v>2284</v>
      </c>
      <c r="E128" t="s">
        <v>1378</v>
      </c>
      <c r="F128">
        <v>0</v>
      </c>
      <c r="G128" t="s">
        <v>5461</v>
      </c>
      <c r="H128">
        <v>0</v>
      </c>
      <c r="I128" t="s">
        <v>5462</v>
      </c>
      <c r="J128">
        <v>2000</v>
      </c>
      <c r="K128">
        <v>500</v>
      </c>
      <c r="L128">
        <v>177</v>
      </c>
      <c r="M128">
        <v>-698</v>
      </c>
      <c r="P128" t="s">
        <v>5544</v>
      </c>
      <c r="Q128" s="16">
        <v>46477</v>
      </c>
      <c r="R128">
        <v>1</v>
      </c>
      <c r="S128" t="s">
        <v>5481</v>
      </c>
      <c r="T128" s="16">
        <v>46090</v>
      </c>
      <c r="U128">
        <v>1</v>
      </c>
      <c r="V128" t="s">
        <v>5466</v>
      </c>
      <c r="Y128">
        <v>1</v>
      </c>
    </row>
    <row r="129" spans="1:25">
      <c r="A129">
        <v>1</v>
      </c>
      <c r="B129" t="s">
        <v>5460</v>
      </c>
      <c r="C129">
        <v>148</v>
      </c>
      <c r="D129" t="s">
        <v>3019</v>
      </c>
      <c r="E129" t="s">
        <v>1613</v>
      </c>
      <c r="F129">
        <v>0</v>
      </c>
      <c r="G129" t="s">
        <v>5461</v>
      </c>
      <c r="H129">
        <v>0</v>
      </c>
      <c r="I129" t="s">
        <v>5462</v>
      </c>
      <c r="J129">
        <v>2000</v>
      </c>
      <c r="K129">
        <v>500</v>
      </c>
      <c r="L129">
        <v>0</v>
      </c>
      <c r="M129">
        <v>0</v>
      </c>
      <c r="R129" t="s">
        <v>5464</v>
      </c>
      <c r="S129" t="s">
        <v>5465</v>
      </c>
      <c r="T129" s="16">
        <v>46045</v>
      </c>
      <c r="U129">
        <v>1</v>
      </c>
      <c r="V129" t="s">
        <v>5466</v>
      </c>
      <c r="W129">
        <v>1</v>
      </c>
      <c r="X129" t="s">
        <v>88</v>
      </c>
      <c r="Y129">
        <v>1</v>
      </c>
    </row>
    <row r="130" spans="1:25">
      <c r="A130">
        <v>1</v>
      </c>
      <c r="B130" t="s">
        <v>5460</v>
      </c>
      <c r="C130">
        <v>149</v>
      </c>
      <c r="D130" t="s">
        <v>2960</v>
      </c>
      <c r="E130" t="s">
        <v>757</v>
      </c>
      <c r="F130">
        <v>0</v>
      </c>
      <c r="G130" t="s">
        <v>5461</v>
      </c>
      <c r="H130">
        <v>0</v>
      </c>
      <c r="I130" t="s">
        <v>5462</v>
      </c>
      <c r="J130">
        <v>2000</v>
      </c>
      <c r="K130">
        <v>500</v>
      </c>
      <c r="L130">
        <v>653</v>
      </c>
      <c r="M130">
        <v>-653</v>
      </c>
      <c r="P130" t="s">
        <v>5545</v>
      </c>
      <c r="Q130" s="16">
        <v>46599</v>
      </c>
      <c r="R130" t="s">
        <v>5464</v>
      </c>
      <c r="S130" t="s">
        <v>5465</v>
      </c>
      <c r="T130" s="16">
        <v>46045</v>
      </c>
      <c r="U130">
        <v>1</v>
      </c>
      <c r="V130" t="s">
        <v>5466</v>
      </c>
      <c r="Y130">
        <v>1</v>
      </c>
    </row>
    <row r="131" spans="1:25">
      <c r="A131">
        <v>1</v>
      </c>
      <c r="B131" t="s">
        <v>5460</v>
      </c>
      <c r="C131">
        <v>150</v>
      </c>
      <c r="D131" t="s">
        <v>3058</v>
      </c>
      <c r="E131" t="s">
        <v>806</v>
      </c>
      <c r="F131">
        <v>0</v>
      </c>
      <c r="G131" t="s">
        <v>5461</v>
      </c>
      <c r="H131">
        <v>0</v>
      </c>
      <c r="I131" t="s">
        <v>5462</v>
      </c>
      <c r="J131">
        <v>2000</v>
      </c>
      <c r="K131">
        <v>500</v>
      </c>
      <c r="L131">
        <v>6268</v>
      </c>
      <c r="M131">
        <v>-6268</v>
      </c>
      <c r="P131" t="s">
        <v>5546</v>
      </c>
      <c r="Q131" s="16">
        <v>46843</v>
      </c>
      <c r="R131" t="s">
        <v>5464</v>
      </c>
      <c r="S131" t="s">
        <v>5465</v>
      </c>
      <c r="T131" s="16">
        <v>46045</v>
      </c>
      <c r="U131">
        <v>1</v>
      </c>
      <c r="V131" t="s">
        <v>5466</v>
      </c>
      <c r="W131">
        <v>2</v>
      </c>
      <c r="X131" t="s">
        <v>1204</v>
      </c>
      <c r="Y131">
        <v>1</v>
      </c>
    </row>
    <row r="132" spans="1:25">
      <c r="A132">
        <v>1</v>
      </c>
      <c r="B132" t="s">
        <v>5460</v>
      </c>
      <c r="C132">
        <v>151</v>
      </c>
      <c r="D132" t="s">
        <v>1923</v>
      </c>
      <c r="E132" t="s">
        <v>1251</v>
      </c>
      <c r="F132">
        <v>0</v>
      </c>
      <c r="G132" t="s">
        <v>5461</v>
      </c>
      <c r="H132">
        <v>0</v>
      </c>
      <c r="I132" t="s">
        <v>5462</v>
      </c>
      <c r="J132">
        <v>0</v>
      </c>
      <c r="K132">
        <v>0</v>
      </c>
      <c r="L132">
        <v>77</v>
      </c>
      <c r="M132">
        <v>-316</v>
      </c>
      <c r="P132">
        <v>724701</v>
      </c>
      <c r="Q132" s="16">
        <v>46599</v>
      </c>
      <c r="R132">
        <v>1</v>
      </c>
      <c r="S132" t="s">
        <v>5481</v>
      </c>
      <c r="T132" s="16">
        <v>46090</v>
      </c>
      <c r="U132">
        <v>1</v>
      </c>
      <c r="V132" t="s">
        <v>5466</v>
      </c>
      <c r="W132">
        <v>2</v>
      </c>
      <c r="X132" t="s">
        <v>1204</v>
      </c>
      <c r="Y132">
        <v>1</v>
      </c>
    </row>
    <row r="133" spans="1:25">
      <c r="A133">
        <v>1</v>
      </c>
      <c r="B133" t="s">
        <v>5460</v>
      </c>
      <c r="C133">
        <v>152</v>
      </c>
      <c r="D133" t="s">
        <v>2022</v>
      </c>
      <c r="E133" t="s">
        <v>1288</v>
      </c>
      <c r="F133">
        <v>0</v>
      </c>
      <c r="G133" t="s">
        <v>5461</v>
      </c>
      <c r="H133">
        <v>0</v>
      </c>
      <c r="I133" t="s">
        <v>5462</v>
      </c>
      <c r="J133">
        <v>0</v>
      </c>
      <c r="K133">
        <v>0</v>
      </c>
      <c r="L133">
        <v>562</v>
      </c>
      <c r="M133">
        <v>-562</v>
      </c>
      <c r="P133" t="s">
        <v>5547</v>
      </c>
      <c r="Q133" s="16">
        <v>46934</v>
      </c>
      <c r="R133" t="s">
        <v>5464</v>
      </c>
      <c r="S133" t="s">
        <v>5465</v>
      </c>
      <c r="T133" s="16">
        <v>46045</v>
      </c>
      <c r="U133">
        <v>1</v>
      </c>
      <c r="V133" t="s">
        <v>5466</v>
      </c>
      <c r="W133">
        <v>1</v>
      </c>
      <c r="X133" t="s">
        <v>88</v>
      </c>
      <c r="Y133">
        <v>1</v>
      </c>
    </row>
    <row r="134" spans="1:25">
      <c r="A134">
        <v>1</v>
      </c>
      <c r="B134" t="s">
        <v>5460</v>
      </c>
      <c r="C134">
        <v>153</v>
      </c>
      <c r="D134" t="s">
        <v>2414</v>
      </c>
      <c r="E134" t="s">
        <v>484</v>
      </c>
      <c r="F134">
        <v>0</v>
      </c>
      <c r="G134" t="s">
        <v>5461</v>
      </c>
      <c r="H134">
        <v>0</v>
      </c>
      <c r="I134" t="s">
        <v>5462</v>
      </c>
      <c r="J134">
        <v>2000</v>
      </c>
      <c r="K134">
        <v>500</v>
      </c>
      <c r="L134">
        <v>84</v>
      </c>
      <c r="M134">
        <v>-84</v>
      </c>
      <c r="P134">
        <v>2415</v>
      </c>
      <c r="Q134" s="16">
        <v>46691</v>
      </c>
      <c r="R134" t="s">
        <v>5464</v>
      </c>
      <c r="S134" t="s">
        <v>5465</v>
      </c>
      <c r="T134" s="16">
        <v>46045</v>
      </c>
      <c r="U134">
        <v>1</v>
      </c>
      <c r="V134" t="s">
        <v>5466</v>
      </c>
      <c r="W134">
        <v>1</v>
      </c>
      <c r="X134" t="s">
        <v>88</v>
      </c>
      <c r="Y134">
        <v>1</v>
      </c>
    </row>
    <row r="135" spans="1:25">
      <c r="A135">
        <v>1</v>
      </c>
      <c r="B135" t="s">
        <v>5460</v>
      </c>
      <c r="C135">
        <v>154</v>
      </c>
      <c r="D135" t="s">
        <v>3223</v>
      </c>
      <c r="E135" t="s">
        <v>1681</v>
      </c>
      <c r="F135">
        <v>0</v>
      </c>
      <c r="G135" t="s">
        <v>5461</v>
      </c>
      <c r="H135">
        <v>0</v>
      </c>
      <c r="I135" t="s">
        <v>5462</v>
      </c>
      <c r="J135">
        <v>2000</v>
      </c>
      <c r="K135">
        <v>500</v>
      </c>
      <c r="L135">
        <v>806</v>
      </c>
      <c r="M135">
        <v>10</v>
      </c>
      <c r="P135">
        <v>2449</v>
      </c>
      <c r="Q135" s="16">
        <v>46783</v>
      </c>
      <c r="R135" t="s">
        <v>5464</v>
      </c>
      <c r="S135" t="s">
        <v>5465</v>
      </c>
      <c r="T135" s="16">
        <v>46045</v>
      </c>
      <c r="U135">
        <v>1</v>
      </c>
      <c r="V135" t="s">
        <v>5466</v>
      </c>
      <c r="W135">
        <v>2</v>
      </c>
      <c r="X135" t="s">
        <v>1204</v>
      </c>
      <c r="Y135">
        <v>1</v>
      </c>
    </row>
    <row r="136" spans="1:25">
      <c r="A136">
        <v>1</v>
      </c>
      <c r="B136" t="s">
        <v>5460</v>
      </c>
      <c r="C136">
        <v>155</v>
      </c>
      <c r="D136" t="s">
        <v>2371</v>
      </c>
      <c r="E136" t="s">
        <v>459</v>
      </c>
      <c r="F136">
        <v>0</v>
      </c>
      <c r="G136" t="s">
        <v>5461</v>
      </c>
      <c r="H136">
        <v>0</v>
      </c>
      <c r="I136" t="s">
        <v>5462</v>
      </c>
      <c r="J136">
        <v>2000</v>
      </c>
      <c r="K136">
        <v>500</v>
      </c>
      <c r="L136">
        <v>0</v>
      </c>
      <c r="M136">
        <v>0</v>
      </c>
      <c r="R136" t="s">
        <v>5464</v>
      </c>
      <c r="S136" t="s">
        <v>5465</v>
      </c>
      <c r="T136" s="16">
        <v>46045</v>
      </c>
      <c r="U136">
        <v>1</v>
      </c>
      <c r="V136" t="s">
        <v>5466</v>
      </c>
      <c r="W136">
        <v>2</v>
      </c>
      <c r="X136" t="s">
        <v>1204</v>
      </c>
      <c r="Y136">
        <v>1</v>
      </c>
    </row>
    <row r="137" spans="1:25">
      <c r="A137">
        <v>1</v>
      </c>
      <c r="B137" t="s">
        <v>5460</v>
      </c>
      <c r="C137">
        <v>156</v>
      </c>
      <c r="D137" t="s">
        <v>3025</v>
      </c>
      <c r="E137" t="s">
        <v>1615</v>
      </c>
      <c r="F137">
        <v>0</v>
      </c>
      <c r="G137" t="s">
        <v>5461</v>
      </c>
      <c r="H137">
        <v>0</v>
      </c>
      <c r="I137" t="s">
        <v>5462</v>
      </c>
      <c r="J137">
        <v>2000</v>
      </c>
      <c r="K137">
        <v>500</v>
      </c>
      <c r="L137">
        <v>245</v>
      </c>
      <c r="M137">
        <v>-245</v>
      </c>
      <c r="P137">
        <v>2305</v>
      </c>
      <c r="Q137" s="16">
        <v>46234</v>
      </c>
      <c r="R137" t="s">
        <v>5464</v>
      </c>
      <c r="S137" t="s">
        <v>5465</v>
      </c>
      <c r="T137" s="16">
        <v>46045</v>
      </c>
      <c r="U137">
        <v>1</v>
      </c>
      <c r="V137" t="s">
        <v>5466</v>
      </c>
      <c r="W137">
        <v>1</v>
      </c>
      <c r="X137" t="s">
        <v>88</v>
      </c>
      <c r="Y137">
        <v>1</v>
      </c>
    </row>
    <row r="138" spans="1:25">
      <c r="A138">
        <v>1</v>
      </c>
      <c r="B138" t="s">
        <v>5460</v>
      </c>
      <c r="C138">
        <v>158</v>
      </c>
      <c r="D138" t="s">
        <v>3089</v>
      </c>
      <c r="E138" t="s">
        <v>1634</v>
      </c>
      <c r="F138">
        <v>0</v>
      </c>
      <c r="G138" t="s">
        <v>5461</v>
      </c>
      <c r="H138">
        <v>0</v>
      </c>
      <c r="I138" t="s">
        <v>5462</v>
      </c>
      <c r="J138">
        <v>2000</v>
      </c>
      <c r="K138">
        <v>500</v>
      </c>
      <c r="L138">
        <v>30</v>
      </c>
      <c r="M138">
        <v>-28</v>
      </c>
      <c r="P138">
        <v>2416</v>
      </c>
      <c r="Q138" s="16">
        <v>46691</v>
      </c>
      <c r="R138">
        <v>9</v>
      </c>
      <c r="S138" t="s">
        <v>5468</v>
      </c>
      <c r="T138" s="16">
        <v>46086</v>
      </c>
      <c r="U138">
        <v>1</v>
      </c>
      <c r="V138" t="s">
        <v>5466</v>
      </c>
      <c r="Y138">
        <v>1</v>
      </c>
    </row>
    <row r="139" spans="1:25">
      <c r="A139">
        <v>1</v>
      </c>
      <c r="B139" t="s">
        <v>5460</v>
      </c>
      <c r="C139">
        <v>159</v>
      </c>
      <c r="D139" t="s">
        <v>2117</v>
      </c>
      <c r="E139" t="s">
        <v>1317</v>
      </c>
      <c r="F139">
        <v>0</v>
      </c>
      <c r="G139" t="s">
        <v>5461</v>
      </c>
      <c r="H139">
        <v>0</v>
      </c>
      <c r="I139" t="s">
        <v>5462</v>
      </c>
      <c r="J139">
        <v>0</v>
      </c>
      <c r="K139">
        <v>0</v>
      </c>
      <c r="L139">
        <v>425</v>
      </c>
      <c r="M139">
        <v>120</v>
      </c>
      <c r="P139">
        <v>15140</v>
      </c>
      <c r="Q139" s="16">
        <v>46538</v>
      </c>
      <c r="R139">
        <v>7</v>
      </c>
      <c r="S139" t="s">
        <v>5490</v>
      </c>
      <c r="T139" s="16">
        <v>46015</v>
      </c>
      <c r="U139">
        <v>1</v>
      </c>
      <c r="V139" t="s">
        <v>5466</v>
      </c>
      <c r="Y139">
        <v>1</v>
      </c>
    </row>
    <row r="140" spans="1:25">
      <c r="A140">
        <v>1</v>
      </c>
      <c r="B140" t="s">
        <v>5460</v>
      </c>
      <c r="C140">
        <v>160</v>
      </c>
      <c r="D140" t="s">
        <v>3252</v>
      </c>
      <c r="E140" t="s">
        <v>1691</v>
      </c>
      <c r="F140">
        <v>0</v>
      </c>
      <c r="G140" t="s">
        <v>5461</v>
      </c>
      <c r="H140">
        <v>0</v>
      </c>
      <c r="I140" t="s">
        <v>5462</v>
      </c>
      <c r="J140">
        <v>0</v>
      </c>
      <c r="K140">
        <v>0</v>
      </c>
      <c r="L140">
        <v>510</v>
      </c>
      <c r="M140">
        <v>-1327</v>
      </c>
      <c r="N140">
        <v>1</v>
      </c>
      <c r="O140" t="s">
        <v>5472</v>
      </c>
      <c r="P140" t="s">
        <v>5548</v>
      </c>
      <c r="Q140" s="16">
        <v>46843</v>
      </c>
      <c r="R140">
        <v>4</v>
      </c>
      <c r="S140" t="s">
        <v>5474</v>
      </c>
      <c r="T140" s="16">
        <v>46086</v>
      </c>
      <c r="U140">
        <v>1</v>
      </c>
      <c r="V140" t="s">
        <v>5466</v>
      </c>
      <c r="W140">
        <v>1</v>
      </c>
      <c r="X140" t="s">
        <v>88</v>
      </c>
      <c r="Y140">
        <v>1</v>
      </c>
    </row>
    <row r="141" spans="1:25">
      <c r="A141">
        <v>1</v>
      </c>
      <c r="B141" t="s">
        <v>5460</v>
      </c>
      <c r="C141">
        <v>161</v>
      </c>
      <c r="D141" t="s">
        <v>2446</v>
      </c>
      <c r="E141" t="s">
        <v>1426</v>
      </c>
      <c r="F141">
        <v>0</v>
      </c>
      <c r="G141" t="s">
        <v>5461</v>
      </c>
      <c r="H141">
        <v>0</v>
      </c>
      <c r="I141" t="s">
        <v>5462</v>
      </c>
      <c r="J141">
        <v>2000</v>
      </c>
      <c r="K141">
        <v>500</v>
      </c>
      <c r="L141">
        <v>126</v>
      </c>
      <c r="M141">
        <v>-36</v>
      </c>
      <c r="P141" t="s">
        <v>5549</v>
      </c>
      <c r="Q141" s="16">
        <v>46934</v>
      </c>
      <c r="R141">
        <v>6</v>
      </c>
      <c r="S141" t="s">
        <v>5471</v>
      </c>
      <c r="T141" s="16">
        <v>46077</v>
      </c>
      <c r="U141">
        <v>1</v>
      </c>
      <c r="V141" t="s">
        <v>5466</v>
      </c>
      <c r="Y141">
        <v>1</v>
      </c>
    </row>
    <row r="142" spans="1:25">
      <c r="A142">
        <v>1</v>
      </c>
      <c r="B142" t="s">
        <v>5460</v>
      </c>
      <c r="C142">
        <v>162</v>
      </c>
      <c r="D142" t="s">
        <v>3260</v>
      </c>
      <c r="E142" t="s">
        <v>1694</v>
      </c>
      <c r="F142">
        <v>0</v>
      </c>
      <c r="G142" t="s">
        <v>5461</v>
      </c>
      <c r="H142">
        <v>0</v>
      </c>
      <c r="I142" t="s">
        <v>5462</v>
      </c>
      <c r="J142">
        <v>2000</v>
      </c>
      <c r="K142">
        <v>500</v>
      </c>
      <c r="L142">
        <v>1320</v>
      </c>
      <c r="M142">
        <v>-1320</v>
      </c>
      <c r="R142" t="s">
        <v>5464</v>
      </c>
      <c r="S142" t="s">
        <v>5465</v>
      </c>
      <c r="T142" s="16">
        <v>46045</v>
      </c>
      <c r="U142">
        <v>1</v>
      </c>
      <c r="V142" t="s">
        <v>5466</v>
      </c>
      <c r="W142">
        <v>2</v>
      </c>
      <c r="X142" t="s">
        <v>1204</v>
      </c>
      <c r="Y142">
        <v>1</v>
      </c>
    </row>
    <row r="143" spans="1:25">
      <c r="A143">
        <v>1</v>
      </c>
      <c r="B143" t="s">
        <v>5460</v>
      </c>
      <c r="C143">
        <v>163</v>
      </c>
      <c r="D143" t="s">
        <v>2396</v>
      </c>
      <c r="E143" t="s">
        <v>473</v>
      </c>
      <c r="F143">
        <v>0</v>
      </c>
      <c r="G143" t="s">
        <v>5461</v>
      </c>
      <c r="H143">
        <v>0</v>
      </c>
      <c r="I143" t="s">
        <v>5462</v>
      </c>
      <c r="J143">
        <v>2000</v>
      </c>
      <c r="K143">
        <v>500</v>
      </c>
      <c r="L143">
        <v>346</v>
      </c>
      <c r="M143">
        <v>-346</v>
      </c>
      <c r="R143" t="s">
        <v>5464</v>
      </c>
      <c r="S143" t="s">
        <v>5465</v>
      </c>
      <c r="T143" s="16">
        <v>46045</v>
      </c>
      <c r="U143">
        <v>1</v>
      </c>
      <c r="V143" t="s">
        <v>5466</v>
      </c>
      <c r="W143">
        <v>2</v>
      </c>
      <c r="X143" t="s">
        <v>1204</v>
      </c>
      <c r="Y143">
        <v>1</v>
      </c>
    </row>
    <row r="144" spans="1:25">
      <c r="A144">
        <v>1</v>
      </c>
      <c r="B144" t="s">
        <v>5460</v>
      </c>
      <c r="C144">
        <v>164</v>
      </c>
      <c r="D144" t="s">
        <v>3022</v>
      </c>
      <c r="E144" t="s">
        <v>1614</v>
      </c>
      <c r="F144">
        <v>0</v>
      </c>
      <c r="G144" t="s">
        <v>5461</v>
      </c>
      <c r="H144">
        <v>0</v>
      </c>
      <c r="I144" t="s">
        <v>5462</v>
      </c>
      <c r="J144">
        <v>2000</v>
      </c>
      <c r="K144">
        <v>500</v>
      </c>
      <c r="L144">
        <v>378</v>
      </c>
      <c r="M144">
        <v>-378</v>
      </c>
      <c r="R144" t="s">
        <v>5464</v>
      </c>
      <c r="S144" t="s">
        <v>5465</v>
      </c>
      <c r="T144" s="16">
        <v>46045</v>
      </c>
      <c r="U144">
        <v>1</v>
      </c>
      <c r="V144" t="s">
        <v>5466</v>
      </c>
      <c r="W144">
        <v>1</v>
      </c>
      <c r="X144" t="s">
        <v>88</v>
      </c>
      <c r="Y144">
        <v>1</v>
      </c>
    </row>
    <row r="145" spans="1:25">
      <c r="A145">
        <v>1</v>
      </c>
      <c r="B145" t="s">
        <v>5460</v>
      </c>
      <c r="C145">
        <v>165</v>
      </c>
      <c r="D145" t="s">
        <v>3095</v>
      </c>
      <c r="E145" t="s">
        <v>1636</v>
      </c>
      <c r="F145">
        <v>0</v>
      </c>
      <c r="G145" t="s">
        <v>5461</v>
      </c>
      <c r="H145">
        <v>0</v>
      </c>
      <c r="I145" t="s">
        <v>5462</v>
      </c>
      <c r="J145">
        <v>2000</v>
      </c>
      <c r="K145">
        <v>500</v>
      </c>
      <c r="L145">
        <v>899</v>
      </c>
      <c r="M145">
        <v>-1537</v>
      </c>
      <c r="P145">
        <v>2510</v>
      </c>
      <c r="Q145" s="16">
        <v>46783</v>
      </c>
      <c r="R145">
        <v>1</v>
      </c>
      <c r="S145" t="s">
        <v>5481</v>
      </c>
      <c r="T145" s="16">
        <v>46083</v>
      </c>
      <c r="U145">
        <v>1</v>
      </c>
      <c r="V145" t="s">
        <v>5466</v>
      </c>
      <c r="W145">
        <v>1</v>
      </c>
      <c r="X145" t="s">
        <v>88</v>
      </c>
      <c r="Y145">
        <v>1</v>
      </c>
    </row>
    <row r="146" spans="1:25">
      <c r="A146">
        <v>1</v>
      </c>
      <c r="B146" t="s">
        <v>5460</v>
      </c>
      <c r="C146">
        <v>166</v>
      </c>
      <c r="D146" t="s">
        <v>5129</v>
      </c>
      <c r="E146" t="s">
        <v>1639</v>
      </c>
      <c r="F146">
        <v>0</v>
      </c>
      <c r="G146" t="s">
        <v>5461</v>
      </c>
      <c r="H146">
        <v>0</v>
      </c>
      <c r="I146" t="s">
        <v>5462</v>
      </c>
      <c r="J146">
        <v>2000</v>
      </c>
      <c r="K146">
        <v>500</v>
      </c>
      <c r="L146">
        <v>0</v>
      </c>
      <c r="M146">
        <v>0</v>
      </c>
      <c r="P146">
        <v>389677</v>
      </c>
      <c r="Q146" s="16">
        <v>46203</v>
      </c>
      <c r="R146" t="s">
        <v>5464</v>
      </c>
      <c r="S146" t="s">
        <v>5465</v>
      </c>
      <c r="T146" s="16">
        <v>46045</v>
      </c>
      <c r="U146">
        <v>1</v>
      </c>
      <c r="V146" t="s">
        <v>5466</v>
      </c>
      <c r="Y146">
        <v>1</v>
      </c>
    </row>
    <row r="147" spans="1:25">
      <c r="A147">
        <v>1</v>
      </c>
      <c r="B147" t="s">
        <v>5460</v>
      </c>
      <c r="C147">
        <v>168</v>
      </c>
      <c r="D147" t="s">
        <v>2262</v>
      </c>
      <c r="E147" t="s">
        <v>1370</v>
      </c>
      <c r="F147">
        <v>0</v>
      </c>
      <c r="G147" t="s">
        <v>5461</v>
      </c>
      <c r="H147">
        <v>0</v>
      </c>
      <c r="I147" t="s">
        <v>5462</v>
      </c>
      <c r="J147">
        <v>2000</v>
      </c>
      <c r="K147">
        <v>500</v>
      </c>
      <c r="L147">
        <v>355</v>
      </c>
      <c r="M147">
        <v>-1959</v>
      </c>
      <c r="P147">
        <v>2515</v>
      </c>
      <c r="Q147" s="16">
        <v>46873</v>
      </c>
      <c r="R147">
        <v>9</v>
      </c>
      <c r="S147" t="s">
        <v>5468</v>
      </c>
      <c r="T147" s="16">
        <v>46090</v>
      </c>
      <c r="U147">
        <v>1</v>
      </c>
      <c r="V147" t="s">
        <v>5466</v>
      </c>
      <c r="W147">
        <v>1</v>
      </c>
      <c r="X147" t="s">
        <v>88</v>
      </c>
      <c r="Y147">
        <v>1</v>
      </c>
    </row>
    <row r="148" spans="1:25">
      <c r="A148">
        <v>1</v>
      </c>
      <c r="B148" t="s">
        <v>5460</v>
      </c>
      <c r="C148">
        <v>169</v>
      </c>
      <c r="D148" t="s">
        <v>2452</v>
      </c>
      <c r="E148" t="s">
        <v>1428</v>
      </c>
      <c r="F148">
        <v>0</v>
      </c>
      <c r="G148" t="s">
        <v>5461</v>
      </c>
      <c r="H148">
        <v>0</v>
      </c>
      <c r="I148" t="s">
        <v>5462</v>
      </c>
      <c r="J148">
        <v>2000</v>
      </c>
      <c r="K148">
        <v>500</v>
      </c>
      <c r="L148">
        <v>210</v>
      </c>
      <c r="M148">
        <v>-451</v>
      </c>
      <c r="P148" t="s">
        <v>5550</v>
      </c>
      <c r="Q148" s="16">
        <v>46477</v>
      </c>
      <c r="R148">
        <v>9</v>
      </c>
      <c r="S148" t="s">
        <v>5468</v>
      </c>
      <c r="T148" s="16">
        <v>46078</v>
      </c>
      <c r="U148">
        <v>1</v>
      </c>
      <c r="V148" t="s">
        <v>5466</v>
      </c>
      <c r="W148">
        <v>1</v>
      </c>
      <c r="X148" t="s">
        <v>88</v>
      </c>
      <c r="Y148">
        <v>1</v>
      </c>
    </row>
    <row r="149" spans="1:25">
      <c r="A149">
        <v>1</v>
      </c>
      <c r="B149" t="s">
        <v>5460</v>
      </c>
      <c r="C149">
        <v>170</v>
      </c>
      <c r="D149" t="s">
        <v>3298</v>
      </c>
      <c r="E149" t="s">
        <v>1706</v>
      </c>
      <c r="F149">
        <v>0</v>
      </c>
      <c r="G149" t="s">
        <v>5461</v>
      </c>
      <c r="H149">
        <v>0</v>
      </c>
      <c r="I149" t="s">
        <v>5462</v>
      </c>
      <c r="J149">
        <v>2000</v>
      </c>
      <c r="K149">
        <v>500</v>
      </c>
      <c r="L149">
        <v>326</v>
      </c>
      <c r="M149">
        <v>-304</v>
      </c>
      <c r="R149">
        <v>1</v>
      </c>
      <c r="S149" t="s">
        <v>5481</v>
      </c>
      <c r="T149" s="16">
        <v>46074</v>
      </c>
      <c r="U149">
        <v>1</v>
      </c>
      <c r="V149" t="s">
        <v>5466</v>
      </c>
      <c r="W149">
        <v>2</v>
      </c>
      <c r="X149" t="s">
        <v>1204</v>
      </c>
      <c r="Y149">
        <v>1</v>
      </c>
    </row>
    <row r="150" spans="1:25">
      <c r="A150">
        <v>1</v>
      </c>
      <c r="B150" t="s">
        <v>5460</v>
      </c>
      <c r="C150">
        <v>171</v>
      </c>
      <c r="D150" t="s">
        <v>2393</v>
      </c>
      <c r="E150" t="s">
        <v>475</v>
      </c>
      <c r="F150">
        <v>0</v>
      </c>
      <c r="G150" t="s">
        <v>5461</v>
      </c>
      <c r="H150">
        <v>0</v>
      </c>
      <c r="I150" t="s">
        <v>5462</v>
      </c>
      <c r="J150">
        <v>2000</v>
      </c>
      <c r="K150">
        <v>500</v>
      </c>
      <c r="L150">
        <v>381</v>
      </c>
      <c r="M150">
        <v>-381</v>
      </c>
      <c r="R150" t="s">
        <v>5464</v>
      </c>
      <c r="S150" t="s">
        <v>5465</v>
      </c>
      <c r="T150" s="16">
        <v>46045</v>
      </c>
      <c r="U150">
        <v>1</v>
      </c>
      <c r="V150" t="s">
        <v>5466</v>
      </c>
      <c r="W150">
        <v>2</v>
      </c>
      <c r="X150" t="s">
        <v>1204</v>
      </c>
      <c r="Y150">
        <v>1</v>
      </c>
    </row>
    <row r="151" spans="1:25">
      <c r="A151">
        <v>1</v>
      </c>
      <c r="B151" t="s">
        <v>5460</v>
      </c>
      <c r="C151">
        <v>172</v>
      </c>
      <c r="D151" t="s">
        <v>3028</v>
      </c>
      <c r="E151" t="s">
        <v>1616</v>
      </c>
      <c r="F151">
        <v>0</v>
      </c>
      <c r="G151" t="s">
        <v>5461</v>
      </c>
      <c r="H151">
        <v>0</v>
      </c>
      <c r="I151" t="s">
        <v>5462</v>
      </c>
      <c r="J151">
        <v>2000</v>
      </c>
      <c r="K151">
        <v>500</v>
      </c>
      <c r="L151">
        <v>799</v>
      </c>
      <c r="M151">
        <v>-799</v>
      </c>
      <c r="R151" t="s">
        <v>5464</v>
      </c>
      <c r="S151" t="s">
        <v>5465</v>
      </c>
      <c r="T151" s="16">
        <v>46045</v>
      </c>
      <c r="U151">
        <v>1</v>
      </c>
      <c r="V151" t="s">
        <v>5466</v>
      </c>
      <c r="W151">
        <v>1</v>
      </c>
      <c r="X151" t="s">
        <v>88</v>
      </c>
      <c r="Y151">
        <v>1</v>
      </c>
    </row>
    <row r="152" spans="1:25">
      <c r="A152">
        <v>1</v>
      </c>
      <c r="B152" t="s">
        <v>5460</v>
      </c>
      <c r="C152">
        <v>173</v>
      </c>
      <c r="D152" t="s">
        <v>2875</v>
      </c>
      <c r="E152" t="s">
        <v>1566</v>
      </c>
      <c r="F152">
        <v>0</v>
      </c>
      <c r="G152" t="s">
        <v>5461</v>
      </c>
      <c r="H152">
        <v>0</v>
      </c>
      <c r="I152" t="s">
        <v>5462</v>
      </c>
      <c r="J152">
        <v>0</v>
      </c>
      <c r="K152">
        <v>0</v>
      </c>
      <c r="L152">
        <v>1145</v>
      </c>
      <c r="M152">
        <v>-1145</v>
      </c>
      <c r="N152">
        <v>1</v>
      </c>
      <c r="O152" t="s">
        <v>5472</v>
      </c>
      <c r="R152" t="s">
        <v>5464</v>
      </c>
      <c r="S152" t="s">
        <v>5465</v>
      </c>
      <c r="T152" s="16">
        <v>46045</v>
      </c>
      <c r="U152">
        <v>1</v>
      </c>
      <c r="V152" t="s">
        <v>5466</v>
      </c>
      <c r="W152">
        <v>1</v>
      </c>
      <c r="X152" t="s">
        <v>88</v>
      </c>
      <c r="Y152">
        <v>2</v>
      </c>
    </row>
    <row r="153" spans="1:25">
      <c r="A153">
        <v>1</v>
      </c>
      <c r="B153" t="s">
        <v>5460</v>
      </c>
      <c r="C153">
        <v>174</v>
      </c>
      <c r="D153" t="s">
        <v>3163</v>
      </c>
      <c r="E153" t="s">
        <v>866</v>
      </c>
      <c r="F153">
        <v>0</v>
      </c>
      <c r="G153" t="s">
        <v>5461</v>
      </c>
      <c r="H153">
        <v>0</v>
      </c>
      <c r="I153" t="s">
        <v>5462</v>
      </c>
      <c r="J153">
        <v>2000</v>
      </c>
      <c r="K153">
        <v>500</v>
      </c>
      <c r="L153">
        <v>233</v>
      </c>
      <c r="M153">
        <v>-1156</v>
      </c>
      <c r="P153">
        <v>13230</v>
      </c>
      <c r="Q153" s="16">
        <v>46326</v>
      </c>
      <c r="R153">
        <v>9</v>
      </c>
      <c r="S153" t="s">
        <v>5468</v>
      </c>
      <c r="T153" s="16">
        <v>46090</v>
      </c>
      <c r="U153">
        <v>1</v>
      </c>
      <c r="V153" t="s">
        <v>5466</v>
      </c>
      <c r="W153">
        <v>2</v>
      </c>
      <c r="X153" t="s">
        <v>1204</v>
      </c>
      <c r="Y153">
        <v>1</v>
      </c>
    </row>
    <row r="154" spans="1:25">
      <c r="A154">
        <v>1</v>
      </c>
      <c r="B154" t="s">
        <v>5460</v>
      </c>
      <c r="C154">
        <v>175</v>
      </c>
      <c r="D154" t="s">
        <v>3122</v>
      </c>
      <c r="E154" t="s">
        <v>1647</v>
      </c>
      <c r="F154">
        <v>0</v>
      </c>
      <c r="G154" t="s">
        <v>5461</v>
      </c>
      <c r="H154">
        <v>0</v>
      </c>
      <c r="I154" t="s">
        <v>5462</v>
      </c>
      <c r="J154">
        <v>0</v>
      </c>
      <c r="K154">
        <v>0</v>
      </c>
      <c r="L154">
        <v>394</v>
      </c>
      <c r="M154">
        <v>-220</v>
      </c>
      <c r="P154">
        <v>2501</v>
      </c>
      <c r="Q154" s="16">
        <v>47542</v>
      </c>
      <c r="R154">
        <v>9</v>
      </c>
      <c r="S154" t="s">
        <v>5468</v>
      </c>
      <c r="T154" s="16">
        <v>46079</v>
      </c>
      <c r="U154">
        <v>1</v>
      </c>
      <c r="V154" t="s">
        <v>5466</v>
      </c>
      <c r="W154">
        <v>1</v>
      </c>
      <c r="X154" t="s">
        <v>88</v>
      </c>
      <c r="Y154">
        <v>1</v>
      </c>
    </row>
    <row r="155" spans="1:25">
      <c r="A155">
        <v>1</v>
      </c>
      <c r="B155" t="s">
        <v>5460</v>
      </c>
      <c r="C155">
        <v>176</v>
      </c>
      <c r="D155" t="s">
        <v>2305</v>
      </c>
      <c r="E155" t="s">
        <v>1386</v>
      </c>
      <c r="F155">
        <v>0</v>
      </c>
      <c r="G155" t="s">
        <v>5461</v>
      </c>
      <c r="H155">
        <v>0</v>
      </c>
      <c r="I155" t="s">
        <v>5462</v>
      </c>
      <c r="J155">
        <v>2000</v>
      </c>
      <c r="K155">
        <v>500</v>
      </c>
      <c r="L155">
        <v>412</v>
      </c>
      <c r="M155">
        <v>-412</v>
      </c>
      <c r="P155" t="s">
        <v>5551</v>
      </c>
      <c r="Q155" s="16">
        <v>46843</v>
      </c>
      <c r="R155" t="s">
        <v>5464</v>
      </c>
      <c r="S155" t="s">
        <v>5465</v>
      </c>
      <c r="T155" s="16">
        <v>46045</v>
      </c>
      <c r="U155">
        <v>1</v>
      </c>
      <c r="V155" t="s">
        <v>5466</v>
      </c>
      <c r="Y155">
        <v>1</v>
      </c>
    </row>
    <row r="156" spans="1:25">
      <c r="A156">
        <v>1</v>
      </c>
      <c r="B156" t="s">
        <v>5460</v>
      </c>
      <c r="C156">
        <v>177</v>
      </c>
      <c r="D156" t="s">
        <v>2517</v>
      </c>
      <c r="E156" t="s">
        <v>1450</v>
      </c>
      <c r="F156">
        <v>0</v>
      </c>
      <c r="G156" t="s">
        <v>5461</v>
      </c>
      <c r="H156">
        <v>0</v>
      </c>
      <c r="I156" t="s">
        <v>5462</v>
      </c>
      <c r="J156">
        <v>2000</v>
      </c>
      <c r="K156">
        <v>500</v>
      </c>
      <c r="L156">
        <v>438</v>
      </c>
      <c r="M156">
        <v>-438</v>
      </c>
      <c r="R156" t="s">
        <v>5464</v>
      </c>
      <c r="S156" t="s">
        <v>5465</v>
      </c>
      <c r="T156" s="16">
        <v>46045</v>
      </c>
      <c r="U156">
        <v>1</v>
      </c>
      <c r="V156" t="s">
        <v>5466</v>
      </c>
      <c r="W156">
        <v>1</v>
      </c>
      <c r="X156" t="s">
        <v>88</v>
      </c>
      <c r="Y156">
        <v>1</v>
      </c>
    </row>
    <row r="157" spans="1:25">
      <c r="A157">
        <v>1</v>
      </c>
      <c r="B157" t="s">
        <v>5460</v>
      </c>
      <c r="C157">
        <v>178</v>
      </c>
      <c r="D157" t="s">
        <v>3017</v>
      </c>
      <c r="E157" t="s">
        <v>1612</v>
      </c>
      <c r="F157">
        <v>0</v>
      </c>
      <c r="G157" t="s">
        <v>5461</v>
      </c>
      <c r="H157">
        <v>0</v>
      </c>
      <c r="I157" t="s">
        <v>5462</v>
      </c>
      <c r="J157">
        <v>0</v>
      </c>
      <c r="K157">
        <v>0</v>
      </c>
      <c r="L157">
        <v>148</v>
      </c>
      <c r="M157">
        <v>82</v>
      </c>
      <c r="P157" t="s">
        <v>5552</v>
      </c>
      <c r="Q157" s="16">
        <v>46691</v>
      </c>
      <c r="R157">
        <v>9</v>
      </c>
      <c r="S157" t="s">
        <v>5468</v>
      </c>
      <c r="T157" s="16">
        <v>46078</v>
      </c>
      <c r="U157">
        <v>1</v>
      </c>
      <c r="V157" t="s">
        <v>5466</v>
      </c>
      <c r="W157">
        <v>2</v>
      </c>
      <c r="X157" t="s">
        <v>1204</v>
      </c>
      <c r="Y157">
        <v>1</v>
      </c>
    </row>
    <row r="158" spans="1:25">
      <c r="A158">
        <v>1</v>
      </c>
      <c r="B158" t="s">
        <v>5460</v>
      </c>
      <c r="C158">
        <v>179</v>
      </c>
      <c r="D158" t="s">
        <v>2472</v>
      </c>
      <c r="E158" t="s">
        <v>1435</v>
      </c>
      <c r="F158">
        <v>0</v>
      </c>
      <c r="G158" t="s">
        <v>5461</v>
      </c>
      <c r="H158">
        <v>0</v>
      </c>
      <c r="I158" t="s">
        <v>5462</v>
      </c>
      <c r="J158">
        <v>2000</v>
      </c>
      <c r="K158">
        <v>500</v>
      </c>
      <c r="L158">
        <v>0</v>
      </c>
      <c r="M158">
        <v>0</v>
      </c>
      <c r="R158" t="s">
        <v>5464</v>
      </c>
      <c r="S158" t="s">
        <v>5465</v>
      </c>
      <c r="T158" s="16">
        <v>46045</v>
      </c>
      <c r="U158">
        <v>1</v>
      </c>
      <c r="V158" t="s">
        <v>5466</v>
      </c>
      <c r="W158">
        <v>4</v>
      </c>
      <c r="Y158">
        <v>1</v>
      </c>
    </row>
    <row r="159" spans="1:25">
      <c r="A159">
        <v>1</v>
      </c>
      <c r="B159" t="s">
        <v>5460</v>
      </c>
      <c r="C159">
        <v>180</v>
      </c>
      <c r="D159" t="s">
        <v>2984</v>
      </c>
      <c r="E159" t="s">
        <v>1602</v>
      </c>
      <c r="F159">
        <v>0</v>
      </c>
      <c r="G159" t="s">
        <v>5461</v>
      </c>
      <c r="H159">
        <v>0</v>
      </c>
      <c r="I159" t="s">
        <v>5462</v>
      </c>
      <c r="J159">
        <v>2000</v>
      </c>
      <c r="K159">
        <v>500</v>
      </c>
      <c r="L159">
        <v>483</v>
      </c>
      <c r="M159">
        <v>-483</v>
      </c>
      <c r="P159" t="s">
        <v>5553</v>
      </c>
      <c r="Q159" s="16">
        <v>46630</v>
      </c>
      <c r="R159" t="s">
        <v>5464</v>
      </c>
      <c r="S159" t="s">
        <v>5465</v>
      </c>
      <c r="T159" s="16">
        <v>46045</v>
      </c>
      <c r="U159">
        <v>1</v>
      </c>
      <c r="V159" t="s">
        <v>5466</v>
      </c>
      <c r="Y159">
        <v>1</v>
      </c>
    </row>
    <row r="160" spans="1:25">
      <c r="A160">
        <v>1</v>
      </c>
      <c r="B160" t="s">
        <v>5460</v>
      </c>
      <c r="C160">
        <v>181</v>
      </c>
      <c r="D160" t="s">
        <v>3688</v>
      </c>
      <c r="E160" t="s">
        <v>1840</v>
      </c>
      <c r="F160">
        <v>0</v>
      </c>
      <c r="G160" t="s">
        <v>5461</v>
      </c>
      <c r="H160">
        <v>0</v>
      </c>
      <c r="I160" t="s">
        <v>5462</v>
      </c>
      <c r="J160">
        <v>0</v>
      </c>
      <c r="K160">
        <v>0</v>
      </c>
      <c r="L160">
        <v>490</v>
      </c>
      <c r="M160">
        <v>-556</v>
      </c>
      <c r="P160" t="s">
        <v>5554</v>
      </c>
      <c r="Q160" s="16">
        <v>46812</v>
      </c>
      <c r="R160">
        <v>7</v>
      </c>
      <c r="S160" t="s">
        <v>5490</v>
      </c>
      <c r="T160" s="16">
        <v>46091</v>
      </c>
      <c r="U160">
        <v>1</v>
      </c>
      <c r="V160" t="s">
        <v>5466</v>
      </c>
      <c r="Y160">
        <v>1</v>
      </c>
    </row>
    <row r="161" spans="1:25">
      <c r="A161">
        <v>1</v>
      </c>
      <c r="B161" t="s">
        <v>5460</v>
      </c>
      <c r="C161">
        <v>183</v>
      </c>
      <c r="D161" t="s">
        <v>3124</v>
      </c>
      <c r="E161" t="s">
        <v>1648</v>
      </c>
      <c r="F161">
        <v>0</v>
      </c>
      <c r="G161" t="s">
        <v>5461</v>
      </c>
      <c r="H161">
        <v>0</v>
      </c>
      <c r="I161" t="s">
        <v>5462</v>
      </c>
      <c r="J161">
        <v>0</v>
      </c>
      <c r="K161">
        <v>0</v>
      </c>
      <c r="L161">
        <v>882</v>
      </c>
      <c r="M161">
        <v>-290</v>
      </c>
      <c r="P161">
        <v>2415</v>
      </c>
      <c r="Q161" s="16">
        <v>47483</v>
      </c>
      <c r="R161">
        <v>4</v>
      </c>
      <c r="S161" t="s">
        <v>5474</v>
      </c>
      <c r="T161" s="16">
        <v>46042</v>
      </c>
      <c r="U161">
        <v>1</v>
      </c>
      <c r="V161" t="s">
        <v>5466</v>
      </c>
      <c r="W161">
        <v>2</v>
      </c>
      <c r="X161" t="s">
        <v>1204</v>
      </c>
      <c r="Y161">
        <v>1</v>
      </c>
    </row>
    <row r="162" spans="1:25">
      <c r="A162">
        <v>1</v>
      </c>
      <c r="B162" t="s">
        <v>5460</v>
      </c>
      <c r="C162">
        <v>184</v>
      </c>
      <c r="D162" t="s">
        <v>2712</v>
      </c>
      <c r="E162" t="s">
        <v>1510</v>
      </c>
      <c r="F162">
        <v>0</v>
      </c>
      <c r="G162" t="s">
        <v>5461</v>
      </c>
      <c r="H162">
        <v>0</v>
      </c>
      <c r="I162" t="s">
        <v>5462</v>
      </c>
      <c r="J162">
        <v>2000</v>
      </c>
      <c r="K162">
        <v>500</v>
      </c>
      <c r="L162">
        <v>672</v>
      </c>
      <c r="M162">
        <v>-719</v>
      </c>
      <c r="P162" t="s">
        <v>5555</v>
      </c>
      <c r="Q162" s="16">
        <v>46873</v>
      </c>
      <c r="R162">
        <v>4</v>
      </c>
      <c r="S162" t="s">
        <v>5474</v>
      </c>
      <c r="T162" s="16">
        <v>46070</v>
      </c>
      <c r="U162">
        <v>1</v>
      </c>
      <c r="V162" t="s">
        <v>5466</v>
      </c>
      <c r="W162">
        <v>1</v>
      </c>
      <c r="X162" t="s">
        <v>88</v>
      </c>
      <c r="Y162">
        <v>1</v>
      </c>
    </row>
    <row r="163" spans="1:25">
      <c r="A163">
        <v>1</v>
      </c>
      <c r="B163" t="s">
        <v>5460</v>
      </c>
      <c r="C163">
        <v>185</v>
      </c>
      <c r="D163" t="s">
        <v>2535</v>
      </c>
      <c r="E163" t="s">
        <v>1455</v>
      </c>
      <c r="F163">
        <v>0</v>
      </c>
      <c r="G163" t="s">
        <v>5461</v>
      </c>
      <c r="H163">
        <v>0</v>
      </c>
      <c r="I163" t="s">
        <v>5462</v>
      </c>
      <c r="J163">
        <v>2000</v>
      </c>
      <c r="K163">
        <v>500</v>
      </c>
      <c r="L163">
        <v>846</v>
      </c>
      <c r="M163">
        <v>-846</v>
      </c>
      <c r="P163" t="s">
        <v>5556</v>
      </c>
      <c r="Q163" s="16">
        <v>46477</v>
      </c>
      <c r="R163" t="s">
        <v>5464</v>
      </c>
      <c r="S163" t="s">
        <v>5465</v>
      </c>
      <c r="T163" s="16">
        <v>46045</v>
      </c>
      <c r="U163">
        <v>1</v>
      </c>
      <c r="V163" t="s">
        <v>5466</v>
      </c>
      <c r="W163">
        <v>1</v>
      </c>
      <c r="X163" t="s">
        <v>88</v>
      </c>
      <c r="Y163">
        <v>1</v>
      </c>
    </row>
    <row r="164" spans="1:25">
      <c r="A164">
        <v>1</v>
      </c>
      <c r="B164" t="s">
        <v>5460</v>
      </c>
      <c r="C164">
        <v>187</v>
      </c>
      <c r="D164" t="s">
        <v>2482</v>
      </c>
      <c r="E164" t="s">
        <v>526</v>
      </c>
      <c r="F164">
        <v>0</v>
      </c>
      <c r="G164" t="s">
        <v>5461</v>
      </c>
      <c r="H164">
        <v>0</v>
      </c>
      <c r="I164" t="s">
        <v>5462</v>
      </c>
      <c r="J164">
        <v>2000</v>
      </c>
      <c r="K164">
        <v>500</v>
      </c>
      <c r="L164">
        <v>42</v>
      </c>
      <c r="M164">
        <v>-49</v>
      </c>
      <c r="R164">
        <v>1</v>
      </c>
      <c r="S164" t="s">
        <v>5481</v>
      </c>
      <c r="T164" s="16">
        <v>46074</v>
      </c>
      <c r="U164">
        <v>1</v>
      </c>
      <c r="V164" t="s">
        <v>5466</v>
      </c>
      <c r="W164">
        <v>2</v>
      </c>
      <c r="X164" t="s">
        <v>1204</v>
      </c>
      <c r="Y164">
        <v>1</v>
      </c>
    </row>
    <row r="165" spans="1:25">
      <c r="A165">
        <v>1</v>
      </c>
      <c r="B165" t="s">
        <v>5460</v>
      </c>
      <c r="C165">
        <v>188</v>
      </c>
      <c r="D165" t="s">
        <v>3422</v>
      </c>
      <c r="E165" t="s">
        <v>1746</v>
      </c>
      <c r="F165">
        <v>0</v>
      </c>
      <c r="G165" t="s">
        <v>5461</v>
      </c>
      <c r="H165">
        <v>0</v>
      </c>
      <c r="I165" t="s">
        <v>5462</v>
      </c>
      <c r="J165">
        <v>0</v>
      </c>
      <c r="K165">
        <v>0</v>
      </c>
      <c r="L165">
        <v>126</v>
      </c>
      <c r="M165">
        <v>-126</v>
      </c>
      <c r="N165">
        <v>1</v>
      </c>
      <c r="O165" t="s">
        <v>5472</v>
      </c>
      <c r="R165" t="s">
        <v>5464</v>
      </c>
      <c r="S165" t="s">
        <v>5465</v>
      </c>
      <c r="T165" s="16">
        <v>46045</v>
      </c>
      <c r="U165">
        <v>1</v>
      </c>
      <c r="V165" t="s">
        <v>5466</v>
      </c>
      <c r="W165">
        <v>2</v>
      </c>
      <c r="X165" t="s">
        <v>1204</v>
      </c>
      <c r="Y165">
        <v>1</v>
      </c>
    </row>
    <row r="166" spans="1:25">
      <c r="A166">
        <v>1</v>
      </c>
      <c r="B166" t="s">
        <v>5460</v>
      </c>
      <c r="C166">
        <v>189</v>
      </c>
      <c r="D166" t="s">
        <v>3442</v>
      </c>
      <c r="E166" t="s">
        <v>1752</v>
      </c>
      <c r="F166">
        <v>0</v>
      </c>
      <c r="G166" t="s">
        <v>5461</v>
      </c>
      <c r="H166">
        <v>0</v>
      </c>
      <c r="I166" t="s">
        <v>5462</v>
      </c>
      <c r="J166">
        <v>2000</v>
      </c>
      <c r="K166">
        <v>500</v>
      </c>
      <c r="L166">
        <v>148</v>
      </c>
      <c r="M166">
        <v>-86</v>
      </c>
      <c r="P166">
        <v>2214</v>
      </c>
      <c r="Q166" s="16">
        <v>45657</v>
      </c>
      <c r="R166">
        <v>9</v>
      </c>
      <c r="S166" t="s">
        <v>5468</v>
      </c>
      <c r="T166" s="16">
        <v>46086</v>
      </c>
      <c r="U166">
        <v>1</v>
      </c>
      <c r="V166" t="s">
        <v>5466</v>
      </c>
      <c r="W166">
        <v>1</v>
      </c>
      <c r="X166" t="s">
        <v>88</v>
      </c>
      <c r="Y166">
        <v>1</v>
      </c>
    </row>
    <row r="167" spans="1:25">
      <c r="A167">
        <v>1</v>
      </c>
      <c r="B167" t="s">
        <v>5460</v>
      </c>
      <c r="C167">
        <v>190</v>
      </c>
      <c r="D167" t="s">
        <v>3646</v>
      </c>
      <c r="E167" t="s">
        <v>1828</v>
      </c>
      <c r="F167">
        <v>0</v>
      </c>
      <c r="G167" t="s">
        <v>5461</v>
      </c>
      <c r="H167">
        <v>0</v>
      </c>
      <c r="I167" t="s">
        <v>5462</v>
      </c>
      <c r="J167">
        <v>2000</v>
      </c>
      <c r="K167">
        <v>500</v>
      </c>
      <c r="L167">
        <v>286</v>
      </c>
      <c r="M167">
        <v>-286</v>
      </c>
      <c r="R167" t="s">
        <v>5464</v>
      </c>
      <c r="S167" t="s">
        <v>5465</v>
      </c>
      <c r="T167" s="16">
        <v>46045</v>
      </c>
      <c r="U167">
        <v>1</v>
      </c>
      <c r="V167" t="s">
        <v>5466</v>
      </c>
      <c r="W167">
        <v>2</v>
      </c>
      <c r="X167" t="s">
        <v>1204</v>
      </c>
      <c r="Y167">
        <v>1</v>
      </c>
    </row>
    <row r="168" spans="1:25">
      <c r="A168">
        <v>1</v>
      </c>
      <c r="B168" t="s">
        <v>5460</v>
      </c>
      <c r="C168">
        <v>191</v>
      </c>
      <c r="D168" t="s">
        <v>2974</v>
      </c>
      <c r="E168" t="s">
        <v>765</v>
      </c>
      <c r="F168">
        <v>0</v>
      </c>
      <c r="G168" t="s">
        <v>5461</v>
      </c>
      <c r="H168">
        <v>0</v>
      </c>
      <c r="I168" t="s">
        <v>5462</v>
      </c>
      <c r="J168">
        <v>0</v>
      </c>
      <c r="K168">
        <v>0</v>
      </c>
      <c r="L168">
        <v>862</v>
      </c>
      <c r="M168">
        <v>12</v>
      </c>
      <c r="P168" t="s">
        <v>5557</v>
      </c>
      <c r="Q168" s="16">
        <v>46934</v>
      </c>
      <c r="R168">
        <v>7</v>
      </c>
      <c r="S168" t="s">
        <v>5490</v>
      </c>
      <c r="T168" s="16">
        <v>46052</v>
      </c>
      <c r="U168">
        <v>1</v>
      </c>
      <c r="V168" t="s">
        <v>5466</v>
      </c>
      <c r="W168">
        <v>2</v>
      </c>
      <c r="X168" t="s">
        <v>1204</v>
      </c>
      <c r="Y168">
        <v>1</v>
      </c>
    </row>
    <row r="169" spans="1:25">
      <c r="A169">
        <v>1</v>
      </c>
      <c r="B169" t="s">
        <v>5460</v>
      </c>
      <c r="C169">
        <v>192</v>
      </c>
      <c r="D169" t="s">
        <v>2920</v>
      </c>
      <c r="E169" t="s">
        <v>1581</v>
      </c>
      <c r="F169">
        <v>0</v>
      </c>
      <c r="G169" t="s">
        <v>5461</v>
      </c>
      <c r="H169">
        <v>0</v>
      </c>
      <c r="I169" t="s">
        <v>5462</v>
      </c>
      <c r="J169">
        <v>2000</v>
      </c>
      <c r="K169">
        <v>500</v>
      </c>
      <c r="L169">
        <v>364</v>
      </c>
      <c r="M169">
        <v>-364</v>
      </c>
      <c r="R169" t="s">
        <v>5464</v>
      </c>
      <c r="S169" t="s">
        <v>5465</v>
      </c>
      <c r="T169" s="16">
        <v>46045</v>
      </c>
      <c r="U169">
        <v>1</v>
      </c>
      <c r="V169" t="s">
        <v>5466</v>
      </c>
      <c r="W169">
        <v>1</v>
      </c>
      <c r="X169" t="s">
        <v>88</v>
      </c>
      <c r="Y169">
        <v>1</v>
      </c>
    </row>
    <row r="170" spans="1:25">
      <c r="A170">
        <v>1</v>
      </c>
      <c r="B170" t="s">
        <v>5460</v>
      </c>
      <c r="C170">
        <v>193</v>
      </c>
      <c r="D170" t="s">
        <v>2538</v>
      </c>
      <c r="E170" t="s">
        <v>557</v>
      </c>
      <c r="F170">
        <v>0</v>
      </c>
      <c r="G170" t="s">
        <v>5461</v>
      </c>
      <c r="H170">
        <v>0</v>
      </c>
      <c r="I170" t="s">
        <v>5462</v>
      </c>
      <c r="J170">
        <v>2000</v>
      </c>
      <c r="K170">
        <v>500</v>
      </c>
      <c r="L170">
        <v>0</v>
      </c>
      <c r="M170">
        <v>0</v>
      </c>
      <c r="R170" t="s">
        <v>5464</v>
      </c>
      <c r="S170" t="s">
        <v>5465</v>
      </c>
      <c r="T170" s="16">
        <v>46045</v>
      </c>
      <c r="U170">
        <v>1</v>
      </c>
      <c r="V170" t="s">
        <v>5466</v>
      </c>
      <c r="W170">
        <v>1</v>
      </c>
      <c r="X170" t="s">
        <v>88</v>
      </c>
      <c r="Y170">
        <v>1</v>
      </c>
    </row>
    <row r="171" spans="1:25">
      <c r="A171">
        <v>1</v>
      </c>
      <c r="B171" t="s">
        <v>5460</v>
      </c>
      <c r="C171">
        <v>194</v>
      </c>
      <c r="D171" t="s">
        <v>3457</v>
      </c>
      <c r="E171" t="s">
        <v>1756</v>
      </c>
      <c r="F171">
        <v>0</v>
      </c>
      <c r="G171" t="s">
        <v>5461</v>
      </c>
      <c r="H171">
        <v>0</v>
      </c>
      <c r="I171" t="s">
        <v>5462</v>
      </c>
      <c r="J171">
        <v>2000</v>
      </c>
      <c r="K171">
        <v>500</v>
      </c>
      <c r="L171">
        <v>323</v>
      </c>
      <c r="M171">
        <v>-1269</v>
      </c>
      <c r="P171" t="s">
        <v>5558</v>
      </c>
      <c r="Q171" s="16">
        <v>46783</v>
      </c>
      <c r="R171">
        <v>1</v>
      </c>
      <c r="S171" t="s">
        <v>5481</v>
      </c>
      <c r="T171" s="16">
        <v>46090</v>
      </c>
      <c r="U171">
        <v>1</v>
      </c>
      <c r="V171" t="s">
        <v>5466</v>
      </c>
      <c r="W171">
        <v>2</v>
      </c>
      <c r="X171" t="s">
        <v>1204</v>
      </c>
      <c r="Y171">
        <v>1</v>
      </c>
    </row>
    <row r="172" spans="1:25">
      <c r="A172">
        <v>1</v>
      </c>
      <c r="B172" t="s">
        <v>5460</v>
      </c>
      <c r="C172">
        <v>195</v>
      </c>
      <c r="D172" t="s">
        <v>2469</v>
      </c>
      <c r="E172" t="s">
        <v>1434</v>
      </c>
      <c r="F172">
        <v>0</v>
      </c>
      <c r="G172" t="s">
        <v>5461</v>
      </c>
      <c r="H172">
        <v>0</v>
      </c>
      <c r="I172" t="s">
        <v>5462</v>
      </c>
      <c r="J172">
        <v>2000</v>
      </c>
      <c r="K172">
        <v>500</v>
      </c>
      <c r="L172">
        <v>824</v>
      </c>
      <c r="M172">
        <v>-824</v>
      </c>
      <c r="P172" t="s">
        <v>5559</v>
      </c>
      <c r="Q172" s="16">
        <v>46752</v>
      </c>
      <c r="R172" t="s">
        <v>5464</v>
      </c>
      <c r="S172" t="s">
        <v>5465</v>
      </c>
      <c r="T172" s="16">
        <v>46045</v>
      </c>
      <c r="U172">
        <v>1</v>
      </c>
      <c r="V172" t="s">
        <v>5466</v>
      </c>
      <c r="W172">
        <v>2</v>
      </c>
      <c r="X172" t="s">
        <v>1204</v>
      </c>
      <c r="Y172">
        <v>1</v>
      </c>
    </row>
    <row r="173" spans="1:25">
      <c r="A173">
        <v>1</v>
      </c>
      <c r="B173" t="s">
        <v>5460</v>
      </c>
      <c r="C173">
        <v>196</v>
      </c>
      <c r="D173" t="s">
        <v>3063</v>
      </c>
      <c r="E173" t="s">
        <v>1626</v>
      </c>
      <c r="F173">
        <v>0</v>
      </c>
      <c r="G173" t="s">
        <v>5461</v>
      </c>
      <c r="H173">
        <v>0</v>
      </c>
      <c r="I173" t="s">
        <v>5462</v>
      </c>
      <c r="J173">
        <v>2000</v>
      </c>
      <c r="K173">
        <v>500</v>
      </c>
      <c r="L173">
        <v>1278</v>
      </c>
      <c r="M173">
        <v>-824</v>
      </c>
      <c r="P173">
        <v>53026</v>
      </c>
      <c r="Q173" s="16">
        <v>47177</v>
      </c>
      <c r="R173">
        <v>1</v>
      </c>
      <c r="S173" t="s">
        <v>5481</v>
      </c>
      <c r="T173" s="16">
        <v>46057</v>
      </c>
      <c r="U173">
        <v>1</v>
      </c>
      <c r="V173" t="s">
        <v>5466</v>
      </c>
      <c r="Y173">
        <v>1</v>
      </c>
    </row>
    <row r="174" spans="1:25">
      <c r="A174">
        <v>1</v>
      </c>
      <c r="B174" t="s">
        <v>5460</v>
      </c>
      <c r="C174">
        <v>197</v>
      </c>
      <c r="D174" t="s">
        <v>3451</v>
      </c>
      <c r="E174" t="s">
        <v>1012</v>
      </c>
      <c r="F174">
        <v>0</v>
      </c>
      <c r="G174" t="s">
        <v>5461</v>
      </c>
      <c r="H174">
        <v>0</v>
      </c>
      <c r="I174" t="s">
        <v>5462</v>
      </c>
      <c r="J174">
        <v>2000</v>
      </c>
      <c r="K174">
        <v>500</v>
      </c>
      <c r="L174">
        <v>1336</v>
      </c>
      <c r="M174">
        <v>-1520</v>
      </c>
      <c r="P174" t="s">
        <v>5560</v>
      </c>
      <c r="Q174" s="16">
        <v>46904</v>
      </c>
      <c r="R174">
        <v>6</v>
      </c>
      <c r="S174" t="s">
        <v>5471</v>
      </c>
      <c r="T174" s="16">
        <v>46070</v>
      </c>
      <c r="U174">
        <v>1</v>
      </c>
      <c r="V174" t="s">
        <v>5466</v>
      </c>
      <c r="W174">
        <v>1</v>
      </c>
      <c r="X174" t="s">
        <v>88</v>
      </c>
      <c r="Y174">
        <v>1</v>
      </c>
    </row>
    <row r="175" spans="1:25">
      <c r="A175">
        <v>1</v>
      </c>
      <c r="B175" t="s">
        <v>5460</v>
      </c>
      <c r="C175">
        <v>198</v>
      </c>
      <c r="D175" t="s">
        <v>3649</v>
      </c>
      <c r="E175" t="s">
        <v>1116</v>
      </c>
      <c r="F175">
        <v>0</v>
      </c>
      <c r="G175" t="s">
        <v>5461</v>
      </c>
      <c r="H175">
        <v>0</v>
      </c>
      <c r="I175" t="s">
        <v>5462</v>
      </c>
      <c r="J175">
        <v>2000</v>
      </c>
      <c r="K175">
        <v>500</v>
      </c>
      <c r="L175">
        <v>777</v>
      </c>
      <c r="M175">
        <v>-777</v>
      </c>
      <c r="R175" t="s">
        <v>5464</v>
      </c>
      <c r="S175" t="s">
        <v>5465</v>
      </c>
      <c r="T175" s="16">
        <v>46045</v>
      </c>
      <c r="U175">
        <v>1</v>
      </c>
      <c r="V175" t="s">
        <v>5466</v>
      </c>
      <c r="W175">
        <v>2</v>
      </c>
      <c r="X175" t="s">
        <v>1204</v>
      </c>
      <c r="Y175">
        <v>1</v>
      </c>
    </row>
    <row r="176" spans="1:25">
      <c r="A176">
        <v>1</v>
      </c>
      <c r="B176" t="s">
        <v>5460</v>
      </c>
      <c r="C176">
        <v>199</v>
      </c>
      <c r="D176" t="s">
        <v>3159</v>
      </c>
      <c r="E176" t="s">
        <v>1661</v>
      </c>
      <c r="F176">
        <v>0</v>
      </c>
      <c r="G176" t="s">
        <v>5461</v>
      </c>
      <c r="H176">
        <v>0</v>
      </c>
      <c r="I176" t="s">
        <v>5462</v>
      </c>
      <c r="J176">
        <v>0</v>
      </c>
      <c r="K176">
        <v>0</v>
      </c>
      <c r="L176">
        <v>610</v>
      </c>
      <c r="M176">
        <v>-1139</v>
      </c>
      <c r="P176" t="s">
        <v>5561</v>
      </c>
      <c r="Q176" s="16">
        <v>47087</v>
      </c>
      <c r="R176">
        <v>4</v>
      </c>
      <c r="S176" t="s">
        <v>5474</v>
      </c>
      <c r="T176" s="16">
        <v>46086</v>
      </c>
      <c r="U176">
        <v>1</v>
      </c>
      <c r="V176" t="s">
        <v>5466</v>
      </c>
      <c r="W176">
        <v>2</v>
      </c>
      <c r="X176" t="s">
        <v>1204</v>
      </c>
      <c r="Y176">
        <v>1</v>
      </c>
    </row>
    <row r="177" spans="1:25">
      <c r="A177">
        <v>1</v>
      </c>
      <c r="B177" t="s">
        <v>5460</v>
      </c>
      <c r="C177">
        <v>200</v>
      </c>
      <c r="D177" t="s">
        <v>3243</v>
      </c>
      <c r="E177" t="s">
        <v>1688</v>
      </c>
      <c r="F177">
        <v>0</v>
      </c>
      <c r="G177" t="s">
        <v>5461</v>
      </c>
      <c r="H177">
        <v>0</v>
      </c>
      <c r="I177" t="s">
        <v>5462</v>
      </c>
      <c r="J177">
        <v>0</v>
      </c>
      <c r="K177">
        <v>0</v>
      </c>
      <c r="L177">
        <v>871</v>
      </c>
      <c r="M177">
        <v>205</v>
      </c>
      <c r="N177">
        <v>1</v>
      </c>
      <c r="O177" t="s">
        <v>5472</v>
      </c>
      <c r="R177">
        <v>1</v>
      </c>
      <c r="S177" t="s">
        <v>5481</v>
      </c>
      <c r="T177" s="16">
        <v>46065</v>
      </c>
      <c r="U177">
        <v>1</v>
      </c>
      <c r="V177" t="s">
        <v>5466</v>
      </c>
      <c r="W177">
        <v>1</v>
      </c>
      <c r="X177" t="s">
        <v>88</v>
      </c>
      <c r="Y177">
        <v>1</v>
      </c>
    </row>
    <row r="178" spans="1:25">
      <c r="A178">
        <v>1</v>
      </c>
      <c r="B178" t="s">
        <v>5460</v>
      </c>
      <c r="C178">
        <v>201</v>
      </c>
      <c r="D178" t="s">
        <v>2541</v>
      </c>
      <c r="E178" t="s">
        <v>558</v>
      </c>
      <c r="F178">
        <v>0</v>
      </c>
      <c r="G178" t="s">
        <v>5461</v>
      </c>
      <c r="H178">
        <v>0</v>
      </c>
      <c r="I178" t="s">
        <v>5462</v>
      </c>
      <c r="J178">
        <v>2000</v>
      </c>
      <c r="K178">
        <v>500</v>
      </c>
      <c r="L178">
        <v>152</v>
      </c>
      <c r="M178">
        <v>-152</v>
      </c>
      <c r="P178" t="s">
        <v>5562</v>
      </c>
      <c r="Q178" s="16">
        <v>46873</v>
      </c>
      <c r="R178" t="s">
        <v>5464</v>
      </c>
      <c r="S178" t="s">
        <v>5465</v>
      </c>
      <c r="T178" s="16">
        <v>46045</v>
      </c>
      <c r="U178">
        <v>1</v>
      </c>
      <c r="V178" t="s">
        <v>5466</v>
      </c>
      <c r="W178">
        <v>1</v>
      </c>
      <c r="X178" t="s">
        <v>88</v>
      </c>
      <c r="Y178">
        <v>1</v>
      </c>
    </row>
    <row r="179" spans="1:25">
      <c r="A179">
        <v>1</v>
      </c>
      <c r="B179" t="s">
        <v>5460</v>
      </c>
      <c r="C179">
        <v>202</v>
      </c>
      <c r="D179" t="s">
        <v>3466</v>
      </c>
      <c r="E179" t="s">
        <v>1759</v>
      </c>
      <c r="F179">
        <v>0</v>
      </c>
      <c r="G179" t="s">
        <v>5461</v>
      </c>
      <c r="H179">
        <v>0</v>
      </c>
      <c r="I179" t="s">
        <v>5462</v>
      </c>
      <c r="J179">
        <v>2000</v>
      </c>
      <c r="K179">
        <v>500</v>
      </c>
      <c r="L179">
        <v>28</v>
      </c>
      <c r="M179">
        <v>-431</v>
      </c>
      <c r="P179" t="s">
        <v>5563</v>
      </c>
      <c r="Q179" s="16">
        <v>46873</v>
      </c>
      <c r="R179">
        <v>1</v>
      </c>
      <c r="S179" t="s">
        <v>5481</v>
      </c>
      <c r="T179" s="16">
        <v>46092</v>
      </c>
      <c r="U179">
        <v>1</v>
      </c>
      <c r="V179" t="s">
        <v>5466</v>
      </c>
      <c r="W179">
        <v>2</v>
      </c>
      <c r="X179" t="s">
        <v>1204</v>
      </c>
      <c r="Y179">
        <v>1</v>
      </c>
    </row>
    <row r="180" spans="1:25">
      <c r="A180">
        <v>1</v>
      </c>
      <c r="B180" t="s">
        <v>5460</v>
      </c>
      <c r="C180">
        <v>203</v>
      </c>
      <c r="D180" t="s">
        <v>2511</v>
      </c>
      <c r="E180" t="s">
        <v>1448</v>
      </c>
      <c r="F180">
        <v>0</v>
      </c>
      <c r="G180" t="s">
        <v>5461</v>
      </c>
      <c r="H180">
        <v>0</v>
      </c>
      <c r="I180" t="s">
        <v>5462</v>
      </c>
      <c r="J180">
        <v>2000</v>
      </c>
      <c r="K180">
        <v>500</v>
      </c>
      <c r="L180">
        <v>112</v>
      </c>
      <c r="M180">
        <v>-68</v>
      </c>
      <c r="R180">
        <v>1</v>
      </c>
      <c r="S180" t="s">
        <v>5481</v>
      </c>
      <c r="T180" s="16">
        <v>46067</v>
      </c>
      <c r="U180">
        <v>1</v>
      </c>
      <c r="V180" t="s">
        <v>5466</v>
      </c>
      <c r="W180">
        <v>2</v>
      </c>
      <c r="X180" t="s">
        <v>1204</v>
      </c>
      <c r="Y180">
        <v>1</v>
      </c>
    </row>
    <row r="181" spans="1:25">
      <c r="A181">
        <v>1</v>
      </c>
      <c r="B181" t="s">
        <v>5460</v>
      </c>
      <c r="C181">
        <v>204</v>
      </c>
      <c r="D181" t="s">
        <v>3142</v>
      </c>
      <c r="E181" t="s">
        <v>1655</v>
      </c>
      <c r="F181">
        <v>0</v>
      </c>
      <c r="G181" t="s">
        <v>5461</v>
      </c>
      <c r="H181">
        <v>0</v>
      </c>
      <c r="I181" t="s">
        <v>5462</v>
      </c>
      <c r="J181">
        <v>2000</v>
      </c>
      <c r="K181">
        <v>500</v>
      </c>
      <c r="L181">
        <v>0</v>
      </c>
      <c r="M181">
        <v>0</v>
      </c>
      <c r="R181" t="s">
        <v>5464</v>
      </c>
      <c r="S181" t="s">
        <v>5465</v>
      </c>
      <c r="T181" s="16">
        <v>46045</v>
      </c>
      <c r="U181">
        <v>1</v>
      </c>
      <c r="V181" t="s">
        <v>5466</v>
      </c>
      <c r="Y181">
        <v>1</v>
      </c>
    </row>
    <row r="182" spans="1:25">
      <c r="A182">
        <v>1</v>
      </c>
      <c r="B182" t="s">
        <v>5460</v>
      </c>
      <c r="C182">
        <v>205</v>
      </c>
      <c r="D182" t="s">
        <v>3463</v>
      </c>
      <c r="E182" t="s">
        <v>1758</v>
      </c>
      <c r="F182">
        <v>0</v>
      </c>
      <c r="G182" t="s">
        <v>5461</v>
      </c>
      <c r="H182">
        <v>0</v>
      </c>
      <c r="I182" t="s">
        <v>5462</v>
      </c>
      <c r="J182">
        <v>2000</v>
      </c>
      <c r="K182">
        <v>500</v>
      </c>
      <c r="L182">
        <v>1984</v>
      </c>
      <c r="M182">
        <v>-4038</v>
      </c>
      <c r="P182" t="s">
        <v>5564</v>
      </c>
      <c r="Q182" s="16">
        <v>46691</v>
      </c>
      <c r="R182">
        <v>9</v>
      </c>
      <c r="S182" t="s">
        <v>5468</v>
      </c>
      <c r="T182" s="16">
        <v>46079</v>
      </c>
      <c r="U182">
        <v>1</v>
      </c>
      <c r="V182" t="s">
        <v>5466</v>
      </c>
      <c r="W182">
        <v>1</v>
      </c>
      <c r="X182" t="s">
        <v>88</v>
      </c>
      <c r="Y182">
        <v>1</v>
      </c>
    </row>
    <row r="183" spans="1:25">
      <c r="A183">
        <v>1</v>
      </c>
      <c r="B183" t="s">
        <v>5460</v>
      </c>
      <c r="C183">
        <v>207</v>
      </c>
      <c r="D183" t="s">
        <v>2866</v>
      </c>
      <c r="E183" t="s">
        <v>1564</v>
      </c>
      <c r="F183">
        <v>0</v>
      </c>
      <c r="G183" t="s">
        <v>5461</v>
      </c>
      <c r="H183">
        <v>0</v>
      </c>
      <c r="I183" t="s">
        <v>5462</v>
      </c>
      <c r="J183">
        <v>0</v>
      </c>
      <c r="K183">
        <v>0</v>
      </c>
      <c r="L183">
        <v>144</v>
      </c>
      <c r="M183">
        <v>-381</v>
      </c>
      <c r="P183" t="s">
        <v>5565</v>
      </c>
      <c r="Q183" s="16">
        <v>47514</v>
      </c>
      <c r="R183">
        <v>9</v>
      </c>
      <c r="S183" t="s">
        <v>5468</v>
      </c>
      <c r="T183" s="16">
        <v>46079</v>
      </c>
      <c r="U183">
        <v>1</v>
      </c>
      <c r="V183" t="s">
        <v>5466</v>
      </c>
      <c r="Y183">
        <v>1</v>
      </c>
    </row>
    <row r="184" spans="1:25">
      <c r="A184">
        <v>1</v>
      </c>
      <c r="B184" t="s">
        <v>5460</v>
      </c>
      <c r="C184">
        <v>208</v>
      </c>
      <c r="D184" t="s">
        <v>3624</v>
      </c>
      <c r="E184" t="s">
        <v>1820</v>
      </c>
      <c r="F184">
        <v>0</v>
      </c>
      <c r="G184" t="s">
        <v>5461</v>
      </c>
      <c r="H184">
        <v>0</v>
      </c>
      <c r="I184" t="s">
        <v>5462</v>
      </c>
      <c r="J184">
        <v>2000</v>
      </c>
      <c r="K184">
        <v>500</v>
      </c>
      <c r="L184">
        <v>420</v>
      </c>
      <c r="M184">
        <v>-780</v>
      </c>
      <c r="P184">
        <v>225406</v>
      </c>
      <c r="Q184" s="16">
        <v>46904</v>
      </c>
      <c r="R184">
        <v>9</v>
      </c>
      <c r="S184" t="s">
        <v>5468</v>
      </c>
      <c r="T184" s="16">
        <v>46079</v>
      </c>
      <c r="U184">
        <v>1</v>
      </c>
      <c r="V184" t="s">
        <v>5466</v>
      </c>
      <c r="W184">
        <v>1</v>
      </c>
      <c r="X184" t="s">
        <v>88</v>
      </c>
      <c r="Y184">
        <v>1</v>
      </c>
    </row>
    <row r="185" spans="1:25">
      <c r="A185">
        <v>1</v>
      </c>
      <c r="B185" t="s">
        <v>5460</v>
      </c>
      <c r="C185">
        <v>209</v>
      </c>
      <c r="D185" t="s">
        <v>2574</v>
      </c>
      <c r="E185" t="s">
        <v>1467</v>
      </c>
      <c r="F185">
        <v>0</v>
      </c>
      <c r="G185" t="s">
        <v>5461</v>
      </c>
      <c r="H185">
        <v>0</v>
      </c>
      <c r="I185" t="s">
        <v>5462</v>
      </c>
      <c r="J185">
        <v>2000</v>
      </c>
      <c r="K185">
        <v>500</v>
      </c>
      <c r="L185">
        <v>162</v>
      </c>
      <c r="M185">
        <v>80</v>
      </c>
      <c r="P185" t="s">
        <v>5566</v>
      </c>
      <c r="Q185" s="16">
        <v>46630</v>
      </c>
      <c r="R185">
        <v>1</v>
      </c>
      <c r="S185" t="s">
        <v>5481</v>
      </c>
      <c r="T185" s="16">
        <v>46074</v>
      </c>
      <c r="U185">
        <v>1</v>
      </c>
      <c r="V185" t="s">
        <v>5466</v>
      </c>
      <c r="W185">
        <v>1</v>
      </c>
      <c r="X185" t="s">
        <v>88</v>
      </c>
      <c r="Y185">
        <v>1</v>
      </c>
    </row>
    <row r="186" spans="1:25">
      <c r="A186">
        <v>1</v>
      </c>
      <c r="B186" t="s">
        <v>5460</v>
      </c>
      <c r="C186">
        <v>210</v>
      </c>
      <c r="D186" t="s">
        <v>3529</v>
      </c>
      <c r="E186" t="s">
        <v>1783</v>
      </c>
      <c r="F186">
        <v>0</v>
      </c>
      <c r="G186" t="s">
        <v>5461</v>
      </c>
      <c r="H186">
        <v>0</v>
      </c>
      <c r="I186" t="s">
        <v>5462</v>
      </c>
      <c r="J186">
        <v>2000</v>
      </c>
      <c r="K186">
        <v>500</v>
      </c>
      <c r="L186">
        <v>616</v>
      </c>
      <c r="M186">
        <v>-1737</v>
      </c>
      <c r="P186" t="s">
        <v>5554</v>
      </c>
      <c r="Q186" s="16">
        <v>46996</v>
      </c>
      <c r="R186">
        <v>9</v>
      </c>
      <c r="S186" t="s">
        <v>5468</v>
      </c>
      <c r="T186" s="16">
        <v>46086</v>
      </c>
      <c r="U186">
        <v>1</v>
      </c>
      <c r="V186" t="s">
        <v>5466</v>
      </c>
      <c r="W186">
        <v>2</v>
      </c>
      <c r="X186" t="s">
        <v>1204</v>
      </c>
      <c r="Y186">
        <v>1</v>
      </c>
    </row>
    <row r="187" spans="1:25">
      <c r="A187">
        <v>1</v>
      </c>
      <c r="B187" t="s">
        <v>5460</v>
      </c>
      <c r="C187">
        <v>211</v>
      </c>
      <c r="D187" t="s">
        <v>2514</v>
      </c>
      <c r="E187" t="s">
        <v>1449</v>
      </c>
      <c r="F187">
        <v>0</v>
      </c>
      <c r="G187" t="s">
        <v>5461</v>
      </c>
      <c r="H187">
        <v>0</v>
      </c>
      <c r="I187" t="s">
        <v>5462</v>
      </c>
      <c r="J187">
        <v>2000</v>
      </c>
      <c r="K187">
        <v>500</v>
      </c>
      <c r="L187">
        <v>116</v>
      </c>
      <c r="M187">
        <v>-116</v>
      </c>
      <c r="R187" t="s">
        <v>5464</v>
      </c>
      <c r="S187" t="s">
        <v>5465</v>
      </c>
      <c r="T187" s="16">
        <v>46045</v>
      </c>
      <c r="U187">
        <v>1</v>
      </c>
      <c r="V187" t="s">
        <v>5466</v>
      </c>
      <c r="W187">
        <v>2</v>
      </c>
      <c r="X187" t="s">
        <v>1204</v>
      </c>
      <c r="Y187">
        <v>1</v>
      </c>
    </row>
    <row r="188" spans="1:25">
      <c r="A188">
        <v>1</v>
      </c>
      <c r="B188" t="s">
        <v>5460</v>
      </c>
      <c r="C188">
        <v>212</v>
      </c>
      <c r="D188" t="s">
        <v>3220</v>
      </c>
      <c r="E188" t="s">
        <v>1680</v>
      </c>
      <c r="F188">
        <v>0</v>
      </c>
      <c r="G188" t="s">
        <v>5461</v>
      </c>
      <c r="H188">
        <v>0</v>
      </c>
      <c r="I188" t="s">
        <v>5462</v>
      </c>
      <c r="J188">
        <v>2000</v>
      </c>
      <c r="K188">
        <v>500</v>
      </c>
      <c r="L188">
        <v>414</v>
      </c>
      <c r="M188">
        <v>531</v>
      </c>
      <c r="P188">
        <v>2507</v>
      </c>
      <c r="Q188" s="16">
        <v>46904</v>
      </c>
      <c r="R188">
        <v>6</v>
      </c>
      <c r="S188" t="s">
        <v>5471</v>
      </c>
      <c r="T188" s="16">
        <v>46070</v>
      </c>
      <c r="U188">
        <v>1</v>
      </c>
      <c r="V188" t="s">
        <v>5466</v>
      </c>
      <c r="W188">
        <v>1</v>
      </c>
      <c r="X188" t="s">
        <v>88</v>
      </c>
      <c r="Y188">
        <v>1</v>
      </c>
    </row>
    <row r="189" spans="1:25">
      <c r="A189">
        <v>1</v>
      </c>
      <c r="B189" t="s">
        <v>5460</v>
      </c>
      <c r="C189">
        <v>213</v>
      </c>
      <c r="D189" t="s">
        <v>3478</v>
      </c>
      <c r="E189" t="s">
        <v>1763</v>
      </c>
      <c r="F189">
        <v>0</v>
      </c>
      <c r="G189" t="s">
        <v>5461</v>
      </c>
      <c r="H189">
        <v>0</v>
      </c>
      <c r="I189" t="s">
        <v>5462</v>
      </c>
      <c r="J189">
        <v>2000</v>
      </c>
      <c r="K189">
        <v>500</v>
      </c>
      <c r="L189">
        <v>1495</v>
      </c>
      <c r="M189">
        <v>-3248</v>
      </c>
      <c r="P189" t="s">
        <v>5567</v>
      </c>
      <c r="Q189" s="16">
        <v>46843</v>
      </c>
      <c r="R189">
        <v>1</v>
      </c>
      <c r="S189" t="s">
        <v>5481</v>
      </c>
      <c r="T189" s="16">
        <v>46083</v>
      </c>
      <c r="U189">
        <v>1</v>
      </c>
      <c r="V189" t="s">
        <v>5466</v>
      </c>
      <c r="Y189">
        <v>1</v>
      </c>
    </row>
    <row r="190" spans="1:25">
      <c r="A190">
        <v>1</v>
      </c>
      <c r="B190" t="s">
        <v>5460</v>
      </c>
      <c r="C190">
        <v>215</v>
      </c>
      <c r="D190" t="s">
        <v>3658</v>
      </c>
      <c r="E190" t="s">
        <v>1831</v>
      </c>
      <c r="F190">
        <v>0</v>
      </c>
      <c r="G190" t="s">
        <v>5461</v>
      </c>
      <c r="H190">
        <v>0</v>
      </c>
      <c r="I190" t="s">
        <v>5462</v>
      </c>
      <c r="J190">
        <v>0</v>
      </c>
      <c r="K190">
        <v>0</v>
      </c>
      <c r="L190">
        <v>374</v>
      </c>
      <c r="M190">
        <v>-488</v>
      </c>
      <c r="P190" t="s">
        <v>5568</v>
      </c>
      <c r="Q190" s="16">
        <v>46691</v>
      </c>
      <c r="R190">
        <v>1</v>
      </c>
      <c r="S190" t="s">
        <v>5481</v>
      </c>
      <c r="T190" s="16">
        <v>46088</v>
      </c>
      <c r="U190">
        <v>1</v>
      </c>
      <c r="V190" t="s">
        <v>5466</v>
      </c>
      <c r="W190">
        <v>1</v>
      </c>
      <c r="X190" t="s">
        <v>88</v>
      </c>
      <c r="Y190">
        <v>1</v>
      </c>
    </row>
    <row r="191" spans="1:25">
      <c r="A191">
        <v>1</v>
      </c>
      <c r="B191" t="s">
        <v>5460</v>
      </c>
      <c r="C191">
        <v>216</v>
      </c>
      <c r="D191" t="s">
        <v>3733</v>
      </c>
      <c r="E191" t="s">
        <v>1858</v>
      </c>
      <c r="F191">
        <v>0</v>
      </c>
      <c r="G191" t="s">
        <v>5461</v>
      </c>
      <c r="H191">
        <v>0</v>
      </c>
      <c r="I191" t="s">
        <v>5462</v>
      </c>
      <c r="J191">
        <v>2000</v>
      </c>
      <c r="K191">
        <v>500</v>
      </c>
      <c r="L191">
        <v>378</v>
      </c>
      <c r="M191">
        <v>-378</v>
      </c>
      <c r="R191" t="s">
        <v>5464</v>
      </c>
      <c r="S191" t="s">
        <v>5465</v>
      </c>
      <c r="T191" s="16">
        <v>46045</v>
      </c>
      <c r="U191">
        <v>1</v>
      </c>
      <c r="V191" t="s">
        <v>5466</v>
      </c>
      <c r="Y191">
        <v>1</v>
      </c>
    </row>
    <row r="192" spans="1:25">
      <c r="A192">
        <v>1</v>
      </c>
      <c r="B192" t="s">
        <v>5460</v>
      </c>
      <c r="C192">
        <v>217</v>
      </c>
      <c r="D192" t="s">
        <v>2599</v>
      </c>
      <c r="E192" t="s">
        <v>1473</v>
      </c>
      <c r="F192">
        <v>0</v>
      </c>
      <c r="G192" t="s">
        <v>5461</v>
      </c>
      <c r="H192">
        <v>0</v>
      </c>
      <c r="I192" t="s">
        <v>5462</v>
      </c>
      <c r="J192">
        <v>2000</v>
      </c>
      <c r="K192">
        <v>500</v>
      </c>
      <c r="L192">
        <v>126</v>
      </c>
      <c r="M192">
        <v>-126</v>
      </c>
      <c r="R192" t="s">
        <v>5464</v>
      </c>
      <c r="S192" t="s">
        <v>5465</v>
      </c>
      <c r="T192" s="16">
        <v>46045</v>
      </c>
      <c r="U192">
        <v>1</v>
      </c>
      <c r="V192" t="s">
        <v>5466</v>
      </c>
      <c r="Y192">
        <v>1</v>
      </c>
    </row>
    <row r="193" spans="1:25">
      <c r="A193">
        <v>1</v>
      </c>
      <c r="B193" t="s">
        <v>5460</v>
      </c>
      <c r="C193">
        <v>218</v>
      </c>
      <c r="D193" t="s">
        <v>3535</v>
      </c>
      <c r="E193" t="s">
        <v>1785</v>
      </c>
      <c r="F193">
        <v>0</v>
      </c>
      <c r="G193" t="s">
        <v>5461</v>
      </c>
      <c r="H193">
        <v>0</v>
      </c>
      <c r="I193" t="s">
        <v>5462</v>
      </c>
      <c r="J193">
        <v>2000</v>
      </c>
      <c r="K193">
        <v>500</v>
      </c>
      <c r="L193">
        <v>84</v>
      </c>
      <c r="M193">
        <v>-72</v>
      </c>
      <c r="P193" t="s">
        <v>5569</v>
      </c>
      <c r="Q193" s="16">
        <v>47726</v>
      </c>
      <c r="R193">
        <v>4</v>
      </c>
      <c r="S193" t="s">
        <v>5474</v>
      </c>
      <c r="T193" s="16">
        <v>46093</v>
      </c>
      <c r="U193">
        <v>1</v>
      </c>
      <c r="V193" t="s">
        <v>5466</v>
      </c>
      <c r="W193">
        <v>2</v>
      </c>
      <c r="X193" t="s">
        <v>1204</v>
      </c>
      <c r="Y193">
        <v>1</v>
      </c>
    </row>
    <row r="194" spans="1:25">
      <c r="A194">
        <v>1</v>
      </c>
      <c r="B194" t="s">
        <v>5460</v>
      </c>
      <c r="C194">
        <v>219</v>
      </c>
      <c r="D194" t="s">
        <v>2613</v>
      </c>
      <c r="E194" t="s">
        <v>1477</v>
      </c>
      <c r="F194">
        <v>0</v>
      </c>
      <c r="G194" t="s">
        <v>5461</v>
      </c>
      <c r="H194">
        <v>0</v>
      </c>
      <c r="I194" t="s">
        <v>5462</v>
      </c>
      <c r="J194">
        <v>2000</v>
      </c>
      <c r="K194">
        <v>500</v>
      </c>
      <c r="L194">
        <v>184</v>
      </c>
      <c r="M194">
        <v>-184</v>
      </c>
      <c r="P194" t="s">
        <v>5570</v>
      </c>
      <c r="Q194" s="16">
        <v>46142</v>
      </c>
      <c r="R194" t="s">
        <v>5464</v>
      </c>
      <c r="S194" t="s">
        <v>5465</v>
      </c>
      <c r="T194" s="16">
        <v>46045</v>
      </c>
      <c r="U194">
        <v>1</v>
      </c>
      <c r="V194" t="s">
        <v>5466</v>
      </c>
      <c r="W194">
        <v>2</v>
      </c>
      <c r="X194" t="s">
        <v>1204</v>
      </c>
      <c r="Y194">
        <v>1</v>
      </c>
    </row>
    <row r="195" spans="1:25">
      <c r="A195">
        <v>1</v>
      </c>
      <c r="B195" t="s">
        <v>5460</v>
      </c>
      <c r="C195">
        <v>221</v>
      </c>
      <c r="D195" t="s">
        <v>3494</v>
      </c>
      <c r="E195" t="s">
        <v>1769</v>
      </c>
      <c r="F195">
        <v>0</v>
      </c>
      <c r="G195" t="s">
        <v>5461</v>
      </c>
      <c r="H195">
        <v>0</v>
      </c>
      <c r="I195" t="s">
        <v>5462</v>
      </c>
      <c r="J195">
        <v>2000</v>
      </c>
      <c r="K195">
        <v>500</v>
      </c>
      <c r="L195">
        <v>134</v>
      </c>
      <c r="M195">
        <v>-122</v>
      </c>
      <c r="P195" t="s">
        <v>5571</v>
      </c>
      <c r="Q195" s="16">
        <v>47391</v>
      </c>
      <c r="R195">
        <v>9</v>
      </c>
      <c r="S195" t="s">
        <v>5468</v>
      </c>
      <c r="T195" s="16">
        <v>46078</v>
      </c>
      <c r="U195">
        <v>1</v>
      </c>
      <c r="V195" t="s">
        <v>5466</v>
      </c>
      <c r="W195">
        <v>1</v>
      </c>
      <c r="X195" t="s">
        <v>88</v>
      </c>
      <c r="Y195">
        <v>1</v>
      </c>
    </row>
    <row r="196" spans="1:25">
      <c r="A196">
        <v>1</v>
      </c>
      <c r="B196" t="s">
        <v>5460</v>
      </c>
      <c r="C196">
        <v>222</v>
      </c>
      <c r="D196" t="s">
        <v>1962</v>
      </c>
      <c r="E196" t="s">
        <v>1265</v>
      </c>
      <c r="F196">
        <v>0</v>
      </c>
      <c r="G196" t="s">
        <v>5461</v>
      </c>
      <c r="H196">
        <v>0</v>
      </c>
      <c r="I196" t="s">
        <v>5462</v>
      </c>
      <c r="J196">
        <v>2000</v>
      </c>
      <c r="K196">
        <v>500</v>
      </c>
      <c r="L196">
        <v>198</v>
      </c>
      <c r="M196">
        <v>-385</v>
      </c>
      <c r="P196" t="s">
        <v>5572</v>
      </c>
      <c r="Q196" s="16">
        <v>44681</v>
      </c>
      <c r="R196">
        <v>3</v>
      </c>
      <c r="S196" t="s">
        <v>5492</v>
      </c>
      <c r="T196" s="16">
        <v>46084</v>
      </c>
      <c r="U196">
        <v>1</v>
      </c>
      <c r="V196" t="s">
        <v>5466</v>
      </c>
      <c r="Y196">
        <v>1</v>
      </c>
    </row>
    <row r="197" spans="1:25">
      <c r="A197">
        <v>1</v>
      </c>
      <c r="B197" t="s">
        <v>5460</v>
      </c>
      <c r="C197">
        <v>223</v>
      </c>
      <c r="D197" t="s">
        <v>3614</v>
      </c>
      <c r="E197" t="s">
        <v>1815</v>
      </c>
      <c r="F197">
        <v>0</v>
      </c>
      <c r="G197" t="s">
        <v>5461</v>
      </c>
      <c r="H197">
        <v>0</v>
      </c>
      <c r="I197" t="s">
        <v>5462</v>
      </c>
      <c r="J197">
        <v>0</v>
      </c>
      <c r="K197">
        <v>0</v>
      </c>
      <c r="L197">
        <v>28</v>
      </c>
      <c r="M197">
        <v>-169</v>
      </c>
      <c r="N197">
        <v>1</v>
      </c>
      <c r="O197" t="s">
        <v>5472</v>
      </c>
      <c r="P197" t="s">
        <v>5573</v>
      </c>
      <c r="Q197" s="16">
        <v>46904</v>
      </c>
      <c r="R197">
        <v>1</v>
      </c>
      <c r="S197" t="s">
        <v>5481</v>
      </c>
      <c r="T197" s="16">
        <v>46092</v>
      </c>
      <c r="U197">
        <v>1</v>
      </c>
      <c r="V197" t="s">
        <v>5466</v>
      </c>
      <c r="W197">
        <v>2</v>
      </c>
      <c r="X197" t="s">
        <v>1204</v>
      </c>
      <c r="Y197">
        <v>2</v>
      </c>
    </row>
    <row r="198" spans="1:25">
      <c r="A198">
        <v>1</v>
      </c>
      <c r="B198" t="s">
        <v>5460</v>
      </c>
      <c r="C198">
        <v>224</v>
      </c>
      <c r="D198" t="s">
        <v>3751</v>
      </c>
      <c r="E198" t="s">
        <v>1863</v>
      </c>
      <c r="F198">
        <v>0</v>
      </c>
      <c r="G198" t="s">
        <v>5461</v>
      </c>
      <c r="H198">
        <v>0</v>
      </c>
      <c r="I198" t="s">
        <v>5462</v>
      </c>
      <c r="J198">
        <v>2000</v>
      </c>
      <c r="K198">
        <v>500</v>
      </c>
      <c r="L198">
        <v>60</v>
      </c>
      <c r="M198">
        <v>-322</v>
      </c>
      <c r="R198">
        <v>1</v>
      </c>
      <c r="S198" t="s">
        <v>5481</v>
      </c>
      <c r="T198" s="16">
        <v>46093</v>
      </c>
      <c r="U198">
        <v>1</v>
      </c>
      <c r="V198" t="s">
        <v>5466</v>
      </c>
      <c r="W198">
        <v>1</v>
      </c>
      <c r="X198" t="s">
        <v>88</v>
      </c>
      <c r="Y198">
        <v>1</v>
      </c>
    </row>
    <row r="199" spans="1:25">
      <c r="A199">
        <v>1</v>
      </c>
      <c r="B199" t="s">
        <v>5460</v>
      </c>
      <c r="C199">
        <v>225</v>
      </c>
      <c r="D199" t="s">
        <v>2604</v>
      </c>
      <c r="E199" t="s">
        <v>594</v>
      </c>
      <c r="F199">
        <v>0</v>
      </c>
      <c r="G199" t="s">
        <v>5461</v>
      </c>
      <c r="H199">
        <v>0</v>
      </c>
      <c r="I199" t="s">
        <v>5462</v>
      </c>
      <c r="J199">
        <v>2000</v>
      </c>
      <c r="K199">
        <v>500</v>
      </c>
      <c r="L199">
        <v>609</v>
      </c>
      <c r="M199">
        <v>-609</v>
      </c>
      <c r="P199" t="s">
        <v>5574</v>
      </c>
      <c r="Q199" s="16">
        <v>46783</v>
      </c>
      <c r="R199" t="s">
        <v>5464</v>
      </c>
      <c r="S199" t="s">
        <v>5465</v>
      </c>
      <c r="T199" s="16">
        <v>46045</v>
      </c>
      <c r="U199">
        <v>1</v>
      </c>
      <c r="V199" t="s">
        <v>5466</v>
      </c>
      <c r="Y199">
        <v>1</v>
      </c>
    </row>
    <row r="200" spans="1:25">
      <c r="A200">
        <v>1</v>
      </c>
      <c r="B200" t="s">
        <v>5460</v>
      </c>
      <c r="C200">
        <v>226</v>
      </c>
      <c r="D200" t="s">
        <v>3538</v>
      </c>
      <c r="E200" t="s">
        <v>1786</v>
      </c>
      <c r="F200">
        <v>0</v>
      </c>
      <c r="G200" t="s">
        <v>5461</v>
      </c>
      <c r="H200">
        <v>0</v>
      </c>
      <c r="I200" t="s">
        <v>5462</v>
      </c>
      <c r="J200">
        <v>2000</v>
      </c>
      <c r="K200">
        <v>500</v>
      </c>
      <c r="L200">
        <v>485</v>
      </c>
      <c r="M200">
        <v>-2967</v>
      </c>
      <c r="P200" t="s">
        <v>5575</v>
      </c>
      <c r="Q200" s="16">
        <v>46965</v>
      </c>
      <c r="R200">
        <v>1</v>
      </c>
      <c r="S200" t="s">
        <v>5481</v>
      </c>
      <c r="T200" s="16">
        <v>46090</v>
      </c>
      <c r="U200">
        <v>1</v>
      </c>
      <c r="V200" t="s">
        <v>5466</v>
      </c>
      <c r="W200">
        <v>2</v>
      </c>
      <c r="X200" t="s">
        <v>1204</v>
      </c>
      <c r="Y200">
        <v>1</v>
      </c>
    </row>
    <row r="201" spans="1:25">
      <c r="A201">
        <v>1</v>
      </c>
      <c r="B201" t="s">
        <v>5460</v>
      </c>
      <c r="C201">
        <v>227</v>
      </c>
      <c r="D201" t="s">
        <v>2650</v>
      </c>
      <c r="E201" t="s">
        <v>1488</v>
      </c>
      <c r="F201">
        <v>0</v>
      </c>
      <c r="G201" t="s">
        <v>5461</v>
      </c>
      <c r="H201">
        <v>0</v>
      </c>
      <c r="I201" t="s">
        <v>5462</v>
      </c>
      <c r="J201">
        <v>2000</v>
      </c>
      <c r="K201">
        <v>500</v>
      </c>
      <c r="L201">
        <v>511</v>
      </c>
      <c r="M201">
        <v>-725</v>
      </c>
      <c r="P201">
        <v>725614</v>
      </c>
      <c r="Q201" s="16">
        <v>46752</v>
      </c>
      <c r="R201">
        <v>1</v>
      </c>
      <c r="S201" t="s">
        <v>5481</v>
      </c>
      <c r="T201" s="16">
        <v>46074</v>
      </c>
      <c r="U201">
        <v>1</v>
      </c>
      <c r="V201" t="s">
        <v>5466</v>
      </c>
      <c r="W201">
        <v>2</v>
      </c>
      <c r="X201" t="s">
        <v>1204</v>
      </c>
      <c r="Y201">
        <v>1</v>
      </c>
    </row>
    <row r="202" spans="1:25">
      <c r="A202">
        <v>1</v>
      </c>
      <c r="B202" t="s">
        <v>5460</v>
      </c>
      <c r="C202">
        <v>228</v>
      </c>
      <c r="D202" t="s">
        <v>3254</v>
      </c>
      <c r="E202" t="s">
        <v>1692</v>
      </c>
      <c r="F202">
        <v>0</v>
      </c>
      <c r="G202" t="s">
        <v>5461</v>
      </c>
      <c r="H202">
        <v>0</v>
      </c>
      <c r="I202" t="s">
        <v>5462</v>
      </c>
      <c r="J202">
        <v>2000</v>
      </c>
      <c r="K202">
        <v>500</v>
      </c>
      <c r="L202">
        <v>201</v>
      </c>
      <c r="M202">
        <v>-201</v>
      </c>
      <c r="P202" t="s">
        <v>5576</v>
      </c>
      <c r="Q202" s="16">
        <v>45747</v>
      </c>
      <c r="R202" t="s">
        <v>5464</v>
      </c>
      <c r="S202" t="s">
        <v>5465</v>
      </c>
      <c r="T202" s="16">
        <v>46045</v>
      </c>
      <c r="U202">
        <v>1</v>
      </c>
      <c r="V202" t="s">
        <v>5466</v>
      </c>
      <c r="W202">
        <v>1</v>
      </c>
      <c r="X202" t="s">
        <v>88</v>
      </c>
      <c r="Y202">
        <v>1</v>
      </c>
    </row>
    <row r="203" spans="1:25">
      <c r="A203">
        <v>1</v>
      </c>
      <c r="B203" t="s">
        <v>5460</v>
      </c>
      <c r="C203">
        <v>229</v>
      </c>
      <c r="D203" t="s">
        <v>3601</v>
      </c>
      <c r="E203" t="s">
        <v>1063</v>
      </c>
      <c r="F203">
        <v>0</v>
      </c>
      <c r="G203" t="s">
        <v>5461</v>
      </c>
      <c r="H203">
        <v>0</v>
      </c>
      <c r="I203" t="s">
        <v>5462</v>
      </c>
      <c r="J203">
        <v>2000</v>
      </c>
      <c r="K203">
        <v>500</v>
      </c>
      <c r="L203">
        <v>0</v>
      </c>
      <c r="M203">
        <v>0</v>
      </c>
      <c r="R203" t="s">
        <v>5464</v>
      </c>
      <c r="S203" t="s">
        <v>5465</v>
      </c>
      <c r="T203" s="16">
        <v>46045</v>
      </c>
      <c r="U203">
        <v>1</v>
      </c>
      <c r="V203" t="s">
        <v>5466</v>
      </c>
      <c r="W203">
        <v>1</v>
      </c>
      <c r="X203" t="s">
        <v>88</v>
      </c>
      <c r="Y203">
        <v>1</v>
      </c>
    </row>
    <row r="204" spans="1:25">
      <c r="A204">
        <v>1</v>
      </c>
      <c r="B204" t="s">
        <v>5460</v>
      </c>
      <c r="C204">
        <v>231</v>
      </c>
      <c r="D204" t="s">
        <v>2234</v>
      </c>
      <c r="E204" t="s">
        <v>1361</v>
      </c>
      <c r="F204">
        <v>0</v>
      </c>
      <c r="G204" t="s">
        <v>5461</v>
      </c>
      <c r="H204">
        <v>0</v>
      </c>
      <c r="I204" t="s">
        <v>5462</v>
      </c>
      <c r="J204">
        <v>0</v>
      </c>
      <c r="K204">
        <v>0</v>
      </c>
      <c r="L204">
        <v>14</v>
      </c>
      <c r="M204">
        <v>-23</v>
      </c>
      <c r="P204" t="s">
        <v>5577</v>
      </c>
      <c r="Q204" s="16">
        <v>46418</v>
      </c>
      <c r="R204">
        <v>1</v>
      </c>
      <c r="S204" t="s">
        <v>5481</v>
      </c>
      <c r="T204" s="16">
        <v>46092</v>
      </c>
      <c r="U204">
        <v>1</v>
      </c>
      <c r="V204" t="s">
        <v>5466</v>
      </c>
      <c r="W204">
        <v>2</v>
      </c>
      <c r="X204" t="s">
        <v>1204</v>
      </c>
      <c r="Y204">
        <v>1</v>
      </c>
    </row>
    <row r="205" spans="1:25">
      <c r="A205">
        <v>1</v>
      </c>
      <c r="B205" t="s">
        <v>5460</v>
      </c>
      <c r="C205">
        <v>232</v>
      </c>
      <c r="D205" t="s">
        <v>3269</v>
      </c>
      <c r="E205" t="s">
        <v>1697</v>
      </c>
      <c r="F205">
        <v>0</v>
      </c>
      <c r="G205" t="s">
        <v>5461</v>
      </c>
      <c r="H205">
        <v>0</v>
      </c>
      <c r="I205" t="s">
        <v>5462</v>
      </c>
      <c r="J205">
        <v>2000</v>
      </c>
      <c r="K205">
        <v>500</v>
      </c>
      <c r="L205">
        <v>168</v>
      </c>
      <c r="M205">
        <v>-168</v>
      </c>
      <c r="P205" t="s">
        <v>5578</v>
      </c>
      <c r="Q205" s="16">
        <v>46507</v>
      </c>
      <c r="R205" t="s">
        <v>5464</v>
      </c>
      <c r="S205" t="s">
        <v>5465</v>
      </c>
      <c r="T205" s="16">
        <v>46045</v>
      </c>
      <c r="U205">
        <v>1</v>
      </c>
      <c r="V205" t="s">
        <v>5466</v>
      </c>
      <c r="W205">
        <v>1</v>
      </c>
      <c r="X205" t="s">
        <v>88</v>
      </c>
      <c r="Y205">
        <v>1</v>
      </c>
    </row>
    <row r="206" spans="1:25">
      <c r="A206">
        <v>1</v>
      </c>
      <c r="B206" t="s">
        <v>5460</v>
      </c>
      <c r="C206">
        <v>233</v>
      </c>
      <c r="D206" t="s">
        <v>2695</v>
      </c>
      <c r="E206" t="s">
        <v>1505</v>
      </c>
      <c r="F206">
        <v>0</v>
      </c>
      <c r="G206" t="s">
        <v>5461</v>
      </c>
      <c r="H206">
        <v>0</v>
      </c>
      <c r="I206" t="s">
        <v>5462</v>
      </c>
      <c r="J206">
        <v>2000</v>
      </c>
      <c r="K206">
        <v>500</v>
      </c>
      <c r="L206">
        <v>112</v>
      </c>
      <c r="M206">
        <v>-250</v>
      </c>
      <c r="P206" t="s">
        <v>5579</v>
      </c>
      <c r="Q206" s="16">
        <v>46783</v>
      </c>
      <c r="R206">
        <v>9</v>
      </c>
      <c r="S206" t="s">
        <v>5468</v>
      </c>
      <c r="T206" s="16">
        <v>46079</v>
      </c>
      <c r="U206">
        <v>1</v>
      </c>
      <c r="V206" t="s">
        <v>5466</v>
      </c>
      <c r="W206">
        <v>1</v>
      </c>
      <c r="X206" t="s">
        <v>88</v>
      </c>
      <c r="Y206">
        <v>1</v>
      </c>
    </row>
    <row r="207" spans="1:25">
      <c r="A207">
        <v>1</v>
      </c>
      <c r="B207" t="s">
        <v>5460</v>
      </c>
      <c r="C207">
        <v>234</v>
      </c>
      <c r="D207" t="s">
        <v>3569</v>
      </c>
      <c r="E207" t="s">
        <v>1074</v>
      </c>
      <c r="F207">
        <v>0</v>
      </c>
      <c r="G207" t="s">
        <v>5461</v>
      </c>
      <c r="H207">
        <v>0</v>
      </c>
      <c r="I207" t="s">
        <v>5462</v>
      </c>
      <c r="J207">
        <v>2000</v>
      </c>
      <c r="K207">
        <v>500</v>
      </c>
      <c r="L207">
        <v>546</v>
      </c>
      <c r="M207">
        <v>-546</v>
      </c>
      <c r="R207" t="s">
        <v>5464</v>
      </c>
      <c r="S207" t="s">
        <v>5465</v>
      </c>
      <c r="T207" s="16">
        <v>46045</v>
      </c>
      <c r="U207">
        <v>1</v>
      </c>
      <c r="V207" t="s">
        <v>5466</v>
      </c>
      <c r="W207">
        <v>2</v>
      </c>
      <c r="X207" t="s">
        <v>1204</v>
      </c>
      <c r="Y207">
        <v>1</v>
      </c>
    </row>
    <row r="208" spans="1:25">
      <c r="A208">
        <v>1</v>
      </c>
      <c r="B208" t="s">
        <v>5460</v>
      </c>
      <c r="C208">
        <v>235</v>
      </c>
      <c r="D208" t="s">
        <v>2678</v>
      </c>
      <c r="E208" t="s">
        <v>1499</v>
      </c>
      <c r="F208">
        <v>0</v>
      </c>
      <c r="G208" t="s">
        <v>5461</v>
      </c>
      <c r="H208">
        <v>0</v>
      </c>
      <c r="I208" t="s">
        <v>5462</v>
      </c>
      <c r="J208">
        <v>0</v>
      </c>
      <c r="K208">
        <v>0</v>
      </c>
      <c r="L208">
        <v>1045</v>
      </c>
      <c r="M208">
        <v>44</v>
      </c>
      <c r="R208">
        <v>1</v>
      </c>
      <c r="S208" t="s">
        <v>5481</v>
      </c>
      <c r="T208" s="16">
        <v>45934</v>
      </c>
      <c r="U208">
        <v>1</v>
      </c>
      <c r="V208" t="s">
        <v>5466</v>
      </c>
      <c r="W208">
        <v>2</v>
      </c>
      <c r="X208" t="s">
        <v>1204</v>
      </c>
      <c r="Y208">
        <v>1</v>
      </c>
    </row>
    <row r="209" spans="1:25">
      <c r="A209">
        <v>1</v>
      </c>
      <c r="B209" t="s">
        <v>5460</v>
      </c>
      <c r="C209">
        <v>236</v>
      </c>
      <c r="D209" t="s">
        <v>3257</v>
      </c>
      <c r="E209" t="s">
        <v>1693</v>
      </c>
      <c r="F209">
        <v>0</v>
      </c>
      <c r="G209" t="s">
        <v>5461</v>
      </c>
      <c r="H209">
        <v>0</v>
      </c>
      <c r="I209" t="s">
        <v>5462</v>
      </c>
      <c r="J209">
        <v>2000</v>
      </c>
      <c r="K209">
        <v>500</v>
      </c>
      <c r="L209">
        <v>184</v>
      </c>
      <c r="M209">
        <v>392</v>
      </c>
      <c r="P209" t="s">
        <v>5580</v>
      </c>
      <c r="Q209" s="16">
        <v>46691</v>
      </c>
      <c r="R209">
        <v>9</v>
      </c>
      <c r="S209" t="s">
        <v>5468</v>
      </c>
      <c r="T209" s="16">
        <v>46086</v>
      </c>
      <c r="U209">
        <v>1</v>
      </c>
      <c r="V209" t="s">
        <v>5466</v>
      </c>
      <c r="W209">
        <v>1</v>
      </c>
      <c r="X209" t="s">
        <v>88</v>
      </c>
      <c r="Y209">
        <v>1</v>
      </c>
    </row>
    <row r="210" spans="1:25">
      <c r="A210">
        <v>1</v>
      </c>
      <c r="B210" t="s">
        <v>5460</v>
      </c>
      <c r="C210">
        <v>237</v>
      </c>
      <c r="D210" t="s">
        <v>3556</v>
      </c>
      <c r="E210" t="s">
        <v>1792</v>
      </c>
      <c r="F210">
        <v>0</v>
      </c>
      <c r="G210" t="s">
        <v>5461</v>
      </c>
      <c r="H210">
        <v>0</v>
      </c>
      <c r="I210" t="s">
        <v>5462</v>
      </c>
      <c r="J210">
        <v>2000</v>
      </c>
      <c r="K210">
        <v>500</v>
      </c>
      <c r="L210">
        <v>389</v>
      </c>
      <c r="M210">
        <v>-389</v>
      </c>
      <c r="P210" t="s">
        <v>5581</v>
      </c>
      <c r="Q210" s="16">
        <v>46418</v>
      </c>
      <c r="R210" t="s">
        <v>5464</v>
      </c>
      <c r="S210" t="s">
        <v>5465</v>
      </c>
      <c r="T210" s="16">
        <v>46045</v>
      </c>
      <c r="U210">
        <v>1</v>
      </c>
      <c r="V210" t="s">
        <v>5466</v>
      </c>
      <c r="W210">
        <v>1</v>
      </c>
      <c r="X210" t="s">
        <v>88</v>
      </c>
      <c r="Y210">
        <v>1</v>
      </c>
    </row>
    <row r="211" spans="1:25">
      <c r="A211">
        <v>1</v>
      </c>
      <c r="B211" t="s">
        <v>5460</v>
      </c>
      <c r="C211">
        <v>238</v>
      </c>
      <c r="D211" t="s">
        <v>1956</v>
      </c>
      <c r="E211" t="s">
        <v>1263</v>
      </c>
      <c r="F211">
        <v>0</v>
      </c>
      <c r="G211" t="s">
        <v>5461</v>
      </c>
      <c r="H211">
        <v>0</v>
      </c>
      <c r="I211" t="s">
        <v>5462</v>
      </c>
      <c r="J211">
        <v>2000</v>
      </c>
      <c r="K211">
        <v>500</v>
      </c>
      <c r="L211">
        <v>70</v>
      </c>
      <c r="M211">
        <v>-191</v>
      </c>
      <c r="P211">
        <v>2527101</v>
      </c>
      <c r="Q211" s="16">
        <v>47118</v>
      </c>
      <c r="R211">
        <v>1</v>
      </c>
      <c r="S211" t="s">
        <v>5481</v>
      </c>
      <c r="T211" s="16">
        <v>46090</v>
      </c>
      <c r="U211">
        <v>1</v>
      </c>
      <c r="V211" t="s">
        <v>5466</v>
      </c>
      <c r="W211">
        <v>1</v>
      </c>
      <c r="X211" t="s">
        <v>88</v>
      </c>
      <c r="Y211">
        <v>1</v>
      </c>
    </row>
    <row r="212" spans="1:25">
      <c r="A212">
        <v>1</v>
      </c>
      <c r="B212" t="s">
        <v>5460</v>
      </c>
      <c r="C212">
        <v>239</v>
      </c>
      <c r="D212" t="s">
        <v>3594</v>
      </c>
      <c r="E212" t="s">
        <v>1807</v>
      </c>
      <c r="F212">
        <v>0</v>
      </c>
      <c r="G212" t="s">
        <v>5461</v>
      </c>
      <c r="H212">
        <v>0</v>
      </c>
      <c r="I212" t="s">
        <v>5462</v>
      </c>
      <c r="J212">
        <v>0</v>
      </c>
      <c r="K212">
        <v>0</v>
      </c>
      <c r="L212">
        <v>412</v>
      </c>
      <c r="M212">
        <v>-367</v>
      </c>
      <c r="N212">
        <v>1</v>
      </c>
      <c r="O212" t="s">
        <v>5472</v>
      </c>
      <c r="P212">
        <v>2506</v>
      </c>
      <c r="Q212" s="16">
        <v>46934</v>
      </c>
      <c r="R212">
        <v>1</v>
      </c>
      <c r="S212" t="s">
        <v>5481</v>
      </c>
      <c r="T212" s="16">
        <v>46074</v>
      </c>
      <c r="U212">
        <v>1</v>
      </c>
      <c r="V212" t="s">
        <v>5466</v>
      </c>
      <c r="W212">
        <v>1</v>
      </c>
      <c r="X212" t="s">
        <v>88</v>
      </c>
      <c r="Y212">
        <v>2</v>
      </c>
    </row>
    <row r="213" spans="1:25">
      <c r="A213">
        <v>1</v>
      </c>
      <c r="B213" t="s">
        <v>5460</v>
      </c>
      <c r="C213">
        <v>240</v>
      </c>
      <c r="D213" t="s">
        <v>3345</v>
      </c>
      <c r="E213" t="s">
        <v>1723</v>
      </c>
      <c r="F213">
        <v>0</v>
      </c>
      <c r="G213" t="s">
        <v>5461</v>
      </c>
      <c r="H213">
        <v>0</v>
      </c>
      <c r="I213" t="s">
        <v>5462</v>
      </c>
      <c r="J213">
        <v>2000</v>
      </c>
      <c r="K213">
        <v>500</v>
      </c>
      <c r="L213">
        <v>1479</v>
      </c>
      <c r="M213">
        <v>-1479</v>
      </c>
      <c r="P213">
        <v>2406</v>
      </c>
      <c r="Q213" s="16">
        <v>47422</v>
      </c>
      <c r="R213" t="s">
        <v>5464</v>
      </c>
      <c r="S213" t="s">
        <v>5465</v>
      </c>
      <c r="T213" s="16">
        <v>46045</v>
      </c>
      <c r="U213">
        <v>1</v>
      </c>
      <c r="V213" t="s">
        <v>5466</v>
      </c>
      <c r="Y213">
        <v>1</v>
      </c>
    </row>
    <row r="214" spans="1:25">
      <c r="A214">
        <v>1</v>
      </c>
      <c r="B214" t="s">
        <v>5460</v>
      </c>
      <c r="C214">
        <v>241</v>
      </c>
      <c r="D214" t="s">
        <v>2616</v>
      </c>
      <c r="E214" t="s">
        <v>1478</v>
      </c>
      <c r="F214">
        <v>0</v>
      </c>
      <c r="G214" t="s">
        <v>5461</v>
      </c>
      <c r="H214">
        <v>0</v>
      </c>
      <c r="I214" t="s">
        <v>5462</v>
      </c>
      <c r="J214">
        <v>0</v>
      </c>
      <c r="K214">
        <v>0</v>
      </c>
      <c r="L214">
        <v>60</v>
      </c>
      <c r="M214">
        <v>-425</v>
      </c>
      <c r="P214" t="s">
        <v>5582</v>
      </c>
      <c r="Q214" s="16">
        <v>46783</v>
      </c>
      <c r="R214">
        <v>3</v>
      </c>
      <c r="S214" t="s">
        <v>5492</v>
      </c>
      <c r="T214" s="16">
        <v>46093</v>
      </c>
      <c r="U214">
        <v>1</v>
      </c>
      <c r="V214" t="s">
        <v>5466</v>
      </c>
      <c r="W214">
        <v>2</v>
      </c>
      <c r="X214" t="s">
        <v>1204</v>
      </c>
      <c r="Y214">
        <v>1</v>
      </c>
    </row>
    <row r="215" spans="1:25">
      <c r="A215">
        <v>1</v>
      </c>
      <c r="B215" t="s">
        <v>5460</v>
      </c>
      <c r="C215">
        <v>242</v>
      </c>
      <c r="D215" t="s">
        <v>5332</v>
      </c>
      <c r="E215" t="s">
        <v>4407</v>
      </c>
      <c r="F215">
        <v>0</v>
      </c>
      <c r="G215" t="s">
        <v>5461</v>
      </c>
      <c r="H215">
        <v>1</v>
      </c>
      <c r="I215" t="s">
        <v>5485</v>
      </c>
      <c r="J215">
        <v>2000</v>
      </c>
      <c r="K215">
        <v>500</v>
      </c>
      <c r="L215">
        <v>0</v>
      </c>
      <c r="M215">
        <v>0</v>
      </c>
      <c r="R215" t="s">
        <v>5464</v>
      </c>
      <c r="S215" t="s">
        <v>5465</v>
      </c>
      <c r="T215" s="16">
        <v>46045</v>
      </c>
      <c r="U215">
        <v>1</v>
      </c>
      <c r="V215" t="s">
        <v>5466</v>
      </c>
      <c r="W215">
        <v>2</v>
      </c>
      <c r="X215" t="s">
        <v>1204</v>
      </c>
      <c r="Y215">
        <v>1</v>
      </c>
    </row>
    <row r="216" spans="1:25">
      <c r="A216">
        <v>1</v>
      </c>
      <c r="B216" t="s">
        <v>5460</v>
      </c>
      <c r="C216">
        <v>243</v>
      </c>
      <c r="D216" t="s">
        <v>2676</v>
      </c>
      <c r="E216" t="s">
        <v>1498</v>
      </c>
      <c r="F216">
        <v>0</v>
      </c>
      <c r="G216" t="s">
        <v>5461</v>
      </c>
      <c r="H216">
        <v>0</v>
      </c>
      <c r="I216" t="s">
        <v>5462</v>
      </c>
      <c r="J216">
        <v>0</v>
      </c>
      <c r="K216">
        <v>0</v>
      </c>
      <c r="L216">
        <v>1308</v>
      </c>
      <c r="M216">
        <v>-1715</v>
      </c>
      <c r="N216">
        <v>1</v>
      </c>
      <c r="O216" t="s">
        <v>5472</v>
      </c>
      <c r="P216" t="s">
        <v>5583</v>
      </c>
      <c r="Q216" s="16">
        <v>46904</v>
      </c>
      <c r="R216">
        <v>4</v>
      </c>
      <c r="S216" t="s">
        <v>5474</v>
      </c>
      <c r="T216" s="16">
        <v>46079</v>
      </c>
      <c r="U216">
        <v>1</v>
      </c>
      <c r="V216" t="s">
        <v>5466</v>
      </c>
      <c r="W216">
        <v>2</v>
      </c>
      <c r="X216" t="s">
        <v>1204</v>
      </c>
      <c r="Y216">
        <v>1</v>
      </c>
    </row>
    <row r="217" spans="1:25">
      <c r="A217">
        <v>1</v>
      </c>
      <c r="B217" t="s">
        <v>5460</v>
      </c>
      <c r="C217">
        <v>244</v>
      </c>
      <c r="D217" t="s">
        <v>3278</v>
      </c>
      <c r="E217" t="s">
        <v>1237</v>
      </c>
      <c r="F217">
        <v>0</v>
      </c>
      <c r="G217" t="s">
        <v>5461</v>
      </c>
      <c r="H217">
        <v>0</v>
      </c>
      <c r="I217" t="s">
        <v>5462</v>
      </c>
      <c r="J217">
        <v>2000</v>
      </c>
      <c r="K217">
        <v>500</v>
      </c>
      <c r="L217">
        <v>280</v>
      </c>
      <c r="M217">
        <v>-414</v>
      </c>
      <c r="P217" t="s">
        <v>5584</v>
      </c>
      <c r="Q217" s="16">
        <v>46752</v>
      </c>
      <c r="R217">
        <v>1</v>
      </c>
      <c r="S217" t="s">
        <v>5481</v>
      </c>
      <c r="T217" s="16">
        <v>46074</v>
      </c>
      <c r="U217">
        <v>1</v>
      </c>
      <c r="V217" t="s">
        <v>5466</v>
      </c>
      <c r="W217">
        <v>1</v>
      </c>
      <c r="X217" t="s">
        <v>88</v>
      </c>
      <c r="Y217">
        <v>1</v>
      </c>
    </row>
    <row r="218" spans="1:25">
      <c r="A218">
        <v>1</v>
      </c>
      <c r="B218" t="s">
        <v>5460</v>
      </c>
      <c r="C218">
        <v>245</v>
      </c>
      <c r="D218" t="s">
        <v>3566</v>
      </c>
      <c r="E218" t="s">
        <v>1796</v>
      </c>
      <c r="F218">
        <v>0</v>
      </c>
      <c r="G218" t="s">
        <v>5461</v>
      </c>
      <c r="H218">
        <v>0</v>
      </c>
      <c r="I218" t="s">
        <v>5462</v>
      </c>
      <c r="J218">
        <v>2000</v>
      </c>
      <c r="K218">
        <v>500</v>
      </c>
      <c r="L218">
        <v>935</v>
      </c>
      <c r="M218">
        <v>9</v>
      </c>
      <c r="P218" t="s">
        <v>5585</v>
      </c>
      <c r="Q218" s="16">
        <v>46507</v>
      </c>
      <c r="R218">
        <v>3</v>
      </c>
      <c r="S218" t="s">
        <v>5492</v>
      </c>
      <c r="T218" s="16">
        <v>46048</v>
      </c>
      <c r="U218">
        <v>1</v>
      </c>
      <c r="V218" t="s">
        <v>5466</v>
      </c>
      <c r="Y218">
        <v>1</v>
      </c>
    </row>
    <row r="219" spans="1:25">
      <c r="A219">
        <v>1</v>
      </c>
      <c r="B219" t="s">
        <v>5460</v>
      </c>
      <c r="C219">
        <v>246</v>
      </c>
      <c r="D219" t="s">
        <v>1999</v>
      </c>
      <c r="E219" t="s">
        <v>1279</v>
      </c>
      <c r="F219">
        <v>0</v>
      </c>
      <c r="G219" t="s">
        <v>5461</v>
      </c>
      <c r="H219">
        <v>0</v>
      </c>
      <c r="I219" t="s">
        <v>5462</v>
      </c>
      <c r="J219">
        <v>2000</v>
      </c>
      <c r="K219">
        <v>500</v>
      </c>
      <c r="L219">
        <v>120</v>
      </c>
      <c r="M219">
        <v>-120</v>
      </c>
      <c r="R219" t="s">
        <v>5464</v>
      </c>
      <c r="S219" t="s">
        <v>5465</v>
      </c>
      <c r="T219" s="16">
        <v>46045</v>
      </c>
      <c r="U219">
        <v>1</v>
      </c>
      <c r="V219" t="s">
        <v>5466</v>
      </c>
      <c r="Y219">
        <v>1</v>
      </c>
    </row>
    <row r="220" spans="1:25">
      <c r="A220">
        <v>1</v>
      </c>
      <c r="B220" t="s">
        <v>5460</v>
      </c>
      <c r="C220">
        <v>247</v>
      </c>
      <c r="D220" t="s">
        <v>3596</v>
      </c>
      <c r="E220" t="s">
        <v>1808</v>
      </c>
      <c r="F220">
        <v>0</v>
      </c>
      <c r="G220" t="s">
        <v>5461</v>
      </c>
      <c r="H220">
        <v>0</v>
      </c>
      <c r="I220" t="s">
        <v>5462</v>
      </c>
      <c r="J220">
        <v>0</v>
      </c>
      <c r="K220">
        <v>0</v>
      </c>
      <c r="L220">
        <v>561</v>
      </c>
      <c r="M220">
        <v>-232</v>
      </c>
      <c r="N220">
        <v>1</v>
      </c>
      <c r="O220" t="s">
        <v>5472</v>
      </c>
      <c r="R220">
        <v>1</v>
      </c>
      <c r="S220" t="s">
        <v>5481</v>
      </c>
      <c r="T220" s="16">
        <v>46052</v>
      </c>
      <c r="U220">
        <v>1</v>
      </c>
      <c r="V220" t="s">
        <v>5466</v>
      </c>
      <c r="W220">
        <v>1</v>
      </c>
      <c r="X220" t="s">
        <v>88</v>
      </c>
      <c r="Y220">
        <v>1</v>
      </c>
    </row>
    <row r="221" spans="1:25">
      <c r="A221">
        <v>1</v>
      </c>
      <c r="B221" t="s">
        <v>5460</v>
      </c>
      <c r="C221">
        <v>248</v>
      </c>
      <c r="D221" t="s">
        <v>3437</v>
      </c>
      <c r="E221" t="s">
        <v>1750</v>
      </c>
      <c r="F221">
        <v>0</v>
      </c>
      <c r="G221" t="s">
        <v>5461</v>
      </c>
      <c r="H221">
        <v>0</v>
      </c>
      <c r="I221" t="s">
        <v>5462</v>
      </c>
      <c r="J221">
        <v>0</v>
      </c>
      <c r="K221">
        <v>0</v>
      </c>
      <c r="L221">
        <v>202</v>
      </c>
      <c r="M221">
        <v>-1188</v>
      </c>
      <c r="P221">
        <v>425501</v>
      </c>
      <c r="Q221" s="16">
        <v>46934</v>
      </c>
      <c r="R221">
        <v>1</v>
      </c>
      <c r="S221" t="s">
        <v>5481</v>
      </c>
      <c r="T221" s="16">
        <v>46093</v>
      </c>
      <c r="U221">
        <v>1</v>
      </c>
      <c r="V221" t="s">
        <v>5466</v>
      </c>
      <c r="Y221">
        <v>1</v>
      </c>
    </row>
    <row r="222" spans="1:25">
      <c r="A222">
        <v>1</v>
      </c>
      <c r="B222" t="s">
        <v>5460</v>
      </c>
      <c r="C222">
        <v>249</v>
      </c>
      <c r="D222" t="s">
        <v>2855</v>
      </c>
      <c r="E222" t="s">
        <v>1560</v>
      </c>
      <c r="F222">
        <v>0</v>
      </c>
      <c r="G222" t="s">
        <v>5461</v>
      </c>
      <c r="H222">
        <v>0</v>
      </c>
      <c r="I222" t="s">
        <v>5462</v>
      </c>
      <c r="J222">
        <v>2000</v>
      </c>
      <c r="K222">
        <v>500</v>
      </c>
      <c r="L222">
        <v>3850</v>
      </c>
      <c r="M222">
        <v>-3850</v>
      </c>
      <c r="P222" t="s">
        <v>5586</v>
      </c>
      <c r="Q222" s="16">
        <v>46934</v>
      </c>
      <c r="R222" t="s">
        <v>5464</v>
      </c>
      <c r="S222" t="s">
        <v>5465</v>
      </c>
      <c r="T222" s="16">
        <v>46045</v>
      </c>
      <c r="U222">
        <v>1</v>
      </c>
      <c r="V222" t="s">
        <v>5466</v>
      </c>
      <c r="W222">
        <v>1</v>
      </c>
      <c r="X222" t="s">
        <v>88</v>
      </c>
      <c r="Y222">
        <v>1</v>
      </c>
    </row>
    <row r="223" spans="1:25">
      <c r="A223">
        <v>1</v>
      </c>
      <c r="B223" t="s">
        <v>5460</v>
      </c>
      <c r="C223">
        <v>250</v>
      </c>
      <c r="D223" t="s">
        <v>3679</v>
      </c>
      <c r="E223" t="s">
        <v>1837</v>
      </c>
      <c r="F223">
        <v>0</v>
      </c>
      <c r="G223" t="s">
        <v>5461</v>
      </c>
      <c r="H223">
        <v>0</v>
      </c>
      <c r="I223" t="s">
        <v>5462</v>
      </c>
      <c r="J223">
        <v>2000</v>
      </c>
      <c r="K223">
        <v>500</v>
      </c>
      <c r="L223">
        <v>2429</v>
      </c>
      <c r="M223">
        <v>-2255</v>
      </c>
      <c r="P223" t="s">
        <v>5587</v>
      </c>
      <c r="Q223" s="16">
        <v>46873</v>
      </c>
      <c r="R223">
        <v>9</v>
      </c>
      <c r="S223" t="s">
        <v>5468</v>
      </c>
      <c r="T223" s="16">
        <v>46050</v>
      </c>
      <c r="U223">
        <v>1</v>
      </c>
      <c r="V223" t="s">
        <v>5466</v>
      </c>
      <c r="W223">
        <v>2</v>
      </c>
      <c r="X223" t="s">
        <v>1204</v>
      </c>
      <c r="Y223">
        <v>1</v>
      </c>
    </row>
    <row r="224" spans="1:25">
      <c r="A224">
        <v>1</v>
      </c>
      <c r="B224" t="s">
        <v>5460</v>
      </c>
      <c r="C224">
        <v>251</v>
      </c>
      <c r="D224" t="s">
        <v>2788</v>
      </c>
      <c r="E224" t="s">
        <v>1536</v>
      </c>
      <c r="F224">
        <v>0</v>
      </c>
      <c r="G224" t="s">
        <v>5461</v>
      </c>
      <c r="H224">
        <v>0</v>
      </c>
      <c r="I224" t="s">
        <v>5462</v>
      </c>
      <c r="J224">
        <v>2000</v>
      </c>
      <c r="K224">
        <v>500</v>
      </c>
      <c r="L224">
        <v>60</v>
      </c>
      <c r="M224">
        <v>-60</v>
      </c>
      <c r="R224" t="s">
        <v>5464</v>
      </c>
      <c r="S224" t="s">
        <v>5465</v>
      </c>
      <c r="T224" s="16">
        <v>46045</v>
      </c>
      <c r="U224">
        <v>1</v>
      </c>
      <c r="V224" t="s">
        <v>5466</v>
      </c>
      <c r="Y224">
        <v>1</v>
      </c>
    </row>
    <row r="225" spans="1:25">
      <c r="A225">
        <v>1</v>
      </c>
      <c r="B225" t="s">
        <v>5460</v>
      </c>
      <c r="C225">
        <v>252</v>
      </c>
      <c r="D225" t="s">
        <v>3197</v>
      </c>
      <c r="E225" t="s">
        <v>1673</v>
      </c>
      <c r="F225">
        <v>0</v>
      </c>
      <c r="G225" t="s">
        <v>5461</v>
      </c>
      <c r="H225">
        <v>0</v>
      </c>
      <c r="I225" t="s">
        <v>5462</v>
      </c>
      <c r="J225">
        <v>2000</v>
      </c>
      <c r="K225">
        <v>500</v>
      </c>
      <c r="L225">
        <v>1546</v>
      </c>
      <c r="M225">
        <v>-1546</v>
      </c>
      <c r="P225" t="s">
        <v>5588</v>
      </c>
      <c r="Q225" s="16">
        <v>46752</v>
      </c>
      <c r="R225" t="s">
        <v>5464</v>
      </c>
      <c r="S225" t="s">
        <v>5465</v>
      </c>
      <c r="T225" s="16">
        <v>46045</v>
      </c>
      <c r="U225">
        <v>1</v>
      </c>
      <c r="V225" t="s">
        <v>5466</v>
      </c>
      <c r="W225">
        <v>1</v>
      </c>
      <c r="X225" t="s">
        <v>88</v>
      </c>
      <c r="Y225">
        <v>1</v>
      </c>
    </row>
    <row r="226" spans="1:25">
      <c r="A226">
        <v>1</v>
      </c>
      <c r="B226" t="s">
        <v>5460</v>
      </c>
      <c r="C226">
        <v>253</v>
      </c>
      <c r="D226" t="s">
        <v>3590</v>
      </c>
      <c r="E226" t="s">
        <v>1805</v>
      </c>
      <c r="F226">
        <v>0</v>
      </c>
      <c r="G226" t="s">
        <v>5461</v>
      </c>
      <c r="H226">
        <v>0</v>
      </c>
      <c r="I226" t="s">
        <v>5462</v>
      </c>
      <c r="J226">
        <v>0</v>
      </c>
      <c r="K226">
        <v>0</v>
      </c>
      <c r="L226">
        <v>35</v>
      </c>
      <c r="M226">
        <v>-295</v>
      </c>
      <c r="N226">
        <v>1</v>
      </c>
      <c r="O226" t="s">
        <v>5472</v>
      </c>
      <c r="P226" t="s">
        <v>5589</v>
      </c>
      <c r="Q226" s="16">
        <v>46356</v>
      </c>
      <c r="R226">
        <v>4</v>
      </c>
      <c r="S226" t="s">
        <v>5474</v>
      </c>
      <c r="T226" s="16">
        <v>46093</v>
      </c>
      <c r="U226">
        <v>1</v>
      </c>
      <c r="V226" t="s">
        <v>5466</v>
      </c>
      <c r="W226">
        <v>1</v>
      </c>
      <c r="X226" t="s">
        <v>88</v>
      </c>
      <c r="Y226">
        <v>1</v>
      </c>
    </row>
    <row r="227" spans="1:25">
      <c r="A227">
        <v>1</v>
      </c>
      <c r="B227" t="s">
        <v>5460</v>
      </c>
      <c r="C227">
        <v>254</v>
      </c>
      <c r="D227" t="s">
        <v>2046</v>
      </c>
      <c r="E227" t="s">
        <v>1296</v>
      </c>
      <c r="F227">
        <v>0</v>
      </c>
      <c r="G227" t="s">
        <v>5461</v>
      </c>
      <c r="H227">
        <v>0</v>
      </c>
      <c r="I227" t="s">
        <v>5462</v>
      </c>
      <c r="J227">
        <v>2000</v>
      </c>
      <c r="K227">
        <v>500</v>
      </c>
      <c r="L227">
        <v>196</v>
      </c>
      <c r="M227">
        <v>-196</v>
      </c>
      <c r="P227" t="s">
        <v>5590</v>
      </c>
      <c r="Q227" s="16">
        <v>46326</v>
      </c>
      <c r="R227" t="s">
        <v>5464</v>
      </c>
      <c r="S227" t="s">
        <v>5465</v>
      </c>
      <c r="T227" s="16">
        <v>46045</v>
      </c>
      <c r="U227">
        <v>1</v>
      </c>
      <c r="V227" t="s">
        <v>5466</v>
      </c>
      <c r="W227">
        <v>1</v>
      </c>
      <c r="X227" t="s">
        <v>88</v>
      </c>
      <c r="Y227">
        <v>1</v>
      </c>
    </row>
    <row r="228" spans="1:25">
      <c r="A228">
        <v>1</v>
      </c>
      <c r="B228" t="s">
        <v>5460</v>
      </c>
      <c r="C228">
        <v>255</v>
      </c>
      <c r="D228" t="s">
        <v>2480</v>
      </c>
      <c r="E228" t="s">
        <v>1438</v>
      </c>
      <c r="F228">
        <v>0</v>
      </c>
      <c r="G228" t="s">
        <v>5461</v>
      </c>
      <c r="H228">
        <v>0</v>
      </c>
      <c r="I228" t="s">
        <v>5462</v>
      </c>
      <c r="J228">
        <v>0</v>
      </c>
      <c r="K228">
        <v>0</v>
      </c>
      <c r="L228">
        <v>232</v>
      </c>
      <c r="M228">
        <v>-232</v>
      </c>
      <c r="N228">
        <v>1</v>
      </c>
      <c r="O228" t="s">
        <v>5472</v>
      </c>
      <c r="U228">
        <v>1</v>
      </c>
      <c r="V228" t="s">
        <v>5466</v>
      </c>
      <c r="W228">
        <v>2</v>
      </c>
      <c r="X228" t="s">
        <v>1204</v>
      </c>
      <c r="Y228">
        <v>1</v>
      </c>
    </row>
    <row r="229" spans="1:25">
      <c r="A229">
        <v>1</v>
      </c>
      <c r="B229" t="s">
        <v>5460</v>
      </c>
      <c r="C229">
        <v>256</v>
      </c>
      <c r="D229" t="s">
        <v>3400</v>
      </c>
      <c r="E229" t="s">
        <v>989</v>
      </c>
      <c r="F229">
        <v>0</v>
      </c>
      <c r="G229" t="s">
        <v>5461</v>
      </c>
      <c r="H229">
        <v>0</v>
      </c>
      <c r="I229" t="s">
        <v>5462</v>
      </c>
      <c r="J229">
        <v>2000</v>
      </c>
      <c r="K229">
        <v>500</v>
      </c>
      <c r="L229">
        <v>282</v>
      </c>
      <c r="M229">
        <v>-282</v>
      </c>
      <c r="R229" t="s">
        <v>5464</v>
      </c>
      <c r="S229" t="s">
        <v>5465</v>
      </c>
      <c r="T229" s="16">
        <v>46045</v>
      </c>
      <c r="U229">
        <v>1</v>
      </c>
      <c r="V229" t="s">
        <v>5466</v>
      </c>
      <c r="W229">
        <v>1</v>
      </c>
      <c r="X229" t="s">
        <v>88</v>
      </c>
      <c r="Y229">
        <v>1</v>
      </c>
    </row>
    <row r="230" spans="1:25">
      <c r="A230">
        <v>1</v>
      </c>
      <c r="B230" t="s">
        <v>5460</v>
      </c>
      <c r="C230">
        <v>258</v>
      </c>
      <c r="D230" t="s">
        <v>3716</v>
      </c>
      <c r="E230" t="s">
        <v>1851</v>
      </c>
      <c r="F230">
        <v>0</v>
      </c>
      <c r="G230" t="s">
        <v>5461</v>
      </c>
      <c r="H230">
        <v>0</v>
      </c>
      <c r="I230" t="s">
        <v>5462</v>
      </c>
      <c r="J230">
        <v>2000</v>
      </c>
      <c r="K230">
        <v>500</v>
      </c>
      <c r="L230">
        <v>413</v>
      </c>
      <c r="M230">
        <v>67</v>
      </c>
      <c r="R230">
        <v>1</v>
      </c>
      <c r="S230" t="s">
        <v>5481</v>
      </c>
      <c r="T230" s="16">
        <v>46072</v>
      </c>
      <c r="U230">
        <v>1</v>
      </c>
      <c r="V230" t="s">
        <v>5466</v>
      </c>
      <c r="W230">
        <v>2</v>
      </c>
      <c r="X230" t="s">
        <v>1204</v>
      </c>
      <c r="Y230">
        <v>1</v>
      </c>
    </row>
    <row r="231" spans="1:25">
      <c r="A231">
        <v>1</v>
      </c>
      <c r="B231" t="s">
        <v>5460</v>
      </c>
      <c r="C231">
        <v>259</v>
      </c>
      <c r="D231" t="s">
        <v>2800</v>
      </c>
      <c r="E231" t="s">
        <v>1539</v>
      </c>
      <c r="F231">
        <v>0</v>
      </c>
      <c r="G231" t="s">
        <v>5461</v>
      </c>
      <c r="H231">
        <v>0</v>
      </c>
      <c r="I231" t="s">
        <v>5462</v>
      </c>
      <c r="J231">
        <v>0</v>
      </c>
      <c r="K231">
        <v>0</v>
      </c>
      <c r="L231">
        <v>261</v>
      </c>
      <c r="M231">
        <v>97</v>
      </c>
      <c r="P231" t="s">
        <v>5591</v>
      </c>
      <c r="Q231" s="16">
        <v>46356</v>
      </c>
      <c r="R231">
        <v>4</v>
      </c>
      <c r="S231" t="s">
        <v>5474</v>
      </c>
      <c r="T231" s="16">
        <v>46055</v>
      </c>
      <c r="U231">
        <v>1</v>
      </c>
      <c r="V231" t="s">
        <v>5466</v>
      </c>
      <c r="W231">
        <v>4</v>
      </c>
      <c r="Y231">
        <v>1</v>
      </c>
    </row>
    <row r="232" spans="1:25">
      <c r="A232">
        <v>1</v>
      </c>
      <c r="B232" t="s">
        <v>5460</v>
      </c>
      <c r="C232">
        <v>260</v>
      </c>
      <c r="D232" t="s">
        <v>3235</v>
      </c>
      <c r="E232" t="s">
        <v>1685</v>
      </c>
      <c r="F232">
        <v>0</v>
      </c>
      <c r="G232" t="s">
        <v>5461</v>
      </c>
      <c r="H232">
        <v>0</v>
      </c>
      <c r="I232" t="s">
        <v>5462</v>
      </c>
      <c r="J232">
        <v>2000</v>
      </c>
      <c r="K232">
        <v>500</v>
      </c>
      <c r="L232">
        <v>223</v>
      </c>
      <c r="M232">
        <v>-223</v>
      </c>
      <c r="P232" t="s">
        <v>5592</v>
      </c>
      <c r="Q232" s="16">
        <v>47422</v>
      </c>
      <c r="R232" t="s">
        <v>5464</v>
      </c>
      <c r="S232" t="s">
        <v>5465</v>
      </c>
      <c r="T232" s="16">
        <v>46045</v>
      </c>
      <c r="U232">
        <v>1</v>
      </c>
      <c r="V232" t="s">
        <v>5466</v>
      </c>
      <c r="W232">
        <v>1</v>
      </c>
      <c r="X232" t="s">
        <v>88</v>
      </c>
      <c r="Y232">
        <v>1</v>
      </c>
    </row>
    <row r="233" spans="1:25">
      <c r="A233">
        <v>1</v>
      </c>
      <c r="B233" t="s">
        <v>5460</v>
      </c>
      <c r="C233">
        <v>261</v>
      </c>
      <c r="D233" t="s">
        <v>3592</v>
      </c>
      <c r="E233" t="s">
        <v>1806</v>
      </c>
      <c r="F233">
        <v>0</v>
      </c>
      <c r="G233" t="s">
        <v>5461</v>
      </c>
      <c r="H233">
        <v>0</v>
      </c>
      <c r="I233" t="s">
        <v>5462</v>
      </c>
      <c r="J233">
        <v>0</v>
      </c>
      <c r="K233">
        <v>0</v>
      </c>
      <c r="L233">
        <v>372</v>
      </c>
      <c r="M233">
        <v>-283</v>
      </c>
      <c r="N233">
        <v>1</v>
      </c>
      <c r="O233" t="s">
        <v>5472</v>
      </c>
      <c r="P233">
        <v>2512</v>
      </c>
      <c r="Q233" s="16">
        <v>46934</v>
      </c>
      <c r="R233">
        <v>4</v>
      </c>
      <c r="S233" t="s">
        <v>5474</v>
      </c>
      <c r="T233" s="16">
        <v>46081</v>
      </c>
      <c r="U233">
        <v>1</v>
      </c>
      <c r="V233" t="s">
        <v>5466</v>
      </c>
      <c r="W233">
        <v>1</v>
      </c>
      <c r="X233" t="s">
        <v>88</v>
      </c>
      <c r="Y233">
        <v>1</v>
      </c>
    </row>
    <row r="234" spans="1:25">
      <c r="A234">
        <v>1</v>
      </c>
      <c r="B234" t="s">
        <v>5460</v>
      </c>
      <c r="C234">
        <v>262</v>
      </c>
      <c r="D234" t="s">
        <v>2156</v>
      </c>
      <c r="E234" t="s">
        <v>1333</v>
      </c>
      <c r="F234">
        <v>0</v>
      </c>
      <c r="G234" t="s">
        <v>5461</v>
      </c>
      <c r="H234">
        <v>0</v>
      </c>
      <c r="I234" t="s">
        <v>5462</v>
      </c>
      <c r="J234">
        <v>2000</v>
      </c>
      <c r="K234">
        <v>500</v>
      </c>
      <c r="L234">
        <v>202</v>
      </c>
      <c r="M234">
        <v>-202</v>
      </c>
      <c r="P234" t="s">
        <v>5593</v>
      </c>
      <c r="Q234" s="16">
        <v>46081</v>
      </c>
      <c r="R234" t="s">
        <v>5464</v>
      </c>
      <c r="S234" t="s">
        <v>5465</v>
      </c>
      <c r="T234" s="16">
        <v>46045</v>
      </c>
      <c r="U234">
        <v>1</v>
      </c>
      <c r="V234" t="s">
        <v>5466</v>
      </c>
      <c r="W234">
        <v>1</v>
      </c>
      <c r="X234" t="s">
        <v>88</v>
      </c>
      <c r="Y234">
        <v>1</v>
      </c>
    </row>
    <row r="235" spans="1:25">
      <c r="A235">
        <v>1</v>
      </c>
      <c r="B235" t="s">
        <v>5460</v>
      </c>
      <c r="C235">
        <v>264</v>
      </c>
      <c r="D235" t="s">
        <v>3397</v>
      </c>
      <c r="E235" t="s">
        <v>990</v>
      </c>
      <c r="F235">
        <v>0</v>
      </c>
      <c r="G235" t="s">
        <v>5461</v>
      </c>
      <c r="H235">
        <v>0</v>
      </c>
      <c r="I235" t="s">
        <v>5462</v>
      </c>
      <c r="J235">
        <v>2000</v>
      </c>
      <c r="K235">
        <v>500</v>
      </c>
      <c r="L235">
        <v>56</v>
      </c>
      <c r="M235">
        <v>-123</v>
      </c>
      <c r="P235" t="s">
        <v>5594</v>
      </c>
      <c r="Q235" s="16">
        <v>46752</v>
      </c>
      <c r="R235">
        <v>4</v>
      </c>
      <c r="S235" t="s">
        <v>5474</v>
      </c>
      <c r="T235" s="16">
        <v>46081</v>
      </c>
      <c r="U235">
        <v>1</v>
      </c>
      <c r="V235" t="s">
        <v>5466</v>
      </c>
      <c r="W235">
        <v>1</v>
      </c>
      <c r="X235" t="s">
        <v>88</v>
      </c>
      <c r="Y235">
        <v>1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  <vt:lpstr>分包機カセット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2026-03-24T07:00:54Z</dcterms:modified>
</cp:coreProperties>
</file>