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ThisWorkbook"/>
  <bookViews>
    <workbookView xWindow="0" yWindow="0" windowWidth="20700" windowHeight="9240" tabRatio="707" activeTab="6"/>
  </bookViews>
  <sheets>
    <sheet name="美素美妆" sheetId="14" r:id="rId1"/>
    <sheet name="美素商超" sheetId="15" r:id="rId2"/>
    <sheet name="美素电商" sheetId="17" r:id="rId3"/>
    <sheet name="大客户部" sheetId="26" r:id="rId4"/>
    <sheet name="大客户部-KA" sheetId="27" r:id="rId5"/>
    <sheet name="大客户部-特通" sheetId="28" r:id="rId6"/>
    <sheet name="大客户部-商务" sheetId="29" r:id="rId7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27" i="26" l="1"/>
  <c r="L27" i="26"/>
  <c r="K27" i="26"/>
  <c r="J27" i="26"/>
  <c r="I27" i="26"/>
  <c r="H27" i="26"/>
  <c r="H24" i="26"/>
  <c r="I24" i="26"/>
  <c r="J24" i="26"/>
  <c r="K24" i="26"/>
  <c r="L24" i="26"/>
  <c r="M24" i="26"/>
  <c r="H25" i="26"/>
  <c r="I25" i="26"/>
  <c r="J25" i="26"/>
  <c r="K25" i="26"/>
  <c r="L25" i="26"/>
  <c r="M25" i="26"/>
  <c r="H26" i="26"/>
  <c r="I26" i="26"/>
  <c r="J26" i="26"/>
  <c r="K26" i="26"/>
  <c r="L26" i="26"/>
  <c r="M26" i="26"/>
  <c r="K23" i="26"/>
  <c r="L23" i="26"/>
  <c r="M23" i="26"/>
  <c r="H23" i="26"/>
  <c r="I23" i="26"/>
  <c r="J23" i="26"/>
  <c r="K22" i="26"/>
  <c r="L22" i="26"/>
  <c r="M22" i="26"/>
  <c r="H22" i="26"/>
  <c r="I22" i="26"/>
  <c r="J22" i="26"/>
  <c r="L21" i="26"/>
  <c r="M21" i="26"/>
  <c r="J21" i="26"/>
  <c r="K21" i="26"/>
  <c r="H21" i="26"/>
  <c r="I21" i="26"/>
  <c r="H19" i="26"/>
  <c r="I19" i="26"/>
  <c r="J19" i="26"/>
  <c r="K19" i="26"/>
  <c r="L19" i="26"/>
  <c r="M19" i="26"/>
  <c r="H20" i="26"/>
  <c r="I20" i="26"/>
  <c r="J20" i="26"/>
  <c r="K20" i="26"/>
  <c r="L20" i="26"/>
  <c r="M20" i="26"/>
  <c r="M18" i="26"/>
  <c r="J18" i="26"/>
  <c r="K18" i="26"/>
  <c r="L18" i="26"/>
  <c r="H18" i="26"/>
  <c r="I18" i="26"/>
  <c r="H17" i="26"/>
  <c r="I17" i="26"/>
  <c r="J17" i="26"/>
  <c r="K17" i="26"/>
  <c r="L17" i="26"/>
  <c r="M17" i="26"/>
  <c r="H16" i="26"/>
  <c r="I16" i="26"/>
  <c r="J16" i="26"/>
  <c r="K16" i="26"/>
  <c r="L16" i="26"/>
  <c r="M16" i="26"/>
  <c r="H13" i="26"/>
  <c r="I13" i="26"/>
  <c r="J13" i="26"/>
  <c r="K13" i="26"/>
  <c r="L13" i="26"/>
  <c r="M13" i="26"/>
  <c r="H14" i="26"/>
  <c r="I14" i="26"/>
  <c r="J14" i="26"/>
  <c r="K14" i="26"/>
  <c r="L14" i="26"/>
  <c r="M14" i="26"/>
  <c r="H15" i="26"/>
  <c r="I15" i="26"/>
  <c r="J15" i="26"/>
  <c r="K15" i="26"/>
  <c r="L15" i="26"/>
  <c r="M15" i="26"/>
  <c r="L12" i="26"/>
  <c r="M12" i="26"/>
  <c r="K12" i="26"/>
  <c r="H12" i="26"/>
  <c r="I12" i="26"/>
  <c r="J12" i="26"/>
  <c r="I11" i="26"/>
  <c r="J11" i="26"/>
  <c r="K11" i="26"/>
  <c r="L11" i="26"/>
  <c r="M11" i="26"/>
  <c r="H11" i="26"/>
  <c r="C11" i="26"/>
  <c r="D11" i="26"/>
  <c r="E11" i="26"/>
  <c r="F11" i="26"/>
  <c r="G11" i="26"/>
  <c r="C12" i="26"/>
  <c r="D12" i="26"/>
  <c r="E12" i="26"/>
  <c r="F12" i="26"/>
  <c r="G12" i="26"/>
  <c r="C13" i="26"/>
  <c r="D13" i="26"/>
  <c r="E13" i="26"/>
  <c r="F13" i="26"/>
  <c r="G13" i="26"/>
  <c r="C14" i="26"/>
  <c r="D14" i="26"/>
  <c r="E14" i="26"/>
  <c r="F14" i="26"/>
  <c r="G14" i="26"/>
  <c r="C15" i="26"/>
  <c r="D15" i="26"/>
  <c r="E15" i="26"/>
  <c r="F15" i="26"/>
  <c r="G15" i="26"/>
  <c r="C16" i="26"/>
  <c r="D16" i="26"/>
  <c r="E16" i="26"/>
  <c r="F16" i="26"/>
  <c r="G16" i="26"/>
  <c r="C17" i="26"/>
  <c r="D17" i="26"/>
  <c r="E17" i="26"/>
  <c r="F17" i="26"/>
  <c r="G17" i="26"/>
  <c r="C18" i="26"/>
  <c r="D18" i="26"/>
  <c r="E18" i="26"/>
  <c r="F18" i="26"/>
  <c r="G18" i="26"/>
  <c r="C19" i="26"/>
  <c r="D19" i="26"/>
  <c r="E19" i="26"/>
  <c r="F19" i="26"/>
  <c r="G19" i="26"/>
  <c r="C20" i="26"/>
  <c r="D20" i="26"/>
  <c r="E20" i="26"/>
  <c r="F20" i="26"/>
  <c r="G20" i="26"/>
  <c r="C21" i="26"/>
  <c r="D21" i="26"/>
  <c r="E21" i="26"/>
  <c r="F21" i="26"/>
  <c r="G21" i="26"/>
  <c r="C22" i="26"/>
  <c r="D22" i="26"/>
  <c r="E22" i="26"/>
  <c r="F22" i="26"/>
  <c r="G22" i="26"/>
  <c r="C23" i="26"/>
  <c r="D23" i="26"/>
  <c r="E23" i="26"/>
  <c r="F23" i="26"/>
  <c r="G23" i="26"/>
  <c r="C24" i="26"/>
  <c r="D24" i="26"/>
  <c r="E24" i="26"/>
  <c r="F24" i="26"/>
  <c r="G24" i="26"/>
  <c r="C25" i="26"/>
  <c r="D25" i="26"/>
  <c r="E25" i="26"/>
  <c r="F25" i="26"/>
  <c r="G25" i="26"/>
  <c r="C26" i="26"/>
  <c r="D26" i="26"/>
  <c r="E26" i="26"/>
  <c r="F26" i="26"/>
  <c r="G26" i="26"/>
  <c r="C27" i="26"/>
  <c r="D27" i="26"/>
  <c r="E27" i="26"/>
  <c r="F27" i="26"/>
  <c r="G27" i="26"/>
  <c r="B12" i="26"/>
  <c r="B13" i="26"/>
  <c r="B14" i="26"/>
  <c r="B15" i="26"/>
  <c r="B16" i="26"/>
  <c r="B17" i="26"/>
  <c r="B18" i="26"/>
  <c r="B19" i="26"/>
  <c r="B20" i="26"/>
  <c r="B21" i="26"/>
  <c r="B22" i="26"/>
  <c r="B23" i="26"/>
  <c r="B24" i="26"/>
  <c r="B25" i="26"/>
  <c r="B26" i="26"/>
  <c r="B27" i="26"/>
  <c r="B11" i="26"/>
  <c r="M3" i="26"/>
  <c r="M4" i="26"/>
  <c r="M5" i="26"/>
  <c r="M6" i="26"/>
  <c r="M7" i="26"/>
  <c r="L3" i="26"/>
  <c r="L4" i="26"/>
  <c r="L5" i="26"/>
  <c r="L6" i="26"/>
  <c r="L7" i="26"/>
  <c r="K3" i="26"/>
  <c r="K4" i="26"/>
  <c r="K5" i="26"/>
  <c r="K6" i="26"/>
  <c r="K7" i="26"/>
  <c r="J3" i="26"/>
  <c r="J4" i="26"/>
  <c r="J5" i="26"/>
  <c r="J6" i="26"/>
  <c r="J7" i="26"/>
  <c r="I3" i="26"/>
  <c r="I4" i="26"/>
  <c r="I5" i="26"/>
  <c r="I6" i="26"/>
  <c r="I7" i="26"/>
  <c r="H3" i="26"/>
  <c r="H4" i="26"/>
  <c r="H5" i="26"/>
  <c r="H6" i="26"/>
  <c r="H7" i="26"/>
  <c r="C3" i="26"/>
  <c r="D3" i="26"/>
  <c r="E3" i="26"/>
  <c r="F3" i="26"/>
  <c r="G3" i="26"/>
  <c r="C4" i="26"/>
  <c r="D4" i="26"/>
  <c r="E4" i="26"/>
  <c r="F4" i="26"/>
  <c r="G4" i="26"/>
  <c r="C5" i="26"/>
  <c r="D5" i="26"/>
  <c r="E5" i="26"/>
  <c r="F5" i="26"/>
  <c r="G5" i="26"/>
  <c r="C6" i="26"/>
  <c r="D6" i="26"/>
  <c r="E6" i="26"/>
  <c r="F6" i="26"/>
  <c r="G6" i="26"/>
  <c r="C7" i="26"/>
  <c r="D7" i="26"/>
  <c r="E7" i="26"/>
  <c r="F7" i="26"/>
  <c r="G7" i="26"/>
  <c r="B4" i="26"/>
  <c r="B5" i="26"/>
  <c r="B6" i="26"/>
  <c r="B7" i="26"/>
  <c r="B3" i="26"/>
  <c r="M17" i="27" l="1"/>
  <c r="N6" i="27"/>
  <c r="N45" i="29"/>
  <c r="N44" i="29"/>
  <c r="N43" i="29"/>
  <c r="N42" i="29"/>
  <c r="N41" i="29"/>
  <c r="N40" i="29"/>
  <c r="N39" i="29"/>
  <c r="N38" i="29"/>
  <c r="N37" i="29"/>
  <c r="N36" i="29"/>
  <c r="N35" i="29"/>
  <c r="N34" i="29"/>
  <c r="N33" i="29"/>
  <c r="N32" i="29"/>
  <c r="N31" i="29"/>
  <c r="N30" i="29"/>
  <c r="M29" i="29"/>
  <c r="L29" i="29"/>
  <c r="K29" i="29"/>
  <c r="J29" i="29"/>
  <c r="I29" i="29"/>
  <c r="H29" i="29"/>
  <c r="G29" i="29"/>
  <c r="F29" i="29"/>
  <c r="E29" i="29"/>
  <c r="D29" i="29"/>
  <c r="C29" i="29"/>
  <c r="B29" i="29"/>
  <c r="N27" i="29"/>
  <c r="N25" i="29"/>
  <c r="N24" i="29"/>
  <c r="N23" i="29"/>
  <c r="N22" i="29"/>
  <c r="N21" i="29"/>
  <c r="N20" i="29"/>
  <c r="N19" i="29"/>
  <c r="N18" i="29"/>
  <c r="N17" i="29"/>
  <c r="N16" i="29"/>
  <c r="N15" i="29"/>
  <c r="N14" i="29"/>
  <c r="N13" i="29"/>
  <c r="N12" i="29"/>
  <c r="N11" i="29"/>
  <c r="M10" i="29"/>
  <c r="L10" i="29"/>
  <c r="K10" i="29"/>
  <c r="J10" i="29"/>
  <c r="I10" i="29"/>
  <c r="H10" i="29"/>
  <c r="G10" i="29"/>
  <c r="F10" i="29"/>
  <c r="E10" i="29"/>
  <c r="D10" i="29"/>
  <c r="C10" i="29"/>
  <c r="B10" i="29"/>
  <c r="M8" i="29"/>
  <c r="M9" i="29" s="1"/>
  <c r="L8" i="29"/>
  <c r="K8" i="29"/>
  <c r="K9" i="29" s="1"/>
  <c r="J8" i="29"/>
  <c r="J9" i="29" s="1"/>
  <c r="I8" i="29"/>
  <c r="I9" i="29" s="1"/>
  <c r="H8" i="29"/>
  <c r="G8" i="29"/>
  <c r="G9" i="29" s="1"/>
  <c r="F8" i="29"/>
  <c r="F9" i="29" s="1"/>
  <c r="E8" i="29"/>
  <c r="E9" i="29" s="1"/>
  <c r="D8" i="29"/>
  <c r="C8" i="29"/>
  <c r="C9" i="29" s="1"/>
  <c r="B8" i="29"/>
  <c r="B9" i="29" s="1"/>
  <c r="N7" i="29"/>
  <c r="N6" i="29"/>
  <c r="N5" i="29"/>
  <c r="N4" i="29"/>
  <c r="N3" i="29"/>
  <c r="B28" i="29" l="1"/>
  <c r="J28" i="29"/>
  <c r="J46" i="29" s="1"/>
  <c r="F28" i="29"/>
  <c r="F46" i="29" s="1"/>
  <c r="N29" i="29"/>
  <c r="C28" i="29"/>
  <c r="C46" i="29" s="1"/>
  <c r="G28" i="29"/>
  <c r="G46" i="29" s="1"/>
  <c r="E28" i="29"/>
  <c r="E46" i="29" s="1"/>
  <c r="D28" i="29"/>
  <c r="D46" i="29" s="1"/>
  <c r="H28" i="29"/>
  <c r="H46" i="29" s="1"/>
  <c r="L28" i="29"/>
  <c r="L46" i="29" s="1"/>
  <c r="K28" i="29"/>
  <c r="K46" i="29" s="1"/>
  <c r="I28" i="29"/>
  <c r="I46" i="29" s="1"/>
  <c r="M28" i="29"/>
  <c r="M46" i="29" s="1"/>
  <c r="B46" i="29"/>
  <c r="N10" i="29"/>
  <c r="D9" i="29"/>
  <c r="H9" i="29"/>
  <c r="L9" i="29"/>
  <c r="N8" i="29"/>
  <c r="N9" i="29" s="1"/>
  <c r="N46" i="29" l="1"/>
  <c r="N28" i="29"/>
  <c r="N45" i="28"/>
  <c r="N44" i="28"/>
  <c r="N43" i="28"/>
  <c r="N42" i="28"/>
  <c r="N41" i="28"/>
  <c r="N40" i="28"/>
  <c r="N39" i="28"/>
  <c r="N38" i="28"/>
  <c r="N37" i="28"/>
  <c r="N36" i="28"/>
  <c r="N35" i="28"/>
  <c r="N34" i="28"/>
  <c r="N33" i="28"/>
  <c r="N32" i="28"/>
  <c r="N31" i="28"/>
  <c r="N30" i="28"/>
  <c r="M29" i="28"/>
  <c r="L29" i="28"/>
  <c r="K29" i="28"/>
  <c r="J29" i="28"/>
  <c r="I29" i="28"/>
  <c r="H29" i="28"/>
  <c r="G29" i="28"/>
  <c r="F29" i="28"/>
  <c r="E29" i="28"/>
  <c r="D29" i="28"/>
  <c r="C29" i="28"/>
  <c r="B29" i="28"/>
  <c r="N27" i="28"/>
  <c r="N25" i="28"/>
  <c r="N24" i="28"/>
  <c r="N23" i="28"/>
  <c r="N22" i="28"/>
  <c r="N21" i="28"/>
  <c r="N20" i="28"/>
  <c r="N19" i="28"/>
  <c r="N18" i="28"/>
  <c r="N17" i="28"/>
  <c r="N16" i="28"/>
  <c r="N15" i="28"/>
  <c r="N14" i="28"/>
  <c r="N13" i="28"/>
  <c r="N12" i="28"/>
  <c r="N11" i="28"/>
  <c r="M10" i="28"/>
  <c r="L10" i="28"/>
  <c r="K10" i="28"/>
  <c r="J10" i="28"/>
  <c r="I10" i="28"/>
  <c r="H10" i="28"/>
  <c r="G10" i="28"/>
  <c r="F10" i="28"/>
  <c r="E10" i="28"/>
  <c r="D10" i="28"/>
  <c r="C10" i="28"/>
  <c r="B10" i="28"/>
  <c r="M8" i="28"/>
  <c r="M9" i="28" s="1"/>
  <c r="L8" i="28"/>
  <c r="K8" i="28"/>
  <c r="K9" i="28" s="1"/>
  <c r="J8" i="28"/>
  <c r="J9" i="28" s="1"/>
  <c r="I8" i="28"/>
  <c r="I9" i="28" s="1"/>
  <c r="H8" i="28"/>
  <c r="G8" i="28"/>
  <c r="G9" i="28" s="1"/>
  <c r="F8" i="28"/>
  <c r="F9" i="28" s="1"/>
  <c r="E8" i="28"/>
  <c r="E9" i="28" s="1"/>
  <c r="D8" i="28"/>
  <c r="C8" i="28"/>
  <c r="C9" i="28" s="1"/>
  <c r="B8" i="28"/>
  <c r="B9" i="28" s="1"/>
  <c r="N7" i="28"/>
  <c r="N6" i="28"/>
  <c r="N5" i="28"/>
  <c r="N4" i="28"/>
  <c r="N3" i="28"/>
  <c r="N45" i="27"/>
  <c r="N44" i="27"/>
  <c r="N43" i="27"/>
  <c r="N42" i="27"/>
  <c r="N41" i="27"/>
  <c r="N40" i="27"/>
  <c r="N39" i="27"/>
  <c r="N38" i="27"/>
  <c r="N37" i="27"/>
  <c r="N36" i="27"/>
  <c r="N35" i="27"/>
  <c r="N34" i="27"/>
  <c r="N33" i="27"/>
  <c r="N32" i="27"/>
  <c r="N31" i="27"/>
  <c r="N30" i="27"/>
  <c r="M29" i="27"/>
  <c r="L29" i="27"/>
  <c r="K29" i="27"/>
  <c r="J29" i="27"/>
  <c r="I29" i="27"/>
  <c r="H29" i="27"/>
  <c r="G29" i="27"/>
  <c r="F29" i="27"/>
  <c r="E29" i="27"/>
  <c r="D29" i="27"/>
  <c r="C29" i="27"/>
  <c r="B29" i="27"/>
  <c r="N27" i="27"/>
  <c r="N25" i="27"/>
  <c r="N24" i="27"/>
  <c r="N23" i="27"/>
  <c r="N22" i="27"/>
  <c r="N21" i="27"/>
  <c r="N20" i="27"/>
  <c r="N19" i="27"/>
  <c r="N18" i="27"/>
  <c r="N17" i="27"/>
  <c r="N16" i="27"/>
  <c r="N15" i="27"/>
  <c r="N14" i="27"/>
  <c r="N13" i="27"/>
  <c r="N12" i="27"/>
  <c r="N11" i="27"/>
  <c r="M10" i="27"/>
  <c r="L10" i="27"/>
  <c r="K10" i="27"/>
  <c r="J10" i="27"/>
  <c r="I10" i="27"/>
  <c r="I28" i="27" s="1"/>
  <c r="I46" i="27" s="1"/>
  <c r="H10" i="27"/>
  <c r="G10" i="27"/>
  <c r="F10" i="27"/>
  <c r="E10" i="27"/>
  <c r="D10" i="27"/>
  <c r="C10" i="27"/>
  <c r="B10" i="27"/>
  <c r="C9" i="27"/>
  <c r="M8" i="27"/>
  <c r="M9" i="27" s="1"/>
  <c r="L8" i="27"/>
  <c r="K8" i="27"/>
  <c r="K9" i="27" s="1"/>
  <c r="J8" i="27"/>
  <c r="J9" i="27" s="1"/>
  <c r="I8" i="27"/>
  <c r="I9" i="27" s="1"/>
  <c r="H8" i="27"/>
  <c r="G8" i="27"/>
  <c r="G9" i="27" s="1"/>
  <c r="F8" i="27"/>
  <c r="F9" i="27" s="1"/>
  <c r="E8" i="27"/>
  <c r="E9" i="27" s="1"/>
  <c r="D8" i="27"/>
  <c r="C8" i="27"/>
  <c r="B8" i="27"/>
  <c r="B9" i="27" s="1"/>
  <c r="N7" i="27"/>
  <c r="N5" i="27"/>
  <c r="N4" i="27"/>
  <c r="N3" i="27"/>
  <c r="B28" i="28" l="1"/>
  <c r="B46" i="28" s="1"/>
  <c r="F28" i="28"/>
  <c r="F46" i="28" s="1"/>
  <c r="J28" i="28"/>
  <c r="J46" i="28" s="1"/>
  <c r="M28" i="28"/>
  <c r="M46" i="28" s="1"/>
  <c r="D28" i="28"/>
  <c r="D46" i="28" s="1"/>
  <c r="H28" i="28"/>
  <c r="H46" i="28" s="1"/>
  <c r="L28" i="28"/>
  <c r="L46" i="28" s="1"/>
  <c r="N29" i="28"/>
  <c r="E28" i="28"/>
  <c r="E46" i="28" s="1"/>
  <c r="C28" i="28"/>
  <c r="C46" i="28" s="1"/>
  <c r="G28" i="28"/>
  <c r="G46" i="28" s="1"/>
  <c r="K28" i="28"/>
  <c r="K46" i="28" s="1"/>
  <c r="I28" i="28"/>
  <c r="I46" i="28" s="1"/>
  <c r="N29" i="27"/>
  <c r="D28" i="27"/>
  <c r="D46" i="27" s="1"/>
  <c r="C28" i="27"/>
  <c r="C46" i="27" s="1"/>
  <c r="G28" i="27"/>
  <c r="G46" i="27" s="1"/>
  <c r="K28" i="27"/>
  <c r="K46" i="27" s="1"/>
  <c r="M28" i="27"/>
  <c r="M46" i="27" s="1"/>
  <c r="B28" i="27"/>
  <c r="F28" i="27"/>
  <c r="F46" i="27" s="1"/>
  <c r="E28" i="27"/>
  <c r="E46" i="27" s="1"/>
  <c r="H28" i="27"/>
  <c r="H46" i="27" s="1"/>
  <c r="L28" i="27"/>
  <c r="L46" i="27" s="1"/>
  <c r="J28" i="27"/>
  <c r="J46" i="27" s="1"/>
  <c r="N10" i="28"/>
  <c r="D9" i="28"/>
  <c r="H9" i="28"/>
  <c r="L9" i="28"/>
  <c r="N8" i="28"/>
  <c r="N9" i="28" s="1"/>
  <c r="B46" i="27"/>
  <c r="N10" i="27"/>
  <c r="D9" i="27"/>
  <c r="H9" i="27"/>
  <c r="L9" i="27"/>
  <c r="N8" i="27"/>
  <c r="N9" i="27" s="1"/>
  <c r="N28" i="28" l="1"/>
  <c r="N46" i="28"/>
  <c r="N28" i="27"/>
  <c r="N46" i="27"/>
  <c r="G13" i="17" l="1"/>
  <c r="I17" i="15"/>
  <c r="N26" i="14"/>
  <c r="N45" i="26" l="1"/>
  <c r="N44" i="26"/>
  <c r="N43" i="26"/>
  <c r="N42" i="26"/>
  <c r="N41" i="26"/>
  <c r="N40" i="26"/>
  <c r="N39" i="26"/>
  <c r="N38" i="26"/>
  <c r="N37" i="26"/>
  <c r="N36" i="26"/>
  <c r="N35" i="26"/>
  <c r="N34" i="26"/>
  <c r="N33" i="26"/>
  <c r="N32" i="26"/>
  <c r="N31" i="26"/>
  <c r="N30" i="26"/>
  <c r="M29" i="26"/>
  <c r="L29" i="26"/>
  <c r="K29" i="26"/>
  <c r="J29" i="26"/>
  <c r="I29" i="26"/>
  <c r="H29" i="26"/>
  <c r="G29" i="26"/>
  <c r="F29" i="26"/>
  <c r="E29" i="26"/>
  <c r="D29" i="26"/>
  <c r="C29" i="26"/>
  <c r="B29" i="26"/>
  <c r="N27" i="26"/>
  <c r="N25" i="26"/>
  <c r="N24" i="26"/>
  <c r="N23" i="26"/>
  <c r="N22" i="26"/>
  <c r="N21" i="26"/>
  <c r="N20" i="26"/>
  <c r="N19" i="26"/>
  <c r="N18" i="26"/>
  <c r="N17" i="26"/>
  <c r="N16" i="26"/>
  <c r="N15" i="26"/>
  <c r="N14" i="26"/>
  <c r="N13" i="26"/>
  <c r="N12" i="26"/>
  <c r="N11" i="26"/>
  <c r="M10" i="26"/>
  <c r="L10" i="26"/>
  <c r="K10" i="26"/>
  <c r="J10" i="26"/>
  <c r="I10" i="26"/>
  <c r="H10" i="26"/>
  <c r="G10" i="26"/>
  <c r="F10" i="26"/>
  <c r="E10" i="26"/>
  <c r="D10" i="26"/>
  <c r="C10" i="26"/>
  <c r="B10" i="26"/>
  <c r="M8" i="26"/>
  <c r="M28" i="26" s="1"/>
  <c r="M46" i="26" s="1"/>
  <c r="L8" i="26"/>
  <c r="K8" i="26"/>
  <c r="J8" i="26"/>
  <c r="J9" i="26" s="1"/>
  <c r="I8" i="26"/>
  <c r="I9" i="26" s="1"/>
  <c r="H8" i="26"/>
  <c r="G8" i="26"/>
  <c r="G28" i="26" s="1"/>
  <c r="G46" i="26" s="1"/>
  <c r="F8" i="26"/>
  <c r="F28" i="26" s="1"/>
  <c r="F46" i="26" s="1"/>
  <c r="E8" i="26"/>
  <c r="E28" i="26" s="1"/>
  <c r="E46" i="26" s="1"/>
  <c r="D8" i="26"/>
  <c r="D28" i="26" s="1"/>
  <c r="D46" i="26" s="1"/>
  <c r="C8" i="26"/>
  <c r="B8" i="26"/>
  <c r="B9" i="26" s="1"/>
  <c r="N7" i="26"/>
  <c r="N6" i="26"/>
  <c r="N5" i="26"/>
  <c r="N4" i="26"/>
  <c r="N3" i="26"/>
  <c r="C28" i="26" l="1"/>
  <c r="C46" i="26" s="1"/>
  <c r="I28" i="26"/>
  <c r="I46" i="26" s="1"/>
  <c r="N29" i="26"/>
  <c r="K28" i="26"/>
  <c r="K46" i="26" s="1"/>
  <c r="H28" i="26"/>
  <c r="H46" i="26" s="1"/>
  <c r="N10" i="26"/>
  <c r="C9" i="26"/>
  <c r="D9" i="26"/>
  <c r="B28" i="26"/>
  <c r="L28" i="26"/>
  <c r="L46" i="26" s="1"/>
  <c r="K9" i="26"/>
  <c r="L9" i="26"/>
  <c r="J28" i="26"/>
  <c r="J46" i="26" s="1"/>
  <c r="E9" i="26"/>
  <c r="M9" i="26"/>
  <c r="F9" i="26"/>
  <c r="B46" i="26"/>
  <c r="G9" i="26"/>
  <c r="H9" i="26"/>
  <c r="N8" i="26"/>
  <c r="N9" i="26" s="1"/>
  <c r="N28" i="26" l="1"/>
  <c r="N46" i="26"/>
  <c r="N5" i="14" l="1"/>
  <c r="N5" i="15"/>
  <c r="N5" i="17"/>
  <c r="N45" i="17" l="1"/>
  <c r="N44" i="17"/>
  <c r="N43" i="17"/>
  <c r="N42" i="17"/>
  <c r="N41" i="17"/>
  <c r="N40" i="17"/>
  <c r="N39" i="17"/>
  <c r="N38" i="17"/>
  <c r="N37" i="17"/>
  <c r="N36" i="17"/>
  <c r="N35" i="17"/>
  <c r="N34" i="17"/>
  <c r="N33" i="17"/>
  <c r="N32" i="17"/>
  <c r="N31" i="17"/>
  <c r="N30" i="17"/>
  <c r="M29" i="17"/>
  <c r="L29" i="17"/>
  <c r="K29" i="17"/>
  <c r="J29" i="17"/>
  <c r="I29" i="17"/>
  <c r="H29" i="17"/>
  <c r="G29" i="17"/>
  <c r="F29" i="17"/>
  <c r="E29" i="17"/>
  <c r="D29" i="17"/>
  <c r="C29" i="17"/>
  <c r="B29" i="17"/>
  <c r="N27" i="17"/>
  <c r="N25" i="17"/>
  <c r="N24" i="17"/>
  <c r="N23" i="17"/>
  <c r="N22" i="17"/>
  <c r="N21" i="17"/>
  <c r="N20" i="17"/>
  <c r="N19" i="17"/>
  <c r="N18" i="17"/>
  <c r="N17" i="17"/>
  <c r="N16" i="17"/>
  <c r="N15" i="17"/>
  <c r="N14" i="17"/>
  <c r="N13" i="17"/>
  <c r="N12" i="17"/>
  <c r="N11" i="17"/>
  <c r="M10" i="17"/>
  <c r="L10" i="17"/>
  <c r="K10" i="17"/>
  <c r="J10" i="17"/>
  <c r="I10" i="17"/>
  <c r="H10" i="17"/>
  <c r="G10" i="17"/>
  <c r="F10" i="17"/>
  <c r="E10" i="17"/>
  <c r="D10" i="17"/>
  <c r="C10" i="17"/>
  <c r="B10" i="17"/>
  <c r="M8" i="17"/>
  <c r="L8" i="17"/>
  <c r="K8" i="17"/>
  <c r="K9" i="17" s="1"/>
  <c r="J8" i="17"/>
  <c r="I8" i="17"/>
  <c r="I9" i="17" s="1"/>
  <c r="H8" i="17"/>
  <c r="G8" i="17"/>
  <c r="G28" i="17" s="1"/>
  <c r="G46" i="17" s="1"/>
  <c r="F8" i="17"/>
  <c r="F9" i="17" s="1"/>
  <c r="E8" i="17"/>
  <c r="D8" i="17"/>
  <c r="C8" i="17"/>
  <c r="C9" i="17" s="1"/>
  <c r="B8" i="17"/>
  <c r="N7" i="17"/>
  <c r="N6" i="17"/>
  <c r="N4" i="17"/>
  <c r="N3" i="17"/>
  <c r="N45" i="15"/>
  <c r="N44" i="15"/>
  <c r="N43" i="15"/>
  <c r="N42" i="15"/>
  <c r="N41" i="15"/>
  <c r="N40" i="15"/>
  <c r="N39" i="15"/>
  <c r="N38" i="15"/>
  <c r="N37" i="15"/>
  <c r="N36" i="15"/>
  <c r="N35" i="15"/>
  <c r="N34" i="15"/>
  <c r="N33" i="15"/>
  <c r="N32" i="15"/>
  <c r="N31" i="15"/>
  <c r="N30" i="15"/>
  <c r="M29" i="15"/>
  <c r="L29" i="15"/>
  <c r="K29" i="15"/>
  <c r="J29" i="15"/>
  <c r="I29" i="15"/>
  <c r="H29" i="15"/>
  <c r="G29" i="15"/>
  <c r="F29" i="15"/>
  <c r="E29" i="15"/>
  <c r="D29" i="15"/>
  <c r="C29" i="15"/>
  <c r="B29" i="15"/>
  <c r="N27" i="15"/>
  <c r="N25" i="15"/>
  <c r="N24" i="15"/>
  <c r="N23" i="15"/>
  <c r="N22" i="15"/>
  <c r="N21" i="15"/>
  <c r="N20" i="15"/>
  <c r="N19" i="15"/>
  <c r="N18" i="15"/>
  <c r="N17" i="15"/>
  <c r="N16" i="15"/>
  <c r="N15" i="15"/>
  <c r="N14" i="15"/>
  <c r="N13" i="15"/>
  <c r="N12" i="15"/>
  <c r="N11" i="15"/>
  <c r="M10" i="15"/>
  <c r="L10" i="15"/>
  <c r="K10" i="15"/>
  <c r="J10" i="15"/>
  <c r="I10" i="15"/>
  <c r="H10" i="15"/>
  <c r="G10" i="15"/>
  <c r="F10" i="15"/>
  <c r="E10" i="15"/>
  <c r="D10" i="15"/>
  <c r="C10" i="15"/>
  <c r="B10" i="15"/>
  <c r="M8" i="15"/>
  <c r="L8" i="15"/>
  <c r="L9" i="15" s="1"/>
  <c r="K8" i="15"/>
  <c r="K9" i="15" s="1"/>
  <c r="J8" i="15"/>
  <c r="J9" i="15" s="1"/>
  <c r="I8" i="15"/>
  <c r="I9" i="15" s="1"/>
  <c r="H8" i="15"/>
  <c r="H28" i="15" s="1"/>
  <c r="H46" i="15" s="1"/>
  <c r="G8" i="15"/>
  <c r="F8" i="15"/>
  <c r="F9" i="15" s="1"/>
  <c r="E8" i="15"/>
  <c r="D8" i="15"/>
  <c r="D9" i="15" s="1"/>
  <c r="C8" i="15"/>
  <c r="C9" i="15" s="1"/>
  <c r="B8" i="15"/>
  <c r="N7" i="15"/>
  <c r="N6" i="15"/>
  <c r="N4" i="15"/>
  <c r="N3" i="15"/>
  <c r="N45" i="14"/>
  <c r="N44" i="14"/>
  <c r="N43" i="14"/>
  <c r="N42" i="14"/>
  <c r="N41" i="14"/>
  <c r="N40" i="14"/>
  <c r="N39" i="14"/>
  <c r="N38" i="14"/>
  <c r="N37" i="14"/>
  <c r="N36" i="14"/>
  <c r="N35" i="14"/>
  <c r="N34" i="14"/>
  <c r="N33" i="14"/>
  <c r="N32" i="14"/>
  <c r="N31" i="14"/>
  <c r="N30" i="14"/>
  <c r="M29" i="14"/>
  <c r="L29" i="14"/>
  <c r="K29" i="14"/>
  <c r="J29" i="14"/>
  <c r="I29" i="14"/>
  <c r="H29" i="14"/>
  <c r="G29" i="14"/>
  <c r="F29" i="14"/>
  <c r="E29" i="14"/>
  <c r="D29" i="14"/>
  <c r="C29" i="14"/>
  <c r="B29" i="14"/>
  <c r="N27" i="14"/>
  <c r="N25" i="14"/>
  <c r="N24" i="14"/>
  <c r="N23" i="14"/>
  <c r="N22" i="14"/>
  <c r="N21" i="14"/>
  <c r="N20" i="14"/>
  <c r="N19" i="14"/>
  <c r="N18" i="14"/>
  <c r="N17" i="14"/>
  <c r="N16" i="14"/>
  <c r="N15" i="14"/>
  <c r="N14" i="14"/>
  <c r="N13" i="14"/>
  <c r="N12" i="14"/>
  <c r="N11" i="14"/>
  <c r="M10" i="14"/>
  <c r="L10" i="14"/>
  <c r="K10" i="14"/>
  <c r="J10" i="14"/>
  <c r="I10" i="14"/>
  <c r="H10" i="14"/>
  <c r="G10" i="14"/>
  <c r="F10" i="14"/>
  <c r="E10" i="14"/>
  <c r="D10" i="14"/>
  <c r="C10" i="14"/>
  <c r="B10" i="14"/>
  <c r="M8" i="14"/>
  <c r="L8" i="14"/>
  <c r="K8" i="14"/>
  <c r="K9" i="14" s="1"/>
  <c r="J8" i="14"/>
  <c r="J9" i="14" s="1"/>
  <c r="I8" i="14"/>
  <c r="I9" i="14" s="1"/>
  <c r="H8" i="14"/>
  <c r="H28" i="14" s="1"/>
  <c r="G8" i="14"/>
  <c r="F8" i="14"/>
  <c r="E8" i="14"/>
  <c r="D8" i="14"/>
  <c r="C8" i="14"/>
  <c r="C9" i="14" s="1"/>
  <c r="B8" i="14"/>
  <c r="N7" i="14"/>
  <c r="N6" i="14"/>
  <c r="N4" i="14"/>
  <c r="N3" i="14"/>
  <c r="J28" i="17" l="1"/>
  <c r="J46" i="17" s="1"/>
  <c r="E28" i="14"/>
  <c r="E46" i="14" s="1"/>
  <c r="M28" i="14"/>
  <c r="E28" i="15"/>
  <c r="E46" i="15" s="1"/>
  <c r="D28" i="17"/>
  <c r="D46" i="17" s="1"/>
  <c r="L28" i="17"/>
  <c r="L46" i="17" s="1"/>
  <c r="M28" i="15"/>
  <c r="M46" i="15" s="1"/>
  <c r="G28" i="14"/>
  <c r="G46" i="14" s="1"/>
  <c r="G28" i="15"/>
  <c r="G46" i="15" s="1"/>
  <c r="J9" i="17"/>
  <c r="N29" i="14"/>
  <c r="F28" i="14"/>
  <c r="F46" i="14" s="1"/>
  <c r="N10" i="14"/>
  <c r="D9" i="17"/>
  <c r="L9" i="17"/>
  <c r="B9" i="15"/>
  <c r="B9" i="14"/>
  <c r="F9" i="14"/>
  <c r="N29" i="15"/>
  <c r="N10" i="17"/>
  <c r="M46" i="14"/>
  <c r="E9" i="14"/>
  <c r="N8" i="17"/>
  <c r="N9" i="17" s="1"/>
  <c r="H46" i="14"/>
  <c r="G9" i="14"/>
  <c r="N10" i="15"/>
  <c r="H9" i="14"/>
  <c r="C28" i="15"/>
  <c r="C46" i="15" s="1"/>
  <c r="K28" i="15"/>
  <c r="K46" i="15" s="1"/>
  <c r="E28" i="17"/>
  <c r="E46" i="17" s="1"/>
  <c r="M28" i="17"/>
  <c r="M46" i="17" s="1"/>
  <c r="M9" i="14"/>
  <c r="D28" i="15"/>
  <c r="D46" i="15" s="1"/>
  <c r="L28" i="15"/>
  <c r="L46" i="15" s="1"/>
  <c r="F28" i="17"/>
  <c r="F46" i="17" s="1"/>
  <c r="B9" i="17"/>
  <c r="D28" i="14"/>
  <c r="D46" i="14" s="1"/>
  <c r="L28" i="14"/>
  <c r="L46" i="14" s="1"/>
  <c r="F28" i="15"/>
  <c r="F46" i="15" s="1"/>
  <c r="H28" i="17"/>
  <c r="H46" i="17" s="1"/>
  <c r="N29" i="17"/>
  <c r="I28" i="17"/>
  <c r="I46" i="17" s="1"/>
  <c r="E9" i="17"/>
  <c r="M9" i="17"/>
  <c r="B28" i="17"/>
  <c r="C28" i="17"/>
  <c r="C46" i="17" s="1"/>
  <c r="K28" i="17"/>
  <c r="K46" i="17" s="1"/>
  <c r="G9" i="17"/>
  <c r="H9" i="17"/>
  <c r="I28" i="15"/>
  <c r="I46" i="15" s="1"/>
  <c r="E9" i="15"/>
  <c r="M9" i="15"/>
  <c r="B28" i="15"/>
  <c r="J28" i="15"/>
  <c r="J46" i="15" s="1"/>
  <c r="G9" i="15"/>
  <c r="H9" i="15"/>
  <c r="N8" i="15"/>
  <c r="N9" i="15" s="1"/>
  <c r="D9" i="14"/>
  <c r="L9" i="14"/>
  <c r="I28" i="14"/>
  <c r="I46" i="14" s="1"/>
  <c r="B28" i="14"/>
  <c r="J28" i="14"/>
  <c r="J46" i="14" s="1"/>
  <c r="C28" i="14"/>
  <c r="C46" i="14" s="1"/>
  <c r="K28" i="14"/>
  <c r="K46" i="14" s="1"/>
  <c r="N8" i="14"/>
  <c r="N9" i="14" s="1"/>
  <c r="N28" i="17" l="1"/>
  <c r="B46" i="17"/>
  <c r="N28" i="15"/>
  <c r="B46" i="15"/>
  <c r="N28" i="14"/>
  <c r="B46" i="14"/>
  <c r="N46" i="17" l="1"/>
  <c r="N46" i="15"/>
  <c r="N46" i="14"/>
</calcChain>
</file>

<file path=xl/sharedStrings.xml><?xml version="1.0" encoding="utf-8"?>
<sst xmlns="http://schemas.openxmlformats.org/spreadsheetml/2006/main" count="413" uniqueCount="67">
  <si>
    <t>一、零售原价金额</t>
  </si>
  <si>
    <t>二、公司零售额</t>
  </si>
  <si>
    <t>7、公关费</t>
  </si>
  <si>
    <t>13、仓储物流费</t>
  </si>
  <si>
    <t>销售利润</t>
  </si>
  <si>
    <t>1月</t>
    <phoneticPr fontId="2" type="noConversion"/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</si>
  <si>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</si>
  <si>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</si>
  <si>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</si>
  <si>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</si>
  <si>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</si>
  <si>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</si>
  <si>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</si>
  <si>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</si>
  <si>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</si>
  <si>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</si>
  <si>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</si>
  <si>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合计</t>
    <phoneticPr fontId="2" type="noConversion"/>
  </si>
  <si>
    <t>销售毛利率</t>
    <phoneticPr fontId="2" type="noConversion"/>
  </si>
  <si>
    <t>利润表-美素美妆渠道</t>
    <phoneticPr fontId="2" type="noConversion"/>
  </si>
  <si>
    <t>利润表-美素商超渠道</t>
    <phoneticPr fontId="2" type="noConversion"/>
  </si>
  <si>
    <t>利润表-美素电商渠道</t>
    <phoneticPr fontId="2" type="noConversion"/>
  </si>
  <si>
    <t>利润表-大客户部</t>
    <phoneticPr fontId="2" type="noConversion"/>
  </si>
  <si>
    <t>三、回款</t>
    <phoneticPr fontId="2" type="noConversion"/>
  </si>
  <si>
    <t>四、营业收入（净收入）</t>
    <phoneticPr fontId="2" type="noConversion"/>
  </si>
  <si>
    <t>五、营业成本（净成本）</t>
    <phoneticPr fontId="2" type="noConversion"/>
  </si>
  <si>
    <t>六、销售毛利</t>
    <phoneticPr fontId="2" type="noConversion"/>
  </si>
  <si>
    <t>七、销售费用-渠道费用</t>
    <phoneticPr fontId="2" type="noConversion"/>
  </si>
  <si>
    <t>八、销售费用-市场费用</t>
    <phoneticPr fontId="2" type="noConversion"/>
  </si>
  <si>
    <t>1、折扣折让、货补费用</t>
  </si>
  <si>
    <t>2、物料配赠费用</t>
  </si>
  <si>
    <t>3、广告费</t>
  </si>
  <si>
    <t>4、CRM费用</t>
  </si>
  <si>
    <t>5、创意咨询服务</t>
  </si>
  <si>
    <t>6、市场调研费</t>
  </si>
  <si>
    <t>7、促销费</t>
  </si>
  <si>
    <t>8、渠道建设费</t>
  </si>
  <si>
    <t>9、渠道发展费</t>
  </si>
  <si>
    <t>10、BA劳务费用</t>
  </si>
  <si>
    <t>11、人资费（减掉BA劳务费）</t>
  </si>
  <si>
    <t>12、培训和会议</t>
  </si>
  <si>
    <t>14、长期待摊、折旧费用</t>
  </si>
  <si>
    <t>15、信息系统维护费</t>
  </si>
  <si>
    <t>16、市场秩序维护费</t>
  </si>
  <si>
    <t>17、办公费</t>
  </si>
  <si>
    <t>1、广告费</t>
  </si>
  <si>
    <t>2、广告劳务费</t>
  </si>
  <si>
    <t>3、广告制作费</t>
  </si>
  <si>
    <t>5、创新营销费</t>
  </si>
  <si>
    <t>6、创意咨询服务</t>
  </si>
  <si>
    <t>8、市场调研费</t>
  </si>
  <si>
    <t>9、促销费</t>
  </si>
  <si>
    <t>10、渠道建设费</t>
  </si>
  <si>
    <t>11、人资费</t>
  </si>
  <si>
    <t>16、办公费</t>
  </si>
  <si>
    <t>渠道利润</t>
  </si>
  <si>
    <t>利润表-大客户部</t>
    <phoneticPr fontId="2" type="noConversion"/>
  </si>
  <si>
    <t>1月</t>
    <phoneticPr fontId="2" type="noConversion"/>
  </si>
  <si>
    <t>合计</t>
    <phoneticPr fontId="2" type="noConversion"/>
  </si>
  <si>
    <t>三、回款</t>
    <phoneticPr fontId="2" type="noConversion"/>
  </si>
  <si>
    <t>四、营业收入（净收入）</t>
    <phoneticPr fontId="2" type="noConversion"/>
  </si>
  <si>
    <t>五、营业成本（净成本）</t>
    <phoneticPr fontId="2" type="noConversion"/>
  </si>
  <si>
    <t>六、销售毛利</t>
    <phoneticPr fontId="2" type="noConversion"/>
  </si>
  <si>
    <t>销售毛利率</t>
    <phoneticPr fontId="2" type="noConversion"/>
  </si>
  <si>
    <t>七、销售费用-渠道费用</t>
    <phoneticPr fontId="2" type="noConversion"/>
  </si>
  <si>
    <t>八、销售费用-市场费用</t>
    <phoneticPr fontId="2" type="noConversion"/>
  </si>
  <si>
    <t>报表项目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</si>
</sst>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_(* #,##0.00_);_(* \(#,##0.00\);_(* &quot;-&quot;??_);_(@_)"/>
    <numFmt numFmtId="177" formatCode="_ * #,##0_ ;_ * \-#,##0_ ;_ * &quot;-&quot;??_ ;_ @_ "/>
    <numFmt numFmtId="179" formatCode="0.00_);[Red]\(0.00\)"/>
  </numFmts>
  <fonts count="8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4"/>
      <color theme="1"/>
      <name val="等线"/>
      <family val="3"/>
      <charset val="134"/>
      <scheme val="minor"/>
    </font>
    <font>
      <sz val="10"/>
      <color theme="1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  <font>
      <i/>
      <sz val="9"/>
      <color rgb="FF0070C0"/>
      <name val="等线"/>
      <family val="3"/>
      <charset val="134"/>
      <scheme val="minor"/>
    </font>
    <font>
      <sz val="10.5"/>
      <color theme="1"/>
      <name val="华文细黑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43">
    <xf numFmtId="0" fontId="0" fillId="0" borderId="0" xfId="0"/>
    <xf numFmtId="0" fontId="3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Alignment="1">
      <alignment vertical="center"/>
    </xf>
    <xf numFmtId="177" fontId="0" fillId="2" borderId="1" xfId="1" applyNumberFormat="1" applyFont="1" applyFill="1" applyBorder="1" applyAlignment="1">
      <alignment vertical="center"/>
    </xf>
    <xf numFmtId="9" fontId="6" fillId="2" borderId="1" xfId="2" applyFont="1" applyFill="1" applyBorder="1" applyAlignment="1">
      <alignment vertical="center"/>
    </xf>
    <xf numFmtId="9" fontId="6" fillId="2" borderId="5" xfId="2" applyFont="1" applyFill="1" applyBorder="1" applyAlignment="1">
      <alignment vertical="center"/>
    </xf>
    <xf numFmtId="0" fontId="4" fillId="0" borderId="7" xfId="0" applyFont="1" applyBorder="1" applyAlignment="1">
      <alignment vertical="center"/>
    </xf>
    <xf numFmtId="0" fontId="0" fillId="0" borderId="8" xfId="0" applyFont="1" applyBorder="1" applyAlignment="1">
      <alignment vertical="center"/>
    </xf>
    <xf numFmtId="0" fontId="0" fillId="0" borderId="8" xfId="0" applyFont="1" applyBorder="1" applyAlignment="1">
      <alignment horizontal="left" vertical="center" indent="2"/>
    </xf>
    <xf numFmtId="0" fontId="5" fillId="0" borderId="4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2" borderId="8" xfId="0" applyFont="1" applyFill="1" applyBorder="1" applyAlignment="1">
      <alignment horizontal="left" vertical="center" indent="2"/>
    </xf>
    <xf numFmtId="0" fontId="0" fillId="2" borderId="8" xfId="0" applyFont="1" applyFill="1" applyBorder="1" applyAlignment="1">
      <alignment vertical="center"/>
    </xf>
    <xf numFmtId="0" fontId="6" fillId="2" borderId="8" xfId="0" applyFont="1" applyFill="1" applyBorder="1" applyAlignment="1">
      <alignment horizontal="left" vertical="center" indent="2"/>
    </xf>
    <xf numFmtId="0" fontId="0" fillId="2" borderId="9" xfId="0" applyFont="1" applyFill="1" applyBorder="1" applyAlignment="1">
      <alignment horizontal="left" vertical="center" indent="2"/>
    </xf>
    <xf numFmtId="176" fontId="7" fillId="0" borderId="0" xfId="1" applyFont="1" applyBorder="1">
      <alignment vertical="center"/>
    </xf>
    <xf numFmtId="176" fontId="3" fillId="0" borderId="0" xfId="1" applyFont="1" applyAlignment="1">
      <alignment vertical="center"/>
    </xf>
    <xf numFmtId="176" fontId="5" fillId="0" borderId="4" xfId="1" applyFont="1" applyBorder="1" applyAlignment="1">
      <alignment horizontal="center" vertical="center"/>
    </xf>
    <xf numFmtId="176" fontId="5" fillId="0" borderId="2" xfId="1" applyFont="1" applyBorder="1" applyAlignment="1">
      <alignment horizontal="center" vertical="center"/>
    </xf>
    <xf numFmtId="176" fontId="0" fillId="0" borderId="0" xfId="1" applyFont="1" applyAlignment="1">
      <alignment vertical="center"/>
    </xf>
    <xf numFmtId="176" fontId="0" fillId="0" borderId="8" xfId="1" applyFont="1" applyBorder="1" applyAlignment="1">
      <alignment vertical="center"/>
    </xf>
    <xf numFmtId="176" fontId="0" fillId="0" borderId="5" xfId="1" applyFont="1" applyBorder="1" applyAlignment="1">
      <alignment vertical="center"/>
    </xf>
    <xf numFmtId="176" fontId="0" fillId="0" borderId="1" xfId="1" applyFont="1" applyBorder="1" applyAlignment="1">
      <alignment vertical="center"/>
    </xf>
    <xf numFmtId="176" fontId="0" fillId="2" borderId="1" xfId="1" applyFont="1" applyFill="1" applyBorder="1" applyAlignment="1">
      <alignment vertical="center"/>
    </xf>
    <xf numFmtId="176" fontId="0" fillId="2" borderId="8" xfId="1" applyFont="1" applyFill="1" applyBorder="1" applyAlignment="1">
      <alignment vertical="center"/>
    </xf>
    <xf numFmtId="176" fontId="0" fillId="2" borderId="5" xfId="1" applyFont="1" applyFill="1" applyBorder="1" applyAlignment="1">
      <alignment vertical="center"/>
    </xf>
    <xf numFmtId="176" fontId="6" fillId="2" borderId="8" xfId="1" applyFont="1" applyFill="1" applyBorder="1" applyAlignment="1">
      <alignment horizontal="left" vertical="center" indent="2"/>
    </xf>
    <xf numFmtId="176" fontId="0" fillId="0" borderId="8" xfId="1" applyFont="1" applyBorder="1" applyAlignment="1">
      <alignment horizontal="left" vertical="center" indent="2"/>
    </xf>
    <xf numFmtId="176" fontId="0" fillId="2" borderId="8" xfId="1" applyFont="1" applyFill="1" applyBorder="1" applyAlignment="1">
      <alignment horizontal="left" vertical="center" indent="2"/>
    </xf>
    <xf numFmtId="176" fontId="0" fillId="2" borderId="9" xfId="1" applyFont="1" applyFill="1" applyBorder="1" applyAlignment="1">
      <alignment horizontal="left" vertical="center" indent="2"/>
    </xf>
    <xf numFmtId="179" fontId="0" fillId="0" borderId="5" xfId="1" applyNumberFormat="1" applyFont="1" applyBorder="1" applyAlignment="1">
      <alignment vertical="center"/>
    </xf>
    <xf numFmtId="179" fontId="0" fillId="0" borderId="1" xfId="1" applyNumberFormat="1" applyFont="1" applyBorder="1" applyAlignment="1">
      <alignment vertical="center"/>
    </xf>
    <xf numFmtId="179" fontId="0" fillId="2" borderId="1" xfId="1" applyNumberFormat="1" applyFont="1" applyFill="1" applyBorder="1" applyAlignment="1">
      <alignment vertical="center"/>
    </xf>
    <xf numFmtId="179" fontId="0" fillId="2" borderId="5" xfId="1" applyNumberFormat="1" applyFont="1" applyFill="1" applyBorder="1" applyAlignment="1">
      <alignment vertical="center"/>
    </xf>
    <xf numFmtId="179" fontId="6" fillId="2" borderId="5" xfId="2" applyNumberFormat="1" applyFont="1" applyFill="1" applyBorder="1" applyAlignment="1">
      <alignment vertical="center"/>
    </xf>
    <xf numFmtId="179" fontId="6" fillId="2" borderId="1" xfId="2" applyNumberFormat="1" applyFont="1" applyFill="1" applyBorder="1" applyAlignment="1">
      <alignment vertical="center"/>
    </xf>
    <xf numFmtId="179" fontId="0" fillId="2" borderId="6" xfId="1" applyNumberFormat="1" applyFont="1" applyFill="1" applyBorder="1" applyAlignment="1">
      <alignment vertical="center"/>
    </xf>
    <xf numFmtId="179" fontId="0" fillId="2" borderId="3" xfId="1" applyNumberFormat="1" applyFont="1" applyFill="1" applyBorder="1" applyAlignment="1">
      <alignment vertical="center"/>
    </xf>
    <xf numFmtId="179" fontId="6" fillId="2" borderId="5" xfId="1" applyNumberFormat="1" applyFont="1" applyFill="1" applyBorder="1" applyAlignment="1">
      <alignment vertical="center"/>
    </xf>
    <xf numFmtId="179" fontId="6" fillId="2" borderId="1" xfId="1" applyNumberFormat="1" applyFont="1" applyFill="1" applyBorder="1" applyAlignment="1">
      <alignment vertical="center"/>
    </xf>
    <xf numFmtId="179" fontId="5" fillId="0" borderId="4" xfId="0" applyNumberFormat="1" applyFont="1" applyBorder="1" applyAlignment="1">
      <alignment horizontal="center" vertical="center"/>
    </xf>
    <xf numFmtId="179" fontId="5" fillId="0" borderId="2" xfId="0" applyNumberFormat="1" applyFont="1" applyBorder="1" applyAlignment="1">
      <alignment horizontal="center" vertical="center"/>
    </xf>
  </cellXfs>
  <cellStyles count="3">
    <cellStyle name="百分比" xfId="2" builtinId="5"/>
    <cellStyle name="常规" xfId="0" builtinId="0"/>
    <cellStyle name="千位分隔" xfId="1" builtinId="3"/>
  </cellStyles>
  <dxfs count="0"/>
  <tableStyles count="0" defaultTableStyle="TableStyleMedium2" defaultPivotStyle="PivotStyleLight16"/>
  <colors>
    <mruColors>
      <color rgb="FFCCECFF"/>
      <color rgb="FF333399"/>
      <color rgb="FFFF99FF"/>
      <color rgb="FFFF99CC"/>
      <color rgb="FFFFFFCC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rgb="FFFFCCFF"/>
    <outlinePr summaryBelow="0"/>
  </sheetPr>
  <dimension ref="A1:X46"/>
  <sheetViews>
    <sheetView workbookViewId="0">
      <pane xSplit="1" ySplit="2" topLeftCell="B3" activePane="bottomRight" state="frozen"/>
      <selection activeCell="O10" sqref="O10"/>
      <selection pane="topRight" activeCell="O10" sqref="O10"/>
      <selection pane="bottomLeft" activeCell="O10" sqref="O10"/>
      <selection pane="bottomRight" activeCell="E4" sqref="E4"/>
    </sheetView>
  </sheetViews>
  <sheetFormatPr defaultColWidth="8.6640625" defaultRowHeight="13.8" outlineLevelRow="1" x14ac:dyDescent="0.25"/>
  <cols>
    <col min="1" max="1" width="27.21875" style="3" customWidth="1"/>
    <col min="2" max="2" width="8.6640625" style="3"/>
    <col min="3" max="13" width="8.6640625" style="3" customWidth="1"/>
    <col min="14" max="14" width="9.5546875" style="3" bestFit="1" customWidth="1"/>
    <col min="15" max="16384" width="8.6640625" style="3"/>
  </cols>
  <sheetData>
    <row r="1" spans="1:24" s="1" customFormat="1" ht="21.9" customHeight="1" thickBot="1" x14ac:dyDescent="0.3">
      <c r="A1" s="1" t="s">
        <v>19</v>
      </c>
      <c r="B1" s="17"/>
      <c r="C1" s="17"/>
      <c r="D1" s="17"/>
    </row>
    <row r="2" spans="1:24" s="2" customFormat="1" ht="17.399999999999999" customHeight="1" x14ac:dyDescent="0.25">
      <c r="A2" s="7" t="s">
        <v>66</v>
      </c>
      <c r="B2" s="10" t="s">
        <v>5</v>
      </c>
      <c r="C2" s="11" t="s">
        <v>6</v>
      </c>
      <c r="D2" s="11" t="s">
        <v>7</v>
      </c>
      <c r="E2" s="11" t="s">
        <v>8</v>
      </c>
      <c r="F2" s="11" t="s">
        <v>9</v>
      </c>
      <c r="G2" s="11" t="s">
        <v>10</v>
      </c>
      <c r="H2" s="11" t="s">
        <v>11</v>
      </c>
      <c r="I2" s="11" t="s">
        <v>12</v>
      </c>
      <c r="J2" s="11" t="s">
        <v>13</v>
      </c>
      <c r="K2" s="11" t="s">
        <v>14</v>
      </c>
      <c r="L2" s="11" t="s">
        <v>15</v>
      </c>
      <c r="M2" s="11" t="s">
        <v>16</v>
      </c>
      <c r="N2" s="11" t="s">
        <v>17</v>
      </c>
    </row>
    <row r="3" spans="1:24" s="2" customFormat="1" ht="17.399999999999999" customHeight="1" x14ac:dyDescent="0.25">
      <c r="A3" s="8" t="s">
        <v>0</v>
      </c>
      <c r="B3" s="31">
        <v>408.70260000000002</v>
      </c>
      <c r="C3" s="32">
        <v>1682.5900999999999</v>
      </c>
      <c r="D3" s="32">
        <v>3454.0844999999999</v>
      </c>
      <c r="E3" s="32">
        <v>2954.4023999999999</v>
      </c>
      <c r="F3" s="32">
        <v>2110.7060000000001</v>
      </c>
      <c r="G3" s="32">
        <v>777.55769999999995</v>
      </c>
      <c r="H3" s="32">
        <v>264.85449999999997</v>
      </c>
      <c r="I3" s="32">
        <v>1328.4644000000001</v>
      </c>
      <c r="J3" s="32">
        <v>2422.6221999999998</v>
      </c>
      <c r="K3" s="32">
        <v>1228.5604000000001</v>
      </c>
      <c r="L3" s="32">
        <v>917.79349999999999</v>
      </c>
      <c r="M3" s="32">
        <v>306.79109999999997</v>
      </c>
      <c r="N3" s="33">
        <f>SUM(B3:M3)</f>
        <v>17857.129399999998</v>
      </c>
      <c r="O3" s="16"/>
      <c r="P3" s="16"/>
      <c r="Q3" s="16"/>
      <c r="R3" s="16"/>
      <c r="S3" s="16"/>
      <c r="T3" s="16"/>
      <c r="U3" s="16"/>
      <c r="V3" s="16"/>
      <c r="W3" s="16"/>
      <c r="X3" s="16"/>
    </row>
    <row r="4" spans="1:24" s="2" customFormat="1" ht="17.399999999999999" customHeight="1" x14ac:dyDescent="0.25">
      <c r="A4" s="8" t="s">
        <v>1</v>
      </c>
      <c r="B4" s="31">
        <v>265.8007428571425</v>
      </c>
      <c r="C4" s="32">
        <v>1084.1847432000013</v>
      </c>
      <c r="D4" s="32">
        <v>2242.6430634285712</v>
      </c>
      <c r="E4" s="32">
        <v>2209.6714285714288</v>
      </c>
      <c r="F4" s="32">
        <v>1440.5184597714283</v>
      </c>
      <c r="G4" s="32">
        <v>527.2213589428568</v>
      </c>
      <c r="H4" s="32">
        <v>204.08449911428562</v>
      </c>
      <c r="I4" s="32">
        <v>710.00985222857116</v>
      </c>
      <c r="J4" s="32">
        <v>1387.7709508571388</v>
      </c>
      <c r="K4" s="32">
        <v>927.26125662856953</v>
      </c>
      <c r="L4" s="32">
        <v>546.51056871428523</v>
      </c>
      <c r="M4" s="32">
        <v>203.88767894285712</v>
      </c>
      <c r="N4" s="33">
        <f t="shared" ref="N4:N46" si="0">SUM(B4:M4)</f>
        <v>11749.564603257137</v>
      </c>
    </row>
    <row r="5" spans="1:24" s="2" customFormat="1" ht="17.399999999999999" customHeight="1" x14ac:dyDescent="0.25">
      <c r="A5" s="8" t="s">
        <v>23</v>
      </c>
      <c r="B5" s="31">
        <v>93.030259999999871</v>
      </c>
      <c r="C5" s="32">
        <v>379.46466012000042</v>
      </c>
      <c r="D5" s="32">
        <v>784.92507219999993</v>
      </c>
      <c r="E5" s="32">
        <v>773.38499999999999</v>
      </c>
      <c r="F5" s="32">
        <v>504.18146091999989</v>
      </c>
      <c r="G5" s="32">
        <v>184.52747562999988</v>
      </c>
      <c r="H5" s="32">
        <v>71.429574689999967</v>
      </c>
      <c r="I5" s="32">
        <v>248.50344827999987</v>
      </c>
      <c r="J5" s="32">
        <v>485.71983279999853</v>
      </c>
      <c r="K5" s="32">
        <v>324.54143981999931</v>
      </c>
      <c r="L5" s="32">
        <v>191.27869904999983</v>
      </c>
      <c r="M5" s="32">
        <v>71.360687629999987</v>
      </c>
      <c r="N5" s="33">
        <f t="shared" si="0"/>
        <v>4112.3476111399968</v>
      </c>
    </row>
    <row r="6" spans="1:24" s="2" customFormat="1" ht="17.399999999999999" customHeight="1" x14ac:dyDescent="0.25">
      <c r="A6" s="8" t="s">
        <v>24</v>
      </c>
      <c r="B6" s="31">
        <v>80.198499999999896</v>
      </c>
      <c r="C6" s="32">
        <v>327.1247070000004</v>
      </c>
      <c r="D6" s="32">
        <v>676.65954499999998</v>
      </c>
      <c r="E6" s="32">
        <v>685.48822600000005</v>
      </c>
      <c r="F6" s="32">
        <v>446.17828399999996</v>
      </c>
      <c r="G6" s="32">
        <v>163.29865099999992</v>
      </c>
      <c r="H6" s="32">
        <v>63.212012999999978</v>
      </c>
      <c r="I6" s="32">
        <v>219.91455599999992</v>
      </c>
      <c r="J6" s="32">
        <v>429.84055999999873</v>
      </c>
      <c r="K6" s="32">
        <v>287.20481399999943</v>
      </c>
      <c r="L6" s="32">
        <v>169.27318499999987</v>
      </c>
      <c r="M6" s="32">
        <v>63.151050999999988</v>
      </c>
      <c r="N6" s="33">
        <f t="shared" si="0"/>
        <v>3611.5440919999978</v>
      </c>
    </row>
    <row r="7" spans="1:24" s="2" customFormat="1" ht="17.399999999999999" customHeight="1" x14ac:dyDescent="0.25">
      <c r="A7" s="8" t="s">
        <v>25</v>
      </c>
      <c r="B7" s="31">
        <v>19.879053000000006</v>
      </c>
      <c r="C7" s="32">
        <v>72.26678400000003</v>
      </c>
      <c r="D7" s="32">
        <v>159.431488</v>
      </c>
      <c r="E7" s="32">
        <v>159.81419600000018</v>
      </c>
      <c r="F7" s="32">
        <v>111.12694499999998</v>
      </c>
      <c r="G7" s="32">
        <v>45.815203999999987</v>
      </c>
      <c r="H7" s="32">
        <v>13.395014999999999</v>
      </c>
      <c r="I7" s="32">
        <v>43.36178300000001</v>
      </c>
      <c r="J7" s="32">
        <v>88.145613000000026</v>
      </c>
      <c r="K7" s="32">
        <v>35.185938</v>
      </c>
      <c r="L7" s="32">
        <v>32.734230999999987</v>
      </c>
      <c r="M7" s="32">
        <v>14.087661000000001</v>
      </c>
      <c r="N7" s="33">
        <f t="shared" si="0"/>
        <v>795.24391100000025</v>
      </c>
    </row>
    <row r="8" spans="1:24" s="2" customFormat="1" ht="17.399999999999999" customHeight="1" x14ac:dyDescent="0.25">
      <c r="A8" s="13" t="s">
        <v>26</v>
      </c>
      <c r="B8" s="34">
        <f>B6-B7</f>
        <v>60.31944699999989</v>
      </c>
      <c r="C8" s="33">
        <f t="shared" ref="C8:M8" si="1">C6-C7</f>
        <v>254.85792300000037</v>
      </c>
      <c r="D8" s="33">
        <f t="shared" si="1"/>
        <v>517.22805700000004</v>
      </c>
      <c r="E8" s="33">
        <f t="shared" si="1"/>
        <v>525.6740299999999</v>
      </c>
      <c r="F8" s="33">
        <f t="shared" si="1"/>
        <v>335.05133899999998</v>
      </c>
      <c r="G8" s="33">
        <f t="shared" si="1"/>
        <v>117.48344699999993</v>
      </c>
      <c r="H8" s="33">
        <f t="shared" si="1"/>
        <v>49.816997999999977</v>
      </c>
      <c r="I8" s="33">
        <f t="shared" si="1"/>
        <v>176.55277299999992</v>
      </c>
      <c r="J8" s="33">
        <f t="shared" si="1"/>
        <v>341.69494699999871</v>
      </c>
      <c r="K8" s="33">
        <f t="shared" si="1"/>
        <v>252.01887599999944</v>
      </c>
      <c r="L8" s="33">
        <f t="shared" si="1"/>
        <v>136.53895399999988</v>
      </c>
      <c r="M8" s="33">
        <f t="shared" si="1"/>
        <v>49.063389999999984</v>
      </c>
      <c r="N8" s="33">
        <f t="shared" si="0"/>
        <v>2816.3001809999982</v>
      </c>
    </row>
    <row r="9" spans="1:24" s="2" customFormat="1" ht="17.399999999999999" customHeight="1" x14ac:dyDescent="0.25">
      <c r="A9" s="14" t="s">
        <v>18</v>
      </c>
      <c r="B9" s="35">
        <f>IFERROR(B8/B6,0)</f>
        <v>0.75212687269711986</v>
      </c>
      <c r="C9" s="36">
        <f t="shared" ref="C9:N9" si="2">IFERROR(C8/C6,0)</f>
        <v>0.77908491026940396</v>
      </c>
      <c r="D9" s="36">
        <f t="shared" si="2"/>
        <v>0.76438448378053991</v>
      </c>
      <c r="E9" s="36">
        <f t="shared" si="2"/>
        <v>0.766860771726807</v>
      </c>
      <c r="F9" s="36">
        <f t="shared" si="2"/>
        <v>0.75093600700656249</v>
      </c>
      <c r="G9" s="36">
        <f t="shared" si="2"/>
        <v>0.71943917650611811</v>
      </c>
      <c r="H9" s="36">
        <f t="shared" si="2"/>
        <v>0.78809383906188835</v>
      </c>
      <c r="I9" s="36">
        <f t="shared" si="2"/>
        <v>0.80282440694830581</v>
      </c>
      <c r="J9" s="36">
        <f t="shared" si="2"/>
        <v>0.79493416582185661</v>
      </c>
      <c r="K9" s="36">
        <f t="shared" si="2"/>
        <v>0.87748834182145685</v>
      </c>
      <c r="L9" s="36">
        <f t="shared" si="2"/>
        <v>0.80661892195151863</v>
      </c>
      <c r="M9" s="36">
        <f t="shared" si="2"/>
        <v>0.77692119486657463</v>
      </c>
      <c r="N9" s="36">
        <f t="shared" si="2"/>
        <v>0.77980501116916723</v>
      </c>
    </row>
    <row r="10" spans="1:24" s="2" customFormat="1" ht="17.399999999999999" customHeight="1" x14ac:dyDescent="0.25">
      <c r="A10" s="13" t="s">
        <v>27</v>
      </c>
      <c r="B10" s="34">
        <f t="shared" ref="B10:M10" si="3">SUM(B11:B27)</f>
        <v>197.77419116666664</v>
      </c>
      <c r="C10" s="33">
        <f t="shared" si="3"/>
        <v>245.48359900000003</v>
      </c>
      <c r="D10" s="33">
        <f t="shared" si="3"/>
        <v>371.37867483333332</v>
      </c>
      <c r="E10" s="33">
        <f t="shared" si="3"/>
        <v>263.58855683333343</v>
      </c>
      <c r="F10" s="33">
        <f t="shared" si="3"/>
        <v>236.13955216666673</v>
      </c>
      <c r="G10" s="33">
        <f t="shared" si="3"/>
        <v>209.32183133333325</v>
      </c>
      <c r="H10" s="33">
        <f t="shared" si="3"/>
        <v>137.94036499999999</v>
      </c>
      <c r="I10" s="33">
        <f t="shared" si="3"/>
        <v>277.36285216666664</v>
      </c>
      <c r="J10" s="33">
        <f t="shared" si="3"/>
        <v>305.72718866666668</v>
      </c>
      <c r="K10" s="33">
        <f t="shared" si="3"/>
        <v>188.24618499999997</v>
      </c>
      <c r="L10" s="33">
        <f t="shared" si="3"/>
        <v>135.056816</v>
      </c>
      <c r="M10" s="33">
        <f t="shared" si="3"/>
        <v>157.96216633333324</v>
      </c>
      <c r="N10" s="33">
        <f t="shared" si="0"/>
        <v>2725.9819784999995</v>
      </c>
    </row>
    <row r="11" spans="1:24" s="2" customFormat="1" ht="17.399999999999999" customHeight="1" outlineLevel="1" x14ac:dyDescent="0.25">
      <c r="A11" s="9" t="s">
        <v>29</v>
      </c>
      <c r="B11" s="31">
        <v>12.232701</v>
      </c>
      <c r="C11" s="32">
        <v>42.506298999999999</v>
      </c>
      <c r="D11" s="32">
        <v>76.004683</v>
      </c>
      <c r="E11" s="32">
        <v>42.211110000000005</v>
      </c>
      <c r="F11" s="32">
        <v>21.808139000000001</v>
      </c>
      <c r="G11" s="32">
        <v>4.7976530000000013</v>
      </c>
      <c r="H11" s="32">
        <v>4.528435</v>
      </c>
      <c r="I11" s="32">
        <v>38.61</v>
      </c>
      <c r="J11" s="32">
        <v>57.4</v>
      </c>
      <c r="K11" s="32">
        <v>35.310899999999997</v>
      </c>
      <c r="L11" s="32">
        <v>25.238485999999995</v>
      </c>
      <c r="M11" s="32">
        <v>-77.872520000000009</v>
      </c>
      <c r="N11" s="33">
        <f t="shared" si="0"/>
        <v>282.77588600000001</v>
      </c>
    </row>
    <row r="12" spans="1:24" s="2" customFormat="1" ht="17.399999999999999" customHeight="1" outlineLevel="1" x14ac:dyDescent="0.25">
      <c r="A12" s="9" t="s">
        <v>30</v>
      </c>
      <c r="B12" s="31">
        <v>25.567713999999992</v>
      </c>
      <c r="C12" s="32">
        <v>105.03535299999999</v>
      </c>
      <c r="D12" s="32">
        <v>136.39443099999997</v>
      </c>
      <c r="E12" s="32">
        <v>102.88055600000013</v>
      </c>
      <c r="F12" s="32">
        <v>93.080591000000098</v>
      </c>
      <c r="G12" s="32">
        <v>62.980232999999977</v>
      </c>
      <c r="H12" s="32">
        <v>15.928277999999997</v>
      </c>
      <c r="I12" s="32">
        <v>107.096464</v>
      </c>
      <c r="J12" s="32">
        <v>74.561745000000002</v>
      </c>
      <c r="K12" s="32">
        <v>42.644283999999999</v>
      </c>
      <c r="L12" s="32">
        <v>8.1379859999999962</v>
      </c>
      <c r="M12" s="32">
        <v>5.5119590000000001</v>
      </c>
      <c r="N12" s="33">
        <f t="shared" si="0"/>
        <v>779.81959400000005</v>
      </c>
    </row>
    <row r="13" spans="1:24" s="2" customFormat="1" ht="17.399999999999999" customHeight="1" outlineLevel="1" x14ac:dyDescent="0.25">
      <c r="A13" s="9" t="s">
        <v>31</v>
      </c>
      <c r="B13" s="31"/>
      <c r="C13" s="32">
        <v>0</v>
      </c>
      <c r="D13" s="32">
        <v>0</v>
      </c>
      <c r="E13" s="32">
        <v>0</v>
      </c>
      <c r="F13" s="32"/>
      <c r="G13" s="32"/>
      <c r="H13" s="32"/>
      <c r="I13" s="32"/>
      <c r="J13" s="32"/>
      <c r="K13" s="32">
        <v>0</v>
      </c>
      <c r="L13" s="32"/>
      <c r="M13" s="32">
        <v>0</v>
      </c>
      <c r="N13" s="33">
        <f t="shared" si="0"/>
        <v>0</v>
      </c>
    </row>
    <row r="14" spans="1:24" s="2" customFormat="1" ht="17.399999999999999" customHeight="1" outlineLevel="1" x14ac:dyDescent="0.25">
      <c r="A14" s="9" t="s">
        <v>32</v>
      </c>
      <c r="B14" s="31"/>
      <c r="C14" s="32"/>
      <c r="D14" s="32"/>
      <c r="E14" s="32"/>
      <c r="F14" s="32"/>
      <c r="G14" s="32"/>
      <c r="H14" s="32"/>
      <c r="I14" s="32"/>
      <c r="J14" s="32">
        <v>37.120000000000005</v>
      </c>
      <c r="K14" s="32"/>
      <c r="L14" s="32"/>
      <c r="M14" s="32"/>
      <c r="N14" s="33">
        <f t="shared" si="0"/>
        <v>37.120000000000005</v>
      </c>
    </row>
    <row r="15" spans="1:24" s="2" customFormat="1" ht="17.399999999999999" customHeight="1" outlineLevel="1" x14ac:dyDescent="0.25">
      <c r="A15" s="9" t="s">
        <v>33</v>
      </c>
      <c r="B15" s="31"/>
      <c r="C15" s="32"/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33">
        <f t="shared" si="0"/>
        <v>0</v>
      </c>
    </row>
    <row r="16" spans="1:24" s="2" customFormat="1" ht="17.399999999999999" customHeight="1" outlineLevel="1" x14ac:dyDescent="0.25">
      <c r="A16" s="9" t="s">
        <v>34</v>
      </c>
      <c r="B16" s="31"/>
      <c r="C16" s="32"/>
      <c r="D16" s="32"/>
      <c r="E16" s="32">
        <v>0</v>
      </c>
      <c r="F16" s="32"/>
      <c r="G16" s="32">
        <v>2.58E-2</v>
      </c>
      <c r="H16" s="32"/>
      <c r="I16" s="32"/>
      <c r="J16" s="32"/>
      <c r="K16" s="32"/>
      <c r="L16" s="32"/>
      <c r="M16" s="32"/>
      <c r="N16" s="33">
        <f t="shared" si="0"/>
        <v>2.58E-2</v>
      </c>
    </row>
    <row r="17" spans="1:14" s="2" customFormat="1" ht="17.399999999999999" customHeight="1" outlineLevel="1" x14ac:dyDescent="0.25">
      <c r="A17" s="9" t="s">
        <v>35</v>
      </c>
      <c r="B17" s="31">
        <v>0.39800000000000002</v>
      </c>
      <c r="C17" s="32">
        <v>0.34868299999999997</v>
      </c>
      <c r="D17" s="32">
        <v>1.2621360000000001</v>
      </c>
      <c r="E17" s="32"/>
      <c r="F17" s="32"/>
      <c r="G17" s="32"/>
      <c r="H17" s="32">
        <v>3.0066000000000002</v>
      </c>
      <c r="I17" s="32">
        <v>-0.34589200000000003</v>
      </c>
      <c r="J17" s="32"/>
      <c r="K17" s="32"/>
      <c r="L17" s="32">
        <v>0.654088</v>
      </c>
      <c r="M17" s="32"/>
      <c r="N17" s="33">
        <f t="shared" si="0"/>
        <v>5.3236149999999993</v>
      </c>
    </row>
    <row r="18" spans="1:14" s="2" customFormat="1" ht="17.399999999999999" customHeight="1" outlineLevel="1" x14ac:dyDescent="0.25">
      <c r="A18" s="9" t="s">
        <v>36</v>
      </c>
      <c r="B18" s="31">
        <v>2.3591890000000002</v>
      </c>
      <c r="C18" s="32">
        <v>0</v>
      </c>
      <c r="D18" s="32">
        <v>0</v>
      </c>
      <c r="E18" s="32">
        <v>1.9860229999999999</v>
      </c>
      <c r="F18" s="32"/>
      <c r="G18" s="32">
        <v>6.0839429999999997</v>
      </c>
      <c r="H18" s="32">
        <v>8.2126570000000001</v>
      </c>
      <c r="I18" s="32">
        <v>13.410853000000001</v>
      </c>
      <c r="J18" s="32">
        <v>8.7062E-2</v>
      </c>
      <c r="K18" s="32">
        <v>19.771101999999999</v>
      </c>
      <c r="L18" s="32">
        <v>0.23475600000000002</v>
      </c>
      <c r="M18" s="32">
        <v>6.6566369999999999</v>
      </c>
      <c r="N18" s="33">
        <f t="shared" si="0"/>
        <v>58.802222</v>
      </c>
    </row>
    <row r="19" spans="1:14" s="2" customFormat="1" ht="17.399999999999999" customHeight="1" outlineLevel="1" x14ac:dyDescent="0.25">
      <c r="A19" s="9" t="s">
        <v>37</v>
      </c>
      <c r="B19" s="31">
        <v>0</v>
      </c>
      <c r="C19" s="32">
        <v>0</v>
      </c>
      <c r="D19" s="32">
        <v>0</v>
      </c>
      <c r="E19" s="32">
        <v>0</v>
      </c>
      <c r="F19" s="32"/>
      <c r="G19" s="32"/>
      <c r="H19" s="32"/>
      <c r="I19" s="32"/>
      <c r="J19" s="32"/>
      <c r="K19" s="32"/>
      <c r="L19" s="32"/>
      <c r="M19" s="32"/>
      <c r="N19" s="33">
        <f t="shared" si="0"/>
        <v>0</v>
      </c>
    </row>
    <row r="20" spans="1:14" s="2" customFormat="1" ht="17.399999999999999" customHeight="1" outlineLevel="1" x14ac:dyDescent="0.25">
      <c r="A20" s="9" t="s">
        <v>38</v>
      </c>
      <c r="B20" s="31">
        <v>0</v>
      </c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3">
        <f t="shared" si="0"/>
        <v>0</v>
      </c>
    </row>
    <row r="21" spans="1:14" s="2" customFormat="1" ht="17.399999999999999" customHeight="1" outlineLevel="1" x14ac:dyDescent="0.25">
      <c r="A21" s="9" t="s">
        <v>39</v>
      </c>
      <c r="B21" s="31">
        <v>92.323216333333349</v>
      </c>
      <c r="C21" s="32">
        <v>67.468521999999993</v>
      </c>
      <c r="D21" s="32">
        <v>104.466469</v>
      </c>
      <c r="E21" s="32">
        <v>70.918317999999999</v>
      </c>
      <c r="F21" s="32">
        <v>78.287093999999982</v>
      </c>
      <c r="G21" s="32">
        <v>80.775818999999998</v>
      </c>
      <c r="H21" s="32">
        <v>67.503294999999994</v>
      </c>
      <c r="I21" s="32">
        <v>61.815465666666668</v>
      </c>
      <c r="J21" s="32">
        <v>59.409329333333332</v>
      </c>
      <c r="K21" s="32">
        <v>57.228953666666669</v>
      </c>
      <c r="L21" s="32">
        <v>57.047471333333327</v>
      </c>
      <c r="M21" s="32">
        <v>166.9604106666666</v>
      </c>
      <c r="N21" s="33">
        <f t="shared" si="0"/>
        <v>964.20436399999994</v>
      </c>
    </row>
    <row r="22" spans="1:14" s="2" customFormat="1" ht="17.399999999999999" customHeight="1" outlineLevel="1" x14ac:dyDescent="0.25">
      <c r="A22" s="9" t="s">
        <v>40</v>
      </c>
      <c r="B22" s="31">
        <v>0.18687266666666669</v>
      </c>
      <c r="C22" s="32">
        <v>4.36E-2</v>
      </c>
      <c r="D22" s="32">
        <v>0</v>
      </c>
      <c r="E22" s="32">
        <v>8.0526666666666677E-2</v>
      </c>
      <c r="F22" s="32">
        <v>3.2533333333333333E-3</v>
      </c>
      <c r="G22" s="32">
        <v>0.11179333333333334</v>
      </c>
      <c r="H22" s="32">
        <v>1.02</v>
      </c>
      <c r="I22" s="32">
        <v>0.66</v>
      </c>
      <c r="J22" s="32">
        <v>8.2595759999999991</v>
      </c>
      <c r="K22" s="32">
        <v>6.1925593333333335</v>
      </c>
      <c r="L22" s="32">
        <v>0.80569999999999997</v>
      </c>
      <c r="M22" s="32">
        <v>11.596596333333334</v>
      </c>
      <c r="N22" s="33">
        <f t="shared" si="0"/>
        <v>28.960477666666666</v>
      </c>
    </row>
    <row r="23" spans="1:14" s="2" customFormat="1" ht="17.399999999999999" customHeight="1" outlineLevel="1" x14ac:dyDescent="0.25">
      <c r="A23" s="9" t="s">
        <v>3</v>
      </c>
      <c r="B23" s="31">
        <v>15.502525499999999</v>
      </c>
      <c r="C23" s="32">
        <v>7.8617499999999998</v>
      </c>
      <c r="D23" s="32">
        <v>9.1676125000000006</v>
      </c>
      <c r="E23" s="32">
        <v>14.894581500000001</v>
      </c>
      <c r="F23" s="32">
        <v>0.30710449999999911</v>
      </c>
      <c r="G23" s="32">
        <v>1.1465139999999998</v>
      </c>
      <c r="H23" s="32">
        <v>1.9016999999999999</v>
      </c>
      <c r="I23" s="32">
        <v>3.648098500000001</v>
      </c>
      <c r="J23" s="32">
        <v>9.6999999999999993</v>
      </c>
      <c r="K23" s="32">
        <v>3.380847000000001</v>
      </c>
      <c r="L23" s="32">
        <v>2.5294650000000001</v>
      </c>
      <c r="M23" s="32">
        <v>2.0233039999999964</v>
      </c>
      <c r="N23" s="33">
        <f t="shared" si="0"/>
        <v>72.063502499999998</v>
      </c>
    </row>
    <row r="24" spans="1:14" s="2" customFormat="1" ht="17.399999999999999" customHeight="1" outlineLevel="1" x14ac:dyDescent="0.25">
      <c r="A24" s="9" t="s">
        <v>41</v>
      </c>
      <c r="B24" s="31">
        <v>7.7592679999999961</v>
      </c>
      <c r="C24" s="32">
        <v>7.7591680000000256</v>
      </c>
      <c r="D24" s="32">
        <v>7.7594340000000246</v>
      </c>
      <c r="E24" s="32">
        <v>8.1790019999999952</v>
      </c>
      <c r="F24" s="32">
        <v>8.3480949999999829</v>
      </c>
      <c r="G24" s="32">
        <v>8.39803699999994</v>
      </c>
      <c r="H24" s="32">
        <v>9.4483999999999995</v>
      </c>
      <c r="I24" s="32">
        <v>8.66</v>
      </c>
      <c r="J24" s="32">
        <v>8.66</v>
      </c>
      <c r="K24" s="32">
        <v>8.9939999999999998</v>
      </c>
      <c r="L24" s="32">
        <v>8.6661763333333557</v>
      </c>
      <c r="M24" s="32">
        <v>8.69</v>
      </c>
      <c r="N24" s="33">
        <f t="shared" si="0"/>
        <v>101.3215803333333</v>
      </c>
    </row>
    <row r="25" spans="1:14" s="2" customFormat="1" ht="17.399999999999999" customHeight="1" outlineLevel="1" x14ac:dyDescent="0.25">
      <c r="A25" s="9" t="s">
        <v>42</v>
      </c>
      <c r="B25" s="31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3">
        <f t="shared" si="0"/>
        <v>0</v>
      </c>
    </row>
    <row r="26" spans="1:14" s="2" customFormat="1" ht="17.399999999999999" customHeight="1" outlineLevel="1" x14ac:dyDescent="0.25">
      <c r="A26" s="9" t="s">
        <v>43</v>
      </c>
      <c r="B26" s="31">
        <v>0</v>
      </c>
      <c r="C26" s="32">
        <v>0</v>
      </c>
      <c r="D26" s="32">
        <v>0</v>
      </c>
      <c r="E26" s="32">
        <v>0</v>
      </c>
      <c r="F26" s="32"/>
      <c r="G26" s="32"/>
      <c r="H26" s="32"/>
      <c r="I26" s="32"/>
      <c r="J26" s="32"/>
      <c r="K26" s="32"/>
      <c r="L26" s="32"/>
      <c r="M26" s="32"/>
      <c r="N26" s="33">
        <f t="shared" si="0"/>
        <v>0</v>
      </c>
    </row>
    <row r="27" spans="1:14" s="2" customFormat="1" ht="17.399999999999999" customHeight="1" outlineLevel="1" x14ac:dyDescent="0.25">
      <c r="A27" s="9" t="s">
        <v>44</v>
      </c>
      <c r="B27" s="31">
        <v>41.444704666666631</v>
      </c>
      <c r="C27" s="32">
        <v>14.460224</v>
      </c>
      <c r="D27" s="32">
        <v>36.32390933333334</v>
      </c>
      <c r="E27" s="32">
        <v>22.438439666666675</v>
      </c>
      <c r="F27" s="32">
        <v>34.305275333333334</v>
      </c>
      <c r="G27" s="32">
        <v>45.002038999999989</v>
      </c>
      <c r="H27" s="32">
        <v>26.390999999999998</v>
      </c>
      <c r="I27" s="32">
        <v>43.807862999999976</v>
      </c>
      <c r="J27" s="32">
        <v>50.529476333333299</v>
      </c>
      <c r="K27" s="32">
        <v>14.723538999999993</v>
      </c>
      <c r="L27" s="32">
        <v>31.742687333333329</v>
      </c>
      <c r="M27" s="32">
        <v>34.395779333333323</v>
      </c>
      <c r="N27" s="33">
        <f t="shared" si="0"/>
        <v>395.56493699999993</v>
      </c>
    </row>
    <row r="28" spans="1:14" s="2" customFormat="1" ht="17.399999999999999" customHeight="1" x14ac:dyDescent="0.25">
      <c r="A28" s="12" t="s">
        <v>55</v>
      </c>
      <c r="B28" s="34">
        <f t="shared" ref="B28:M28" si="4">B8-B10</f>
        <v>-137.45474416666676</v>
      </c>
      <c r="C28" s="33">
        <f t="shared" si="4"/>
        <v>9.3743240000003425</v>
      </c>
      <c r="D28" s="33">
        <f t="shared" si="4"/>
        <v>145.84938216666671</v>
      </c>
      <c r="E28" s="33">
        <f t="shared" si="4"/>
        <v>262.08547316666647</v>
      </c>
      <c r="F28" s="33">
        <f t="shared" si="4"/>
        <v>98.911786833333252</v>
      </c>
      <c r="G28" s="33">
        <f t="shared" si="4"/>
        <v>-91.838384333333323</v>
      </c>
      <c r="H28" s="33">
        <f t="shared" si="4"/>
        <v>-88.123367000000002</v>
      </c>
      <c r="I28" s="33">
        <f t="shared" si="4"/>
        <v>-100.81007916666672</v>
      </c>
      <c r="J28" s="33">
        <f t="shared" si="4"/>
        <v>35.967758333332029</v>
      </c>
      <c r="K28" s="33">
        <f t="shared" si="4"/>
        <v>63.772690999999469</v>
      </c>
      <c r="L28" s="33">
        <f t="shared" si="4"/>
        <v>1.4821379999998783</v>
      </c>
      <c r="M28" s="33">
        <f t="shared" si="4"/>
        <v>-108.89877633333326</v>
      </c>
      <c r="N28" s="33">
        <f t="shared" si="0"/>
        <v>90.318202499998122</v>
      </c>
    </row>
    <row r="29" spans="1:14" s="2" customFormat="1" ht="17.399999999999999" customHeight="1" x14ac:dyDescent="0.25">
      <c r="A29" s="13" t="s">
        <v>28</v>
      </c>
      <c r="B29" s="34">
        <f>SUM(B30:B45)</f>
        <v>0</v>
      </c>
      <c r="C29" s="33">
        <f t="shared" ref="C29:M29" si="5">SUM(C30:C45)</f>
        <v>0</v>
      </c>
      <c r="D29" s="33">
        <f t="shared" si="5"/>
        <v>0</v>
      </c>
      <c r="E29" s="33">
        <f t="shared" si="5"/>
        <v>0</v>
      </c>
      <c r="F29" s="33">
        <f t="shared" si="5"/>
        <v>0</v>
      </c>
      <c r="G29" s="33">
        <f t="shared" si="5"/>
        <v>0</v>
      </c>
      <c r="H29" s="33">
        <f t="shared" si="5"/>
        <v>0</v>
      </c>
      <c r="I29" s="33">
        <f t="shared" si="5"/>
        <v>0</v>
      </c>
      <c r="J29" s="33">
        <f t="shared" si="5"/>
        <v>0</v>
      </c>
      <c r="K29" s="33">
        <f t="shared" si="5"/>
        <v>0</v>
      </c>
      <c r="L29" s="33">
        <f t="shared" si="5"/>
        <v>0</v>
      </c>
      <c r="M29" s="33">
        <f t="shared" si="5"/>
        <v>0</v>
      </c>
      <c r="N29" s="33">
        <f t="shared" si="0"/>
        <v>0</v>
      </c>
    </row>
    <row r="30" spans="1:14" s="2" customFormat="1" ht="17.399999999999999" customHeight="1" outlineLevel="1" x14ac:dyDescent="0.25">
      <c r="A30" s="9" t="s">
        <v>45</v>
      </c>
      <c r="B30" s="31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3">
        <f t="shared" si="0"/>
        <v>0</v>
      </c>
    </row>
    <row r="31" spans="1:14" s="2" customFormat="1" ht="17.399999999999999" customHeight="1" outlineLevel="1" x14ac:dyDescent="0.25">
      <c r="A31" s="9" t="s">
        <v>46</v>
      </c>
      <c r="B31" s="31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3">
        <f t="shared" si="0"/>
        <v>0</v>
      </c>
    </row>
    <row r="32" spans="1:14" s="2" customFormat="1" ht="17.399999999999999" customHeight="1" outlineLevel="1" x14ac:dyDescent="0.25">
      <c r="A32" s="9" t="s">
        <v>47</v>
      </c>
      <c r="B32" s="31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3">
        <f t="shared" si="0"/>
        <v>0</v>
      </c>
    </row>
    <row r="33" spans="1:14" s="2" customFormat="1" ht="17.399999999999999" customHeight="1" outlineLevel="1" x14ac:dyDescent="0.25">
      <c r="A33" s="9" t="s">
        <v>32</v>
      </c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3">
        <f t="shared" si="0"/>
        <v>0</v>
      </c>
    </row>
    <row r="34" spans="1:14" s="2" customFormat="1" ht="17.399999999999999" customHeight="1" outlineLevel="1" x14ac:dyDescent="0.25">
      <c r="A34" s="9" t="s">
        <v>48</v>
      </c>
      <c r="B34" s="31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3">
        <f t="shared" si="0"/>
        <v>0</v>
      </c>
    </row>
    <row r="35" spans="1:14" s="2" customFormat="1" ht="17.399999999999999" customHeight="1" outlineLevel="1" x14ac:dyDescent="0.25">
      <c r="A35" s="9" t="s">
        <v>49</v>
      </c>
      <c r="B35" s="31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3">
        <f t="shared" si="0"/>
        <v>0</v>
      </c>
    </row>
    <row r="36" spans="1:14" s="2" customFormat="1" ht="17.399999999999999" customHeight="1" outlineLevel="1" x14ac:dyDescent="0.25">
      <c r="A36" s="9" t="s">
        <v>2</v>
      </c>
      <c r="B36" s="31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3">
        <f t="shared" si="0"/>
        <v>0</v>
      </c>
    </row>
    <row r="37" spans="1:14" s="2" customFormat="1" ht="17.399999999999999" customHeight="1" outlineLevel="1" x14ac:dyDescent="0.25">
      <c r="A37" s="9" t="s">
        <v>50</v>
      </c>
      <c r="B37" s="31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3">
        <f t="shared" si="0"/>
        <v>0</v>
      </c>
    </row>
    <row r="38" spans="1:14" s="2" customFormat="1" ht="17.399999999999999" customHeight="1" outlineLevel="1" x14ac:dyDescent="0.25">
      <c r="A38" s="9" t="s">
        <v>51</v>
      </c>
      <c r="B38" s="31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3">
        <f t="shared" si="0"/>
        <v>0</v>
      </c>
    </row>
    <row r="39" spans="1:14" s="2" customFormat="1" ht="17.399999999999999" customHeight="1" outlineLevel="1" x14ac:dyDescent="0.25">
      <c r="A39" s="9" t="s">
        <v>52</v>
      </c>
      <c r="B39" s="31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3">
        <f t="shared" si="0"/>
        <v>0</v>
      </c>
    </row>
    <row r="40" spans="1:14" s="2" customFormat="1" ht="17.399999999999999" customHeight="1" outlineLevel="1" x14ac:dyDescent="0.25">
      <c r="A40" s="9" t="s">
        <v>53</v>
      </c>
      <c r="B40" s="31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3">
        <f t="shared" si="0"/>
        <v>0</v>
      </c>
    </row>
    <row r="41" spans="1:14" s="2" customFormat="1" ht="17.399999999999999" customHeight="1" outlineLevel="1" x14ac:dyDescent="0.25">
      <c r="A41" s="9" t="s">
        <v>40</v>
      </c>
      <c r="B41" s="31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3">
        <f t="shared" si="0"/>
        <v>0</v>
      </c>
    </row>
    <row r="42" spans="1:14" s="2" customFormat="1" ht="17.399999999999999" customHeight="1" outlineLevel="1" x14ac:dyDescent="0.25">
      <c r="A42" s="9" t="s">
        <v>3</v>
      </c>
      <c r="B42" s="31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3">
        <f t="shared" si="0"/>
        <v>0</v>
      </c>
    </row>
    <row r="43" spans="1:14" s="2" customFormat="1" ht="17.399999999999999" customHeight="1" outlineLevel="1" x14ac:dyDescent="0.25">
      <c r="A43" s="9" t="s">
        <v>41</v>
      </c>
      <c r="B43" s="31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3">
        <f t="shared" si="0"/>
        <v>0</v>
      </c>
    </row>
    <row r="44" spans="1:14" s="2" customFormat="1" ht="17.399999999999999" customHeight="1" outlineLevel="1" x14ac:dyDescent="0.25">
      <c r="A44" s="9" t="s">
        <v>42</v>
      </c>
      <c r="B44" s="31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3">
        <f t="shared" si="0"/>
        <v>0</v>
      </c>
    </row>
    <row r="45" spans="1:14" s="2" customFormat="1" ht="17.399999999999999" customHeight="1" outlineLevel="1" x14ac:dyDescent="0.25">
      <c r="A45" s="9" t="s">
        <v>54</v>
      </c>
      <c r="B45" s="31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3">
        <f t="shared" si="0"/>
        <v>0</v>
      </c>
    </row>
    <row r="46" spans="1:14" ht="17.100000000000001" customHeight="1" thickBot="1" x14ac:dyDescent="0.3">
      <c r="A46" s="15" t="s">
        <v>4</v>
      </c>
      <c r="B46" s="37">
        <f>B28-B29</f>
        <v>-137.45474416666676</v>
      </c>
      <c r="C46" s="38">
        <f t="shared" ref="C46:M46" si="6">C28-C29</f>
        <v>9.3743240000003425</v>
      </c>
      <c r="D46" s="38">
        <f t="shared" si="6"/>
        <v>145.84938216666671</v>
      </c>
      <c r="E46" s="38">
        <f t="shared" si="6"/>
        <v>262.08547316666647</v>
      </c>
      <c r="F46" s="38">
        <f t="shared" si="6"/>
        <v>98.911786833333252</v>
      </c>
      <c r="G46" s="38">
        <f t="shared" si="6"/>
        <v>-91.838384333333323</v>
      </c>
      <c r="H46" s="38">
        <f t="shared" si="6"/>
        <v>-88.123367000000002</v>
      </c>
      <c r="I46" s="38">
        <f t="shared" si="6"/>
        <v>-100.81007916666672</v>
      </c>
      <c r="J46" s="38">
        <f t="shared" si="6"/>
        <v>35.967758333332029</v>
      </c>
      <c r="K46" s="38">
        <f t="shared" si="6"/>
        <v>63.772690999999469</v>
      </c>
      <c r="L46" s="38">
        <f t="shared" si="6"/>
        <v>1.4821379999998783</v>
      </c>
      <c r="M46" s="38">
        <f t="shared" si="6"/>
        <v>-108.89877633333326</v>
      </c>
      <c r="N46" s="38">
        <f t="shared" si="0"/>
        <v>90.318202499998122</v>
      </c>
    </row>
  </sheetData>
  <phoneticPr fontId="2" type="noConversion"/>
  <hyperlinks>
    <hyperlink ref="C1" location="目录!A1" display="返回首页"/>
  </hyperlinks>
  <pageMargins left="0.7" right="0.7" top="0.75" bottom="0.75" header="0.3" footer="0.3"/>
  <customProperties>
    <customPr name="_pios_id" r:id="rId1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tabColor rgb="FFFFCCFF"/>
    <outlinePr summaryBelow="0"/>
  </sheetPr>
  <dimension ref="A1:N46"/>
  <sheetViews>
    <sheetView workbookViewId="0">
      <pane xSplit="1" ySplit="2" topLeftCell="B36" activePane="bottomRight" state="frozen"/>
      <selection activeCell="O10" sqref="O10"/>
      <selection pane="topRight" activeCell="O10" sqref="O10"/>
      <selection pane="bottomLeft" activeCell="O10" sqref="O10"/>
      <selection pane="bottomRight" activeCell="G16" sqref="G16"/>
    </sheetView>
  </sheetViews>
  <sheetFormatPr defaultColWidth="8.6640625" defaultRowHeight="13.8" outlineLevelRow="1" x14ac:dyDescent="0.25"/>
  <cols>
    <col min="1" max="1" width="22.33203125" style="3" bestFit="1" customWidth="1"/>
    <col min="2" max="2" width="8.5546875" style="3" bestFit="1" customWidth="1"/>
    <col min="3" max="3" width="8.109375" style="3" bestFit="1" customWidth="1"/>
    <col min="4" max="4" width="8.5546875" style="3" bestFit="1" customWidth="1"/>
    <col min="5" max="13" width="8.109375" style="3" bestFit="1" customWidth="1"/>
    <col min="14" max="14" width="9.109375" style="3" bestFit="1" customWidth="1"/>
    <col min="15" max="16384" width="8.6640625" style="3"/>
  </cols>
  <sheetData>
    <row r="1" spans="1:14" s="1" customFormat="1" ht="21.9" customHeight="1" thickBot="1" x14ac:dyDescent="0.3">
      <c r="A1" s="1" t="s">
        <v>20</v>
      </c>
      <c r="B1" s="17"/>
      <c r="C1" s="17"/>
      <c r="D1" s="17"/>
    </row>
    <row r="2" spans="1:14" s="2" customFormat="1" ht="17.399999999999999" customHeight="1" x14ac:dyDescent="0.25">
      <c r="A2" s="7" t="s">
        <v>66</v>
      </c>
      <c r="B2" s="10" t="s">
        <v>5</v>
      </c>
      <c r="C2" s="11" t="s">
        <v>6</v>
      </c>
      <c r="D2" s="11" t="s">
        <v>7</v>
      </c>
      <c r="E2" s="11" t="s">
        <v>8</v>
      </c>
      <c r="F2" s="11" t="s">
        <v>9</v>
      </c>
      <c r="G2" s="11" t="s">
        <v>10</v>
      </c>
      <c r="H2" s="11" t="s">
        <v>11</v>
      </c>
      <c r="I2" s="11" t="s">
        <v>12</v>
      </c>
      <c r="J2" s="11" t="s">
        <v>13</v>
      </c>
      <c r="K2" s="11" t="s">
        <v>14</v>
      </c>
      <c r="L2" s="11" t="s">
        <v>15</v>
      </c>
      <c r="M2" s="11" t="s">
        <v>16</v>
      </c>
      <c r="N2" s="11" t="s">
        <v>17</v>
      </c>
    </row>
    <row r="3" spans="1:14" s="2" customFormat="1" ht="17.399999999999999" customHeight="1" x14ac:dyDescent="0.25">
      <c r="A3" s="8" t="s">
        <v>0</v>
      </c>
      <c r="B3" s="31">
        <v>1170.5102999999999</v>
      </c>
      <c r="C3" s="32">
        <v>639.60879999999997</v>
      </c>
      <c r="D3" s="32">
        <v>1259.712</v>
      </c>
      <c r="E3" s="32">
        <v>954.79129999999998</v>
      </c>
      <c r="F3" s="32">
        <v>586.82069999999999</v>
      </c>
      <c r="G3" s="32">
        <v>701.84860000000003</v>
      </c>
      <c r="H3" s="32">
        <v>249.99379999999999</v>
      </c>
      <c r="I3" s="32">
        <v>163.0881</v>
      </c>
      <c r="J3" s="32">
        <v>218.48650000000001</v>
      </c>
      <c r="K3" s="32">
        <v>287.96359999999999</v>
      </c>
      <c r="L3" s="32">
        <v>275.88639999999998</v>
      </c>
      <c r="M3" s="32">
        <v>268.39999999999998</v>
      </c>
      <c r="N3" s="33">
        <f>SUM(B3:M3)</f>
        <v>6777.1100999999999</v>
      </c>
    </row>
    <row r="4" spans="1:14" s="2" customFormat="1" ht="17.399999999999999" customHeight="1" x14ac:dyDescent="0.25">
      <c r="A4" s="8" t="s">
        <v>1</v>
      </c>
      <c r="B4" s="31">
        <v>466.96050000000002</v>
      </c>
      <c r="C4" s="32">
        <v>359.72399999999999</v>
      </c>
      <c r="D4" s="32">
        <v>778.91043000000002</v>
      </c>
      <c r="E4" s="32">
        <v>407.3587</v>
      </c>
      <c r="F4" s="32">
        <v>471.12876000000006</v>
      </c>
      <c r="G4" s="32">
        <v>387.54809</v>
      </c>
      <c r="H4" s="32">
        <v>304.49768</v>
      </c>
      <c r="I4" s="32">
        <v>244.89658690000002</v>
      </c>
      <c r="J4" s="32">
        <v>239.41759999999999</v>
      </c>
      <c r="K4" s="32">
        <v>243.94215199999999</v>
      </c>
      <c r="L4" s="32">
        <v>429.96477799999997</v>
      </c>
      <c r="M4" s="32">
        <v>259.49077399999999</v>
      </c>
      <c r="N4" s="33">
        <f t="shared" ref="N4:N46" si="0">SUM(B4:M4)</f>
        <v>4593.8400509000003</v>
      </c>
    </row>
    <row r="5" spans="1:14" s="2" customFormat="1" ht="17.399999999999999" customHeight="1" x14ac:dyDescent="0.25">
      <c r="A5" s="8" t="s">
        <v>23</v>
      </c>
      <c r="B5" s="31">
        <v>192.06956556</v>
      </c>
      <c r="C5" s="32">
        <v>300.57452536000017</v>
      </c>
      <c r="D5" s="32">
        <v>417.83651131999994</v>
      </c>
      <c r="E5" s="32">
        <v>391.04070200000001</v>
      </c>
      <c r="F5" s="32">
        <v>275.09468700000002</v>
      </c>
      <c r="G5" s="32">
        <v>240.31236052999981</v>
      </c>
      <c r="H5" s="32">
        <v>110.20760103000001</v>
      </c>
      <c r="I5" s="32">
        <v>107.74425009000001</v>
      </c>
      <c r="J5" s="32">
        <v>71.388741080000045</v>
      </c>
      <c r="K5" s="32">
        <v>73.884900239999965</v>
      </c>
      <c r="L5" s="32">
        <v>85.955507239999889</v>
      </c>
      <c r="M5" s="32">
        <v>86.83934195000009</v>
      </c>
      <c r="N5" s="33">
        <f t="shared" si="0"/>
        <v>2352.9486933999997</v>
      </c>
    </row>
    <row r="6" spans="1:14" s="2" customFormat="1" ht="17.399999999999999" customHeight="1" x14ac:dyDescent="0.25">
      <c r="A6" s="8" t="s">
        <v>24</v>
      </c>
      <c r="B6" s="31">
        <v>113.493591</v>
      </c>
      <c r="C6" s="32">
        <v>243.37174600000014</v>
      </c>
      <c r="D6" s="32">
        <v>399.787328</v>
      </c>
      <c r="E6" s="32">
        <v>384.92388099999999</v>
      </c>
      <c r="F6" s="32">
        <v>197.94878099999997</v>
      </c>
      <c r="G6" s="32">
        <v>251.69789899999984</v>
      </c>
      <c r="H6" s="32">
        <v>82.709978000000021</v>
      </c>
      <c r="I6" s="32">
        <v>69.233495999999988</v>
      </c>
      <c r="J6" s="32">
        <v>64.991682000000026</v>
      </c>
      <c r="K6" s="32">
        <v>65.924752999999995</v>
      </c>
      <c r="L6" s="32">
        <v>75.968438399999926</v>
      </c>
      <c r="M6" s="32">
        <v>69.995212953982389</v>
      </c>
      <c r="N6" s="33">
        <f t="shared" si="0"/>
        <v>2020.0467863539825</v>
      </c>
    </row>
    <row r="7" spans="1:14" s="2" customFormat="1" ht="17.399999999999999" customHeight="1" x14ac:dyDescent="0.25">
      <c r="A7" s="8" t="s">
        <v>25</v>
      </c>
      <c r="B7" s="31">
        <v>16.738428999999986</v>
      </c>
      <c r="C7" s="32">
        <v>32.167616999999993</v>
      </c>
      <c r="D7" s="32">
        <v>49.985190000000038</v>
      </c>
      <c r="E7" s="32">
        <v>42.333638999999962</v>
      </c>
      <c r="F7" s="32">
        <v>22.253012999999996</v>
      </c>
      <c r="G7" s="32">
        <v>27.159643000000028</v>
      </c>
      <c r="H7" s="32">
        <v>10.628258000000001</v>
      </c>
      <c r="I7" s="32">
        <v>9.0153359999999996</v>
      </c>
      <c r="J7" s="32">
        <v>7.985576999999993</v>
      </c>
      <c r="K7" s="32">
        <v>7.0105859999999982</v>
      </c>
      <c r="L7" s="32">
        <v>8.7827909999999925</v>
      </c>
      <c r="M7" s="32">
        <v>10.143991000000009</v>
      </c>
      <c r="N7" s="33">
        <f t="shared" si="0"/>
        <v>244.20407</v>
      </c>
    </row>
    <row r="8" spans="1:14" s="2" customFormat="1" ht="17.399999999999999" customHeight="1" x14ac:dyDescent="0.25">
      <c r="A8" s="13" t="s">
        <v>26</v>
      </c>
      <c r="B8" s="34">
        <f>B6-B7</f>
        <v>96.755162000000013</v>
      </c>
      <c r="C8" s="33">
        <f t="shared" ref="C8:M8" si="1">C6-C7</f>
        <v>211.20412900000014</v>
      </c>
      <c r="D8" s="33">
        <f t="shared" si="1"/>
        <v>349.80213799999996</v>
      </c>
      <c r="E8" s="33">
        <f t="shared" si="1"/>
        <v>342.59024200000005</v>
      </c>
      <c r="F8" s="33">
        <f t="shared" si="1"/>
        <v>175.69576799999999</v>
      </c>
      <c r="G8" s="33">
        <f t="shared" si="1"/>
        <v>224.53825599999982</v>
      </c>
      <c r="H8" s="33">
        <f t="shared" si="1"/>
        <v>72.081720000000018</v>
      </c>
      <c r="I8" s="33">
        <f t="shared" si="1"/>
        <v>60.21815999999999</v>
      </c>
      <c r="J8" s="33">
        <f t="shared" si="1"/>
        <v>57.006105000000034</v>
      </c>
      <c r="K8" s="33">
        <f t="shared" si="1"/>
        <v>58.914166999999999</v>
      </c>
      <c r="L8" s="33">
        <f t="shared" si="1"/>
        <v>67.185647399999937</v>
      </c>
      <c r="M8" s="33">
        <f t="shared" si="1"/>
        <v>59.851221953982382</v>
      </c>
      <c r="N8" s="33">
        <f t="shared" si="0"/>
        <v>1775.8427163539818</v>
      </c>
    </row>
    <row r="9" spans="1:14" s="2" customFormat="1" ht="17.399999999999999" customHeight="1" x14ac:dyDescent="0.25">
      <c r="A9" s="14" t="s">
        <v>18</v>
      </c>
      <c r="B9" s="35">
        <f>IFERROR(B8/B6,0)</f>
        <v>0.85251652668211031</v>
      </c>
      <c r="C9" s="36">
        <f t="shared" ref="C9:N9" si="2">IFERROR(C8/C6,0)</f>
        <v>0.86782517885210886</v>
      </c>
      <c r="D9" s="36">
        <f t="shared" si="2"/>
        <v>0.87497054934167384</v>
      </c>
      <c r="E9" s="36">
        <f t="shared" si="2"/>
        <v>0.89002075192107932</v>
      </c>
      <c r="F9" s="36">
        <f t="shared" si="2"/>
        <v>0.88758196495284314</v>
      </c>
      <c r="G9" s="36">
        <f t="shared" si="2"/>
        <v>0.89209428005594904</v>
      </c>
      <c r="H9" s="36">
        <f t="shared" si="2"/>
        <v>0.87149968774021436</v>
      </c>
      <c r="I9" s="36">
        <f t="shared" si="2"/>
        <v>0.86978360878959515</v>
      </c>
      <c r="J9" s="36">
        <f t="shared" si="2"/>
        <v>0.87712924555483907</v>
      </c>
      <c r="K9" s="36">
        <f t="shared" si="2"/>
        <v>0.89365775856604279</v>
      </c>
      <c r="L9" s="36">
        <f t="shared" si="2"/>
        <v>0.88438894908230736</v>
      </c>
      <c r="M9" s="36">
        <f t="shared" si="2"/>
        <v>0.85507593202596488</v>
      </c>
      <c r="N9" s="36">
        <f t="shared" si="2"/>
        <v>0.87910969604779854</v>
      </c>
    </row>
    <row r="10" spans="1:14" s="2" customFormat="1" ht="17.399999999999999" customHeight="1" x14ac:dyDescent="0.25">
      <c r="A10" s="13" t="s">
        <v>27</v>
      </c>
      <c r="B10" s="34">
        <f t="shared" ref="B10:M10" si="3">SUM(B11:B27)</f>
        <v>494.5842581666667</v>
      </c>
      <c r="C10" s="33">
        <f t="shared" si="3"/>
        <v>430.30767599999996</v>
      </c>
      <c r="D10" s="33">
        <f t="shared" si="3"/>
        <v>537.53735583333344</v>
      </c>
      <c r="E10" s="33">
        <f t="shared" si="3"/>
        <v>444.97223983333333</v>
      </c>
      <c r="F10" s="33">
        <f t="shared" si="3"/>
        <v>546.35794416666658</v>
      </c>
      <c r="G10" s="33">
        <f t="shared" si="3"/>
        <v>465.04111133333333</v>
      </c>
      <c r="H10" s="33">
        <f t="shared" si="3"/>
        <v>456.21793316666663</v>
      </c>
      <c r="I10" s="33">
        <f t="shared" si="3"/>
        <v>374.91499416666659</v>
      </c>
      <c r="J10" s="33">
        <f t="shared" si="3"/>
        <v>328.00623833333333</v>
      </c>
      <c r="K10" s="33">
        <f t="shared" si="3"/>
        <v>266.06183399999998</v>
      </c>
      <c r="L10" s="33">
        <f t="shared" si="3"/>
        <v>268.27749699999998</v>
      </c>
      <c r="M10" s="33">
        <f t="shared" si="3"/>
        <v>425.93125533333335</v>
      </c>
      <c r="N10" s="33">
        <f t="shared" si="0"/>
        <v>5038.210337333333</v>
      </c>
    </row>
    <row r="11" spans="1:14" s="2" customFormat="1" ht="17.399999999999999" customHeight="1" outlineLevel="1" x14ac:dyDescent="0.25">
      <c r="A11" s="9" t="s">
        <v>29</v>
      </c>
      <c r="B11" s="31">
        <v>20.626469999999991</v>
      </c>
      <c r="C11" s="32">
        <v>12.680630999999995</v>
      </c>
      <c r="D11" s="32">
        <v>37.809848999999993</v>
      </c>
      <c r="E11" s="32">
        <v>17.012806000000008</v>
      </c>
      <c r="F11" s="32">
        <v>12.422344000000002</v>
      </c>
      <c r="G11" s="32">
        <v>13.676264999999995</v>
      </c>
      <c r="H11" s="32">
        <v>4.8189539999999997</v>
      </c>
      <c r="I11" s="32">
        <v>2.13</v>
      </c>
      <c r="J11" s="32">
        <v>5.65</v>
      </c>
      <c r="K11" s="32">
        <v>9.4909899999999983</v>
      </c>
      <c r="L11" s="32">
        <v>6.2840879999999979</v>
      </c>
      <c r="M11" s="32">
        <v>93.01</v>
      </c>
      <c r="N11" s="33">
        <f t="shared" si="0"/>
        <v>235.61239699999999</v>
      </c>
    </row>
    <row r="12" spans="1:14" s="2" customFormat="1" ht="17.399999999999999" customHeight="1" outlineLevel="1" x14ac:dyDescent="0.25">
      <c r="A12" s="9" t="s">
        <v>30</v>
      </c>
      <c r="B12" s="31">
        <v>26.75</v>
      </c>
      <c r="C12" s="32">
        <v>55.904711999999996</v>
      </c>
      <c r="D12" s="32">
        <v>21.029005999999999</v>
      </c>
      <c r="E12" s="32">
        <v>58.61104299999996</v>
      </c>
      <c r="F12" s="32">
        <v>45.379474999999999</v>
      </c>
      <c r="G12" s="32">
        <v>30.36</v>
      </c>
      <c r="H12" s="32">
        <v>29.32</v>
      </c>
      <c r="I12" s="32">
        <v>24.403457</v>
      </c>
      <c r="J12" s="32">
        <v>28.142999999999997</v>
      </c>
      <c r="K12" s="32">
        <v>20.87</v>
      </c>
      <c r="L12" s="32">
        <v>7.6580110000000001</v>
      </c>
      <c r="M12" s="32">
        <v>15.03</v>
      </c>
      <c r="N12" s="33">
        <f t="shared" si="0"/>
        <v>363.4587039999999</v>
      </c>
    </row>
    <row r="13" spans="1:14" s="2" customFormat="1" ht="17.399999999999999" customHeight="1" outlineLevel="1" x14ac:dyDescent="0.25">
      <c r="A13" s="9" t="s">
        <v>31</v>
      </c>
      <c r="B13" s="31">
        <v>1.229274</v>
      </c>
      <c r="C13" s="32">
        <v>1.229274</v>
      </c>
      <c r="D13" s="32">
        <v>2.0292739999999996</v>
      </c>
      <c r="E13" s="32">
        <v>1.229274</v>
      </c>
      <c r="F13" s="32">
        <v>0.75757600000000003</v>
      </c>
      <c r="G13" s="32">
        <v>11.299835</v>
      </c>
      <c r="H13" s="32">
        <v>0</v>
      </c>
      <c r="I13" s="32">
        <v>0</v>
      </c>
      <c r="J13" s="32">
        <v>0</v>
      </c>
      <c r="K13" s="32">
        <v>0</v>
      </c>
      <c r="L13" s="32">
        <v>3.3018860000000001</v>
      </c>
      <c r="M13" s="32">
        <v>0.47169799999999995</v>
      </c>
      <c r="N13" s="33">
        <f t="shared" si="0"/>
        <v>21.548090999999999</v>
      </c>
    </row>
    <row r="14" spans="1:14" s="2" customFormat="1" ht="17.399999999999999" customHeight="1" outlineLevel="1" x14ac:dyDescent="0.25">
      <c r="A14" s="9" t="s">
        <v>32</v>
      </c>
      <c r="B14" s="31">
        <v>0.47742600000000002</v>
      </c>
      <c r="C14" s="32">
        <v>0</v>
      </c>
      <c r="D14" s="32">
        <v>0</v>
      </c>
      <c r="E14" s="32">
        <v>0</v>
      </c>
      <c r="F14" s="32">
        <v>1.3103E-2</v>
      </c>
      <c r="G14" s="32">
        <v>0</v>
      </c>
      <c r="H14" s="32">
        <v>0.3</v>
      </c>
      <c r="I14" s="32">
        <v>0.2</v>
      </c>
      <c r="J14" s="32">
        <v>-0.2</v>
      </c>
      <c r="K14" s="32">
        <v>0</v>
      </c>
      <c r="L14" s="32">
        <v>0</v>
      </c>
      <c r="M14" s="32">
        <v>0</v>
      </c>
      <c r="N14" s="33">
        <f t="shared" si="0"/>
        <v>0.79052900000000004</v>
      </c>
    </row>
    <row r="15" spans="1:14" s="2" customFormat="1" ht="17.399999999999999" customHeight="1" outlineLevel="1" x14ac:dyDescent="0.25">
      <c r="A15" s="9" t="s">
        <v>33</v>
      </c>
      <c r="B15" s="31">
        <v>0</v>
      </c>
      <c r="C15" s="32">
        <v>0</v>
      </c>
      <c r="D15" s="32">
        <v>0</v>
      </c>
      <c r="E15" s="32">
        <v>0</v>
      </c>
      <c r="F15" s="32">
        <v>0</v>
      </c>
      <c r="G15" s="32">
        <v>0</v>
      </c>
      <c r="H15" s="32">
        <v>0</v>
      </c>
      <c r="I15" s="32">
        <v>0</v>
      </c>
      <c r="J15" s="32">
        <v>0</v>
      </c>
      <c r="K15" s="32">
        <v>0</v>
      </c>
      <c r="L15" s="32">
        <v>0</v>
      </c>
      <c r="M15" s="32">
        <v>0</v>
      </c>
      <c r="N15" s="33">
        <f t="shared" si="0"/>
        <v>0</v>
      </c>
    </row>
    <row r="16" spans="1:14" s="2" customFormat="1" ht="17.399999999999999" customHeight="1" outlineLevel="1" x14ac:dyDescent="0.25">
      <c r="A16" s="9" t="s">
        <v>34</v>
      </c>
      <c r="B16" s="31">
        <v>0</v>
      </c>
      <c r="C16" s="32">
        <v>0</v>
      </c>
      <c r="D16" s="32">
        <v>0</v>
      </c>
      <c r="E16" s="32">
        <v>0</v>
      </c>
      <c r="F16" s="32">
        <v>0</v>
      </c>
      <c r="G16" s="32">
        <v>0</v>
      </c>
      <c r="H16" s="32">
        <v>0</v>
      </c>
      <c r="I16" s="32">
        <v>0</v>
      </c>
      <c r="J16" s="32">
        <v>0</v>
      </c>
      <c r="K16" s="32">
        <v>0</v>
      </c>
      <c r="L16" s="32">
        <v>0</v>
      </c>
      <c r="M16" s="32">
        <v>0</v>
      </c>
      <c r="N16" s="33">
        <f t="shared" si="0"/>
        <v>0</v>
      </c>
    </row>
    <row r="17" spans="1:14" s="2" customFormat="1" ht="17.399999999999999" customHeight="1" outlineLevel="1" x14ac:dyDescent="0.25">
      <c r="A17" s="9" t="s">
        <v>35</v>
      </c>
      <c r="B17" s="31">
        <v>31.401366000000003</v>
      </c>
      <c r="C17" s="32">
        <v>4.9443030000000006</v>
      </c>
      <c r="D17" s="32">
        <v>65.730540999999988</v>
      </c>
      <c r="E17" s="32">
        <v>7.6812779999999998</v>
      </c>
      <c r="F17" s="32">
        <v>3.503965</v>
      </c>
      <c r="G17" s="32">
        <v>25.771457000000002</v>
      </c>
      <c r="H17" s="32">
        <v>4.0077760000000007</v>
      </c>
      <c r="I17" s="32">
        <f>1.177198+0.462</f>
        <v>1.6391979999999999</v>
      </c>
      <c r="J17" s="32">
        <v>2.3953880000000001</v>
      </c>
      <c r="K17" s="32">
        <v>0.19776000000000002</v>
      </c>
      <c r="L17" s="32">
        <v>0.80696500000000004</v>
      </c>
      <c r="M17" s="32">
        <v>30.48</v>
      </c>
      <c r="N17" s="33">
        <f t="shared" si="0"/>
        <v>178.55999699999995</v>
      </c>
    </row>
    <row r="18" spans="1:14" s="2" customFormat="1" ht="17.399999999999999" customHeight="1" outlineLevel="1" x14ac:dyDescent="0.25">
      <c r="A18" s="9" t="s">
        <v>36</v>
      </c>
      <c r="B18" s="31">
        <v>6.7496039999999997</v>
      </c>
      <c r="C18" s="32">
        <v>2.6322900000000002</v>
      </c>
      <c r="D18" s="32">
        <v>19.398001000000001</v>
      </c>
      <c r="E18" s="32">
        <v>2.2598529999999997</v>
      </c>
      <c r="F18" s="32">
        <v>2.3251279999999999</v>
      </c>
      <c r="G18" s="32">
        <v>5.2621539999999998</v>
      </c>
      <c r="H18" s="32">
        <v>7.8334030000000006</v>
      </c>
      <c r="I18" s="32">
        <v>4.5201070000000012</v>
      </c>
      <c r="J18" s="32">
        <v>11.721485000000003</v>
      </c>
      <c r="K18" s="32">
        <v>2.8358610000000004</v>
      </c>
      <c r="L18" s="32">
        <v>8.9060830000000006</v>
      </c>
      <c r="M18" s="32">
        <v>15.129467999999958</v>
      </c>
      <c r="N18" s="33">
        <f t="shared" si="0"/>
        <v>89.57343699999997</v>
      </c>
    </row>
    <row r="19" spans="1:14" s="2" customFormat="1" ht="17.399999999999999" customHeight="1" outlineLevel="1" x14ac:dyDescent="0.25">
      <c r="A19" s="9" t="s">
        <v>37</v>
      </c>
      <c r="B19" s="31">
        <v>57.541437999999999</v>
      </c>
      <c r="C19" s="32">
        <v>39.680233999999999</v>
      </c>
      <c r="D19" s="32">
        <v>60.388249999999999</v>
      </c>
      <c r="E19" s="32">
        <v>50.092028000000006</v>
      </c>
      <c r="F19" s="32">
        <v>56.238749999999968</v>
      </c>
      <c r="G19" s="32">
        <v>61.548621999999995</v>
      </c>
      <c r="H19" s="32">
        <v>79.583174999999969</v>
      </c>
      <c r="I19" s="32">
        <v>43.798637000000006</v>
      </c>
      <c r="J19" s="32">
        <v>26.202969000000007</v>
      </c>
      <c r="K19" s="32">
        <v>33.005225999999993</v>
      </c>
      <c r="L19" s="32">
        <v>51.854966999999988</v>
      </c>
      <c r="M19" s="32">
        <v>32.808411000000007</v>
      </c>
      <c r="N19" s="33">
        <f t="shared" si="0"/>
        <v>592.74270699999988</v>
      </c>
    </row>
    <row r="20" spans="1:14" s="2" customFormat="1" ht="17.399999999999999" customHeight="1" outlineLevel="1" x14ac:dyDescent="0.25">
      <c r="A20" s="9" t="s">
        <v>38</v>
      </c>
      <c r="B20" s="31">
        <v>195.04189200000002</v>
      </c>
      <c r="C20" s="32">
        <v>200.11954700000001</v>
      </c>
      <c r="D20" s="32">
        <v>194.66262700000001</v>
      </c>
      <c r="E20" s="32">
        <v>184.050015</v>
      </c>
      <c r="F20" s="32">
        <v>287.738339</v>
      </c>
      <c r="G20" s="32">
        <v>185.699307</v>
      </c>
      <c r="H20" s="32">
        <v>199.79618899999997</v>
      </c>
      <c r="I20" s="32">
        <v>174.09091899999999</v>
      </c>
      <c r="J20" s="32">
        <v>152.24220800000001</v>
      </c>
      <c r="K20" s="32">
        <v>109.89061699999999</v>
      </c>
      <c r="L20" s="32">
        <v>105.96299300000001</v>
      </c>
      <c r="M20" s="32">
        <v>109.92901500000001</v>
      </c>
      <c r="N20" s="33">
        <f t="shared" si="0"/>
        <v>2099.2236680000001</v>
      </c>
    </row>
    <row r="21" spans="1:14" s="2" customFormat="1" ht="17.399999999999999" customHeight="1" outlineLevel="1" x14ac:dyDescent="0.25">
      <c r="A21" s="9" t="s">
        <v>39</v>
      </c>
      <c r="B21" s="31">
        <v>71.388148333333319</v>
      </c>
      <c r="C21" s="32">
        <v>66.829462000000007</v>
      </c>
      <c r="D21" s="32">
        <v>69.997045</v>
      </c>
      <c r="E21" s="32">
        <v>68.259533000000005</v>
      </c>
      <c r="F21" s="32">
        <v>72.741190000000003</v>
      </c>
      <c r="G21" s="32">
        <v>68.159799000000007</v>
      </c>
      <c r="H21" s="32">
        <v>70.489494000000022</v>
      </c>
      <c r="I21" s="32">
        <v>60.919823666666666</v>
      </c>
      <c r="J21" s="32">
        <v>48.463460333333309</v>
      </c>
      <c r="K21" s="32">
        <v>44.762617666666657</v>
      </c>
      <c r="L21" s="32">
        <v>41.90673533333333</v>
      </c>
      <c r="M21" s="32">
        <v>78.300270666666648</v>
      </c>
      <c r="N21" s="33">
        <f t="shared" si="0"/>
        <v>762.217579</v>
      </c>
    </row>
    <row r="22" spans="1:14" s="2" customFormat="1" ht="17.399999999999999" customHeight="1" outlineLevel="1" x14ac:dyDescent="0.25">
      <c r="A22" s="9" t="s">
        <v>40</v>
      </c>
      <c r="B22" s="31">
        <v>7.8661626666666669</v>
      </c>
      <c r="C22" s="32">
        <v>1.5569169999999997</v>
      </c>
      <c r="D22" s="32">
        <v>2.1977580000000003</v>
      </c>
      <c r="E22" s="32">
        <v>0.9419506666666666</v>
      </c>
      <c r="F22" s="32">
        <v>3.2813283333333332</v>
      </c>
      <c r="G22" s="32">
        <v>1.2073523333333331</v>
      </c>
      <c r="H22" s="32">
        <v>3.9091609999999988</v>
      </c>
      <c r="I22" s="32">
        <v>3.3478330000000001</v>
      </c>
      <c r="J22" s="32">
        <v>1.7567629999999999</v>
      </c>
      <c r="K22" s="32">
        <v>2.0124283333333319</v>
      </c>
      <c r="L22" s="32">
        <v>1.4430210000000003</v>
      </c>
      <c r="M22" s="32">
        <v>4.4051623333333332</v>
      </c>
      <c r="N22" s="33">
        <f t="shared" si="0"/>
        <v>33.925837666666666</v>
      </c>
    </row>
    <row r="23" spans="1:14" s="2" customFormat="1" ht="17.399999999999999" customHeight="1" outlineLevel="1" x14ac:dyDescent="0.25">
      <c r="A23" s="9" t="s">
        <v>3</v>
      </c>
      <c r="B23" s="31">
        <v>14.117087499999998</v>
      </c>
      <c r="C23" s="32">
        <v>2.9269929999999977</v>
      </c>
      <c r="D23" s="32">
        <v>6.2351365000000003</v>
      </c>
      <c r="E23" s="32">
        <v>0.79146049999999901</v>
      </c>
      <c r="F23" s="32">
        <v>3.2434295</v>
      </c>
      <c r="G23" s="32">
        <v>1.985123</v>
      </c>
      <c r="H23" s="32">
        <v>2.3435714999999999</v>
      </c>
      <c r="I23" s="32">
        <v>-1.8600864999999995</v>
      </c>
      <c r="J23" s="32">
        <v>0.16544066666666599</v>
      </c>
      <c r="K23" s="32">
        <v>0.96128700000000011</v>
      </c>
      <c r="L23" s="32">
        <v>0.43480199999999997</v>
      </c>
      <c r="M23" s="32">
        <v>3.5600520000000011</v>
      </c>
      <c r="N23" s="33">
        <f t="shared" si="0"/>
        <v>34.90429666666666</v>
      </c>
    </row>
    <row r="24" spans="1:14" s="2" customFormat="1" ht="17.399999999999999" customHeight="1" outlineLevel="1" x14ac:dyDescent="0.25">
      <c r="A24" s="9" t="s">
        <v>41</v>
      </c>
      <c r="B24" s="31">
        <v>30.174960000000002</v>
      </c>
      <c r="C24" s="32">
        <v>32.174937999999997</v>
      </c>
      <c r="D24" s="32">
        <v>32.927861</v>
      </c>
      <c r="E24" s="32">
        <v>32.549906</v>
      </c>
      <c r="F24" s="32">
        <v>32.548906000000002</v>
      </c>
      <c r="G24" s="32">
        <v>34.366211</v>
      </c>
      <c r="H24" s="32">
        <v>33.49</v>
      </c>
      <c r="I24" s="32">
        <v>33.49</v>
      </c>
      <c r="J24" s="32">
        <v>33.89</v>
      </c>
      <c r="K24" s="32">
        <v>33.943999999999996</v>
      </c>
      <c r="L24" s="32">
        <v>33.621098333333357</v>
      </c>
      <c r="M24" s="32">
        <v>33.42</v>
      </c>
      <c r="N24" s="33">
        <f t="shared" si="0"/>
        <v>396.59788033333336</v>
      </c>
    </row>
    <row r="25" spans="1:14" s="2" customFormat="1" ht="17.399999999999999" customHeight="1" outlineLevel="1" x14ac:dyDescent="0.25">
      <c r="A25" s="9" t="s">
        <v>42</v>
      </c>
      <c r="B25" s="31">
        <v>0.95943400000000001</v>
      </c>
      <c r="C25" s="32">
        <v>0</v>
      </c>
      <c r="D25" s="32">
        <v>0</v>
      </c>
      <c r="E25" s="32">
        <v>0</v>
      </c>
      <c r="F25" s="32">
        <v>0</v>
      </c>
      <c r="G25" s="32">
        <v>8.4866999999999998E-2</v>
      </c>
      <c r="H25" s="32">
        <v>0</v>
      </c>
      <c r="I25" s="32">
        <v>0</v>
      </c>
      <c r="J25" s="32">
        <v>0</v>
      </c>
      <c r="K25" s="32">
        <v>0</v>
      </c>
      <c r="L25" s="32">
        <v>0</v>
      </c>
      <c r="M25" s="32">
        <v>0</v>
      </c>
      <c r="N25" s="33">
        <f t="shared" si="0"/>
        <v>1.0443009999999999</v>
      </c>
    </row>
    <row r="26" spans="1:14" s="2" customFormat="1" ht="17.399999999999999" customHeight="1" outlineLevel="1" x14ac:dyDescent="0.25">
      <c r="A26" s="9" t="s">
        <v>43</v>
      </c>
      <c r="B26" s="31">
        <v>0</v>
      </c>
      <c r="C26" s="32">
        <v>0</v>
      </c>
      <c r="D26" s="32">
        <v>0</v>
      </c>
      <c r="E26" s="32">
        <v>0</v>
      </c>
      <c r="F26" s="32">
        <v>0</v>
      </c>
      <c r="G26" s="32">
        <v>0</v>
      </c>
      <c r="H26" s="32">
        <v>0</v>
      </c>
      <c r="I26" s="32">
        <v>0</v>
      </c>
      <c r="J26" s="32">
        <v>0</v>
      </c>
      <c r="K26" s="32">
        <v>0</v>
      </c>
      <c r="L26" s="32">
        <v>0</v>
      </c>
      <c r="M26" s="32">
        <v>0</v>
      </c>
      <c r="N26" s="33"/>
    </row>
    <row r="27" spans="1:14" s="2" customFormat="1" ht="17.399999999999999" customHeight="1" outlineLevel="1" x14ac:dyDescent="0.25">
      <c r="A27" s="9" t="s">
        <v>44</v>
      </c>
      <c r="B27" s="31">
        <v>30.260995666666691</v>
      </c>
      <c r="C27" s="32">
        <v>9.6283750000000019</v>
      </c>
      <c r="D27" s="32">
        <v>25.132007333333327</v>
      </c>
      <c r="E27" s="32">
        <v>21.493092666666655</v>
      </c>
      <c r="F27" s="32">
        <v>26.164410333333333</v>
      </c>
      <c r="G27" s="32">
        <v>25.620118999999992</v>
      </c>
      <c r="H27" s="32">
        <v>20.326209666666657</v>
      </c>
      <c r="I27" s="32">
        <v>28.235106000000002</v>
      </c>
      <c r="J27" s="32">
        <v>17.575524333333338</v>
      </c>
      <c r="K27" s="32">
        <v>8.0910469999999997</v>
      </c>
      <c r="L27" s="32">
        <v>6.0968473333333275</v>
      </c>
      <c r="M27" s="32">
        <v>9.3871783333333312</v>
      </c>
      <c r="N27" s="33">
        <f t="shared" si="0"/>
        <v>228.01091266666666</v>
      </c>
    </row>
    <row r="28" spans="1:14" s="2" customFormat="1" ht="17.399999999999999" customHeight="1" x14ac:dyDescent="0.25">
      <c r="A28" s="12" t="s">
        <v>55</v>
      </c>
      <c r="B28" s="34">
        <f t="shared" ref="B28:M28" si="4">B8-B10</f>
        <v>-397.82909616666666</v>
      </c>
      <c r="C28" s="33">
        <f t="shared" si="4"/>
        <v>-219.10354699999982</v>
      </c>
      <c r="D28" s="33">
        <f t="shared" si="4"/>
        <v>-187.73521783333348</v>
      </c>
      <c r="E28" s="33">
        <f t="shared" si="4"/>
        <v>-102.38199783333329</v>
      </c>
      <c r="F28" s="33">
        <f t="shared" si="4"/>
        <v>-370.6621761666666</v>
      </c>
      <c r="G28" s="33">
        <f t="shared" si="4"/>
        <v>-240.50285533333351</v>
      </c>
      <c r="H28" s="33">
        <f t="shared" si="4"/>
        <v>-384.13621316666661</v>
      </c>
      <c r="I28" s="33">
        <f t="shared" si="4"/>
        <v>-314.69683416666658</v>
      </c>
      <c r="J28" s="33">
        <f t="shared" si="4"/>
        <v>-271.00013333333328</v>
      </c>
      <c r="K28" s="33">
        <f t="shared" si="4"/>
        <v>-207.14766699999998</v>
      </c>
      <c r="L28" s="33">
        <f t="shared" si="4"/>
        <v>-201.09184960000005</v>
      </c>
      <c r="M28" s="33">
        <f t="shared" si="4"/>
        <v>-366.08003337935099</v>
      </c>
      <c r="N28" s="33">
        <f t="shared" si="0"/>
        <v>-3262.3676209793507</v>
      </c>
    </row>
    <row r="29" spans="1:14" s="2" customFormat="1" ht="17.399999999999999" customHeight="1" x14ac:dyDescent="0.25">
      <c r="A29" s="13" t="s">
        <v>28</v>
      </c>
      <c r="B29" s="34">
        <f>SUM(B30:B45)</f>
        <v>0</v>
      </c>
      <c r="C29" s="33">
        <f t="shared" ref="C29:M29" si="5">SUM(C30:C45)</f>
        <v>0</v>
      </c>
      <c r="D29" s="33">
        <f t="shared" si="5"/>
        <v>0</v>
      </c>
      <c r="E29" s="33">
        <f t="shared" si="5"/>
        <v>0</v>
      </c>
      <c r="F29" s="33">
        <f t="shared" si="5"/>
        <v>0</v>
      </c>
      <c r="G29" s="33">
        <f t="shared" si="5"/>
        <v>0</v>
      </c>
      <c r="H29" s="33">
        <f t="shared" si="5"/>
        <v>0</v>
      </c>
      <c r="I29" s="33">
        <f t="shared" si="5"/>
        <v>0</v>
      </c>
      <c r="J29" s="33">
        <f t="shared" si="5"/>
        <v>0</v>
      </c>
      <c r="K29" s="33">
        <f t="shared" si="5"/>
        <v>0</v>
      </c>
      <c r="L29" s="33">
        <f t="shared" si="5"/>
        <v>0</v>
      </c>
      <c r="M29" s="33">
        <f t="shared" si="5"/>
        <v>0</v>
      </c>
      <c r="N29" s="33">
        <f t="shared" si="0"/>
        <v>0</v>
      </c>
    </row>
    <row r="30" spans="1:14" s="2" customFormat="1" ht="17.399999999999999" customHeight="1" outlineLevel="1" x14ac:dyDescent="0.25">
      <c r="A30" s="9" t="s">
        <v>45</v>
      </c>
      <c r="B30" s="31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3">
        <f t="shared" si="0"/>
        <v>0</v>
      </c>
    </row>
    <row r="31" spans="1:14" s="2" customFormat="1" ht="17.399999999999999" customHeight="1" outlineLevel="1" x14ac:dyDescent="0.25">
      <c r="A31" s="9" t="s">
        <v>46</v>
      </c>
      <c r="B31" s="31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3">
        <f t="shared" si="0"/>
        <v>0</v>
      </c>
    </row>
    <row r="32" spans="1:14" s="2" customFormat="1" ht="17.399999999999999" customHeight="1" outlineLevel="1" x14ac:dyDescent="0.25">
      <c r="A32" s="9" t="s">
        <v>47</v>
      </c>
      <c r="B32" s="31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3">
        <f t="shared" si="0"/>
        <v>0</v>
      </c>
    </row>
    <row r="33" spans="1:14" s="2" customFormat="1" ht="17.399999999999999" customHeight="1" outlineLevel="1" x14ac:dyDescent="0.25">
      <c r="A33" s="9" t="s">
        <v>32</v>
      </c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3">
        <f t="shared" si="0"/>
        <v>0</v>
      </c>
    </row>
    <row r="34" spans="1:14" s="2" customFormat="1" ht="17.399999999999999" customHeight="1" outlineLevel="1" x14ac:dyDescent="0.25">
      <c r="A34" s="9" t="s">
        <v>48</v>
      </c>
      <c r="B34" s="31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3">
        <f t="shared" si="0"/>
        <v>0</v>
      </c>
    </row>
    <row r="35" spans="1:14" s="2" customFormat="1" ht="17.399999999999999" customHeight="1" outlineLevel="1" x14ac:dyDescent="0.25">
      <c r="A35" s="9" t="s">
        <v>49</v>
      </c>
      <c r="B35" s="31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3">
        <f t="shared" si="0"/>
        <v>0</v>
      </c>
    </row>
    <row r="36" spans="1:14" s="2" customFormat="1" ht="17.399999999999999" customHeight="1" outlineLevel="1" x14ac:dyDescent="0.25">
      <c r="A36" s="9" t="s">
        <v>2</v>
      </c>
      <c r="B36" s="31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3">
        <f t="shared" si="0"/>
        <v>0</v>
      </c>
    </row>
    <row r="37" spans="1:14" s="2" customFormat="1" ht="17.399999999999999" customHeight="1" outlineLevel="1" x14ac:dyDescent="0.25">
      <c r="A37" s="9" t="s">
        <v>50</v>
      </c>
      <c r="B37" s="31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3">
        <f t="shared" si="0"/>
        <v>0</v>
      </c>
    </row>
    <row r="38" spans="1:14" s="2" customFormat="1" ht="17.399999999999999" customHeight="1" outlineLevel="1" x14ac:dyDescent="0.25">
      <c r="A38" s="9" t="s">
        <v>51</v>
      </c>
      <c r="B38" s="31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3">
        <f t="shared" si="0"/>
        <v>0</v>
      </c>
    </row>
    <row r="39" spans="1:14" s="2" customFormat="1" ht="17.399999999999999" customHeight="1" outlineLevel="1" x14ac:dyDescent="0.25">
      <c r="A39" s="9" t="s">
        <v>52</v>
      </c>
      <c r="B39" s="31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3">
        <f t="shared" si="0"/>
        <v>0</v>
      </c>
    </row>
    <row r="40" spans="1:14" s="2" customFormat="1" ht="17.399999999999999" customHeight="1" outlineLevel="1" x14ac:dyDescent="0.25">
      <c r="A40" s="9" t="s">
        <v>53</v>
      </c>
      <c r="B40" s="31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3">
        <f t="shared" si="0"/>
        <v>0</v>
      </c>
    </row>
    <row r="41" spans="1:14" s="2" customFormat="1" ht="17.399999999999999" customHeight="1" outlineLevel="1" x14ac:dyDescent="0.25">
      <c r="A41" s="9" t="s">
        <v>40</v>
      </c>
      <c r="B41" s="31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3">
        <f t="shared" si="0"/>
        <v>0</v>
      </c>
    </row>
    <row r="42" spans="1:14" s="2" customFormat="1" ht="17.399999999999999" customHeight="1" outlineLevel="1" x14ac:dyDescent="0.25">
      <c r="A42" s="9" t="s">
        <v>3</v>
      </c>
      <c r="B42" s="31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3">
        <f t="shared" si="0"/>
        <v>0</v>
      </c>
    </row>
    <row r="43" spans="1:14" s="2" customFormat="1" ht="17.399999999999999" customHeight="1" outlineLevel="1" x14ac:dyDescent="0.25">
      <c r="A43" s="9" t="s">
        <v>41</v>
      </c>
      <c r="B43" s="31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3">
        <f t="shared" si="0"/>
        <v>0</v>
      </c>
    </row>
    <row r="44" spans="1:14" s="2" customFormat="1" ht="17.399999999999999" customHeight="1" outlineLevel="1" x14ac:dyDescent="0.25">
      <c r="A44" s="9" t="s">
        <v>42</v>
      </c>
      <c r="B44" s="31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3">
        <f t="shared" si="0"/>
        <v>0</v>
      </c>
    </row>
    <row r="45" spans="1:14" s="2" customFormat="1" ht="17.399999999999999" customHeight="1" outlineLevel="1" x14ac:dyDescent="0.25">
      <c r="A45" s="9" t="s">
        <v>54</v>
      </c>
      <c r="B45" s="31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3">
        <f t="shared" si="0"/>
        <v>0</v>
      </c>
    </row>
    <row r="46" spans="1:14" ht="17.100000000000001" customHeight="1" thickBot="1" x14ac:dyDescent="0.3">
      <c r="A46" s="15" t="s">
        <v>4</v>
      </c>
      <c r="B46" s="37">
        <f>B28-B29</f>
        <v>-397.82909616666666</v>
      </c>
      <c r="C46" s="38">
        <f t="shared" ref="C46:M46" si="6">C28-C29</f>
        <v>-219.10354699999982</v>
      </c>
      <c r="D46" s="38">
        <f t="shared" si="6"/>
        <v>-187.73521783333348</v>
      </c>
      <c r="E46" s="38">
        <f t="shared" si="6"/>
        <v>-102.38199783333329</v>
      </c>
      <c r="F46" s="38">
        <f t="shared" si="6"/>
        <v>-370.6621761666666</v>
      </c>
      <c r="G46" s="38">
        <f t="shared" si="6"/>
        <v>-240.50285533333351</v>
      </c>
      <c r="H46" s="38">
        <f t="shared" si="6"/>
        <v>-384.13621316666661</v>
      </c>
      <c r="I46" s="38">
        <f t="shared" si="6"/>
        <v>-314.69683416666658</v>
      </c>
      <c r="J46" s="38">
        <f t="shared" si="6"/>
        <v>-271.00013333333328</v>
      </c>
      <c r="K46" s="38">
        <f t="shared" si="6"/>
        <v>-207.14766699999998</v>
      </c>
      <c r="L46" s="38">
        <f t="shared" si="6"/>
        <v>-201.09184960000005</v>
      </c>
      <c r="M46" s="38">
        <f t="shared" si="6"/>
        <v>-366.08003337935099</v>
      </c>
      <c r="N46" s="38">
        <f t="shared" si="0"/>
        <v>-3262.3676209793507</v>
      </c>
    </row>
  </sheetData>
  <phoneticPr fontId="2" type="noConversion"/>
  <hyperlinks>
    <hyperlink ref="C1" location="目录!A1" display="返回首页"/>
  </hyperlinks>
  <pageMargins left="0.7" right="0.7" top="0.75" bottom="0.75" header="0.3" footer="0.3"/>
  <customProperties>
    <customPr name="_pios_id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tabColor rgb="FFFFCCFF"/>
    <outlinePr summaryBelow="0"/>
  </sheetPr>
  <dimension ref="A1:N46"/>
  <sheetViews>
    <sheetView workbookViewId="0">
      <pane xSplit="1" ySplit="2" topLeftCell="B27" activePane="bottomRight" state="frozen"/>
      <selection activeCell="O10" sqref="O10"/>
      <selection pane="topRight" activeCell="O10" sqref="O10"/>
      <selection pane="bottomLeft" activeCell="O10" sqref="O10"/>
      <selection pane="bottomRight" activeCell="P10" sqref="P10"/>
    </sheetView>
  </sheetViews>
  <sheetFormatPr defaultColWidth="8.6640625" defaultRowHeight="13.8" outlineLevelRow="1" x14ac:dyDescent="0.25"/>
  <cols>
    <col min="1" max="1" width="22.33203125" style="3" bestFit="1" customWidth="1"/>
    <col min="2" max="2" width="8.6640625" style="3"/>
    <col min="3" max="14" width="8.6640625" style="3" customWidth="1"/>
    <col min="15" max="16384" width="8.6640625" style="3"/>
  </cols>
  <sheetData>
    <row r="1" spans="1:14" s="1" customFormat="1" ht="21.9" customHeight="1" thickBot="1" x14ac:dyDescent="0.3">
      <c r="A1" s="1" t="s">
        <v>21</v>
      </c>
      <c r="B1" s="17"/>
      <c r="C1" s="17"/>
      <c r="D1" s="17"/>
    </row>
    <row r="2" spans="1:14" s="2" customFormat="1" ht="17.399999999999999" customHeight="1" x14ac:dyDescent="0.25">
      <c r="A2" s="7" t="s">
        <v>66</v>
      </c>
      <c r="B2" s="10" t="s">
        <v>5</v>
      </c>
      <c r="C2" s="11" t="s">
        <v>6</v>
      </c>
      <c r="D2" s="11" t="s">
        <v>7</v>
      </c>
      <c r="E2" s="11" t="s">
        <v>8</v>
      </c>
      <c r="F2" s="11" t="s">
        <v>9</v>
      </c>
      <c r="G2" s="11" t="s">
        <v>10</v>
      </c>
      <c r="H2" s="11" t="s">
        <v>11</v>
      </c>
      <c r="I2" s="11" t="s">
        <v>12</v>
      </c>
      <c r="J2" s="11" t="s">
        <v>13</v>
      </c>
      <c r="K2" s="11" t="s">
        <v>14</v>
      </c>
      <c r="L2" s="11" t="s">
        <v>15</v>
      </c>
      <c r="M2" s="11" t="s">
        <v>16</v>
      </c>
      <c r="N2" s="11" t="s">
        <v>17</v>
      </c>
    </row>
    <row r="3" spans="1:14" s="2" customFormat="1" ht="17.399999999999999" customHeight="1" x14ac:dyDescent="0.25">
      <c r="A3" s="8" t="s">
        <v>0</v>
      </c>
      <c r="B3" s="31">
        <v>176.78440000000001</v>
      </c>
      <c r="C3" s="32">
        <v>98.881839999999997</v>
      </c>
      <c r="D3" s="32">
        <v>199.31479999999999</v>
      </c>
      <c r="E3" s="32">
        <v>120.65433999999999</v>
      </c>
      <c r="F3" s="32">
        <v>106.63979999999999</v>
      </c>
      <c r="G3" s="32">
        <v>257.86037999999996</v>
      </c>
      <c r="H3" s="32">
        <v>129.86642000000001</v>
      </c>
      <c r="I3" s="32">
        <v>213.8125</v>
      </c>
      <c r="J3" s="32">
        <v>478.38529999999997</v>
      </c>
      <c r="K3" s="32">
        <v>335.67910000000001</v>
      </c>
      <c r="L3" s="32">
        <v>1623.992</v>
      </c>
      <c r="M3" s="32">
        <v>305.07092</v>
      </c>
      <c r="N3" s="33">
        <f>SUM(B3:M3)</f>
        <v>4046.9417999999996</v>
      </c>
    </row>
    <row r="4" spans="1:14" s="2" customFormat="1" ht="17.399999999999999" customHeight="1" x14ac:dyDescent="0.25">
      <c r="A4" s="8" t="s">
        <v>1</v>
      </c>
      <c r="B4" s="31">
        <v>140.39869999999999</v>
      </c>
      <c r="C4" s="32">
        <v>98.32</v>
      </c>
      <c r="D4" s="32">
        <v>168.14</v>
      </c>
      <c r="E4" s="32">
        <v>116.06</v>
      </c>
      <c r="F4" s="32">
        <v>110.02</v>
      </c>
      <c r="G4" s="32">
        <v>202.42</v>
      </c>
      <c r="H4" s="32">
        <v>93.875500000000002</v>
      </c>
      <c r="I4" s="32">
        <v>113.745</v>
      </c>
      <c r="J4" s="32">
        <v>156.05000000000001</v>
      </c>
      <c r="K4" s="32">
        <v>167.3048</v>
      </c>
      <c r="L4" s="32">
        <v>598.70339999999999</v>
      </c>
      <c r="M4" s="32">
        <v>135</v>
      </c>
      <c r="N4" s="33">
        <f t="shared" ref="N4:N46" si="0">SUM(B4:M4)</f>
        <v>2100.0373999999997</v>
      </c>
    </row>
    <row r="5" spans="1:14" s="2" customFormat="1" ht="17.399999999999999" customHeight="1" x14ac:dyDescent="0.25">
      <c r="A5" s="8" t="s">
        <v>23</v>
      </c>
      <c r="B5" s="31">
        <v>131.2340422</v>
      </c>
      <c r="C5" s="32">
        <v>83.971601920000012</v>
      </c>
      <c r="D5" s="32">
        <v>155.72767999999999</v>
      </c>
      <c r="E5" s="32">
        <v>90.840800000000002</v>
      </c>
      <c r="F5" s="32">
        <v>84.747150139999988</v>
      </c>
      <c r="G5" s="32">
        <v>189.09574244999993</v>
      </c>
      <c r="H5" s="32">
        <v>82.621722970000008</v>
      </c>
      <c r="I5" s="32">
        <v>108.30322732000006</v>
      </c>
      <c r="J5" s="32">
        <v>153.49742589999994</v>
      </c>
      <c r="K5" s="32">
        <v>163.20253598999992</v>
      </c>
      <c r="L5" s="32">
        <v>595.19875506000005</v>
      </c>
      <c r="M5" s="32">
        <v>142.40059764000003</v>
      </c>
      <c r="N5" s="33">
        <f t="shared" si="0"/>
        <v>1980.8412815899999</v>
      </c>
    </row>
    <row r="6" spans="1:14" s="2" customFormat="1" ht="17.399999999999999" customHeight="1" x14ac:dyDescent="0.25">
      <c r="A6" s="8" t="s">
        <v>24</v>
      </c>
      <c r="B6" s="31">
        <v>113.132795</v>
      </c>
      <c r="C6" s="32">
        <v>72.389312000000018</v>
      </c>
      <c r="D6" s="32">
        <v>134.24799999999999</v>
      </c>
      <c r="E6" s="32">
        <v>80.895774000000003</v>
      </c>
      <c r="F6" s="32">
        <v>74.997478000000001</v>
      </c>
      <c r="G6" s="32">
        <v>167.34136499999997</v>
      </c>
      <c r="H6" s="32">
        <v>73.116569000000013</v>
      </c>
      <c r="I6" s="32">
        <v>95.843564000000057</v>
      </c>
      <c r="J6" s="32">
        <v>135.83842999999996</v>
      </c>
      <c r="K6" s="32">
        <v>144.42702299999993</v>
      </c>
      <c r="L6" s="32">
        <v>526.72456200000011</v>
      </c>
      <c r="M6" s="32">
        <v>126.01822800000005</v>
      </c>
      <c r="N6" s="33">
        <f t="shared" si="0"/>
        <v>1744.9731000000002</v>
      </c>
    </row>
    <row r="7" spans="1:14" s="2" customFormat="1" ht="17.399999999999999" customHeight="1" x14ac:dyDescent="0.25">
      <c r="A7" s="8" t="s">
        <v>25</v>
      </c>
      <c r="B7" s="31">
        <v>15.023999999999999</v>
      </c>
      <c r="C7" s="32">
        <v>8.1254670000000004</v>
      </c>
      <c r="D7" s="32">
        <v>18.504000000000001</v>
      </c>
      <c r="E7" s="32">
        <v>10.320441000000001</v>
      </c>
      <c r="F7" s="32">
        <v>8.757583999999996</v>
      </c>
      <c r="G7" s="32">
        <v>25.370430000000002</v>
      </c>
      <c r="H7" s="32">
        <v>10.117434999999997</v>
      </c>
      <c r="I7" s="32">
        <v>13.621060999999996</v>
      </c>
      <c r="J7" s="32">
        <v>33.955028999999996</v>
      </c>
      <c r="K7" s="32">
        <v>25.756845999999989</v>
      </c>
      <c r="L7" s="32">
        <v>109.15540500000003</v>
      </c>
      <c r="M7" s="32">
        <v>29.754114000000001</v>
      </c>
      <c r="N7" s="33">
        <f t="shared" si="0"/>
        <v>308.46181200000007</v>
      </c>
    </row>
    <row r="8" spans="1:14" s="2" customFormat="1" ht="17.399999999999999" customHeight="1" x14ac:dyDescent="0.25">
      <c r="A8" s="13" t="s">
        <v>26</v>
      </c>
      <c r="B8" s="34">
        <f>B6-B7</f>
        <v>98.108795000000001</v>
      </c>
      <c r="C8" s="33">
        <f t="shared" ref="C8:M8" si="1">C6-C7</f>
        <v>64.263845000000018</v>
      </c>
      <c r="D8" s="33">
        <f t="shared" si="1"/>
        <v>115.74399999999999</v>
      </c>
      <c r="E8" s="33">
        <f t="shared" si="1"/>
        <v>70.575333000000001</v>
      </c>
      <c r="F8" s="33">
        <f t="shared" si="1"/>
        <v>66.239894000000007</v>
      </c>
      <c r="G8" s="33">
        <f t="shared" si="1"/>
        <v>141.97093499999997</v>
      </c>
      <c r="H8" s="33">
        <f t="shared" si="1"/>
        <v>62.999134000000012</v>
      </c>
      <c r="I8" s="33">
        <f t="shared" si="1"/>
        <v>82.22250300000006</v>
      </c>
      <c r="J8" s="33">
        <f t="shared" si="1"/>
        <v>101.88340099999996</v>
      </c>
      <c r="K8" s="33">
        <f t="shared" si="1"/>
        <v>118.67017699999994</v>
      </c>
      <c r="L8" s="33">
        <f t="shared" si="1"/>
        <v>417.56915700000008</v>
      </c>
      <c r="M8" s="33">
        <f t="shared" si="1"/>
        <v>96.264114000000049</v>
      </c>
      <c r="N8" s="33">
        <f t="shared" si="0"/>
        <v>1436.5112880000001</v>
      </c>
    </row>
    <row r="9" spans="1:14" s="2" customFormat="1" ht="17.399999999999999" customHeight="1" x14ac:dyDescent="0.25">
      <c r="A9" s="14" t="s">
        <v>18</v>
      </c>
      <c r="B9" s="35">
        <f>IFERROR(B8/B6,0)</f>
        <v>0.86720031092664152</v>
      </c>
      <c r="C9" s="36">
        <f t="shared" ref="C9:N9" si="2">IFERROR(C8/C6,0)</f>
        <v>0.88775322246466437</v>
      </c>
      <c r="D9" s="36">
        <f t="shared" si="2"/>
        <v>0.86216554436565163</v>
      </c>
      <c r="E9" s="36">
        <f t="shared" si="2"/>
        <v>0.87242298961129905</v>
      </c>
      <c r="F9" s="36">
        <f t="shared" si="2"/>
        <v>0.88322828668985387</v>
      </c>
      <c r="G9" s="36">
        <f t="shared" si="2"/>
        <v>0.8483911613843953</v>
      </c>
      <c r="H9" s="36">
        <f t="shared" si="2"/>
        <v>0.86162596059451313</v>
      </c>
      <c r="I9" s="36">
        <f t="shared" si="2"/>
        <v>0.85788236130284146</v>
      </c>
      <c r="J9" s="36">
        <f t="shared" si="2"/>
        <v>0.75003370548378678</v>
      </c>
      <c r="K9" s="36">
        <f t="shared" si="2"/>
        <v>0.82166186448362921</v>
      </c>
      <c r="L9" s="36">
        <f t="shared" si="2"/>
        <v>0.79276568272128534</v>
      </c>
      <c r="M9" s="36">
        <f t="shared" si="2"/>
        <v>0.76389039528472036</v>
      </c>
      <c r="N9" s="36">
        <f t="shared" si="2"/>
        <v>0.82322832827623538</v>
      </c>
    </row>
    <row r="10" spans="1:14" s="2" customFormat="1" ht="17.399999999999999" customHeight="1" x14ac:dyDescent="0.25">
      <c r="A10" s="13" t="s">
        <v>27</v>
      </c>
      <c r="B10" s="34">
        <f t="shared" ref="B10:M10" si="3">SUM(B11:B27)</f>
        <v>138.12171066666662</v>
      </c>
      <c r="C10" s="33">
        <f t="shared" si="3"/>
        <v>100.931884</v>
      </c>
      <c r="D10" s="33">
        <f t="shared" si="3"/>
        <v>131.27321333333333</v>
      </c>
      <c r="E10" s="33">
        <f t="shared" si="3"/>
        <v>84.534507333333337</v>
      </c>
      <c r="F10" s="33">
        <f t="shared" si="3"/>
        <v>105.91470766666667</v>
      </c>
      <c r="G10" s="33">
        <f t="shared" si="3"/>
        <v>166.80889366666665</v>
      </c>
      <c r="H10" s="33">
        <f t="shared" si="3"/>
        <v>141.96857633333337</v>
      </c>
      <c r="I10" s="33">
        <f t="shared" si="3"/>
        <v>113.01956333333335</v>
      </c>
      <c r="J10" s="33">
        <f t="shared" si="3"/>
        <v>67.109852000000004</v>
      </c>
      <c r="K10" s="33">
        <f t="shared" si="3"/>
        <v>139.54176166666664</v>
      </c>
      <c r="L10" s="33">
        <f t="shared" si="3"/>
        <v>252.45409799999993</v>
      </c>
      <c r="M10" s="33">
        <f t="shared" si="3"/>
        <v>132.0323276666667</v>
      </c>
      <c r="N10" s="33">
        <f t="shared" si="0"/>
        <v>1573.7110956666666</v>
      </c>
    </row>
    <row r="11" spans="1:14" s="2" customFormat="1" ht="17.399999999999999" customHeight="1" outlineLevel="1" x14ac:dyDescent="0.25">
      <c r="A11" s="9" t="s">
        <v>29</v>
      </c>
      <c r="B11" s="31">
        <v>1.64</v>
      </c>
      <c r="C11" s="32">
        <v>0.27714700000000003</v>
      </c>
      <c r="D11" s="32">
        <v>1.42</v>
      </c>
      <c r="E11" s="32">
        <v>0.2445</v>
      </c>
      <c r="F11" s="32"/>
      <c r="G11" s="32">
        <v>0.38295100000000004</v>
      </c>
      <c r="H11" s="32">
        <v>1.262394</v>
      </c>
      <c r="I11" s="32">
        <v>1.6385290000000001</v>
      </c>
      <c r="J11" s="32">
        <v>0.37008699999999994</v>
      </c>
      <c r="K11" s="32">
        <v>1.9506790000000001</v>
      </c>
      <c r="L11" s="32">
        <v>4.7269309999999995</v>
      </c>
      <c r="M11" s="32">
        <v>0.86941200000000007</v>
      </c>
      <c r="N11" s="33">
        <f t="shared" si="0"/>
        <v>14.782630000000001</v>
      </c>
    </row>
    <row r="12" spans="1:14" s="2" customFormat="1" ht="17.399999999999999" customHeight="1" outlineLevel="1" x14ac:dyDescent="0.25">
      <c r="A12" s="9" t="s">
        <v>30</v>
      </c>
      <c r="B12" s="31">
        <v>13.5839</v>
      </c>
      <c r="C12" s="32">
        <v>5.68079</v>
      </c>
      <c r="D12" s="32">
        <v>13.4375</v>
      </c>
      <c r="E12" s="32">
        <v>8.0196839999999998</v>
      </c>
      <c r="F12" s="32">
        <v>6.3642970000000005</v>
      </c>
      <c r="G12" s="32">
        <v>13.71</v>
      </c>
      <c r="H12" s="32">
        <v>5.92</v>
      </c>
      <c r="I12" s="32">
        <v>3.2250000000000001</v>
      </c>
      <c r="J12" s="32">
        <v>6.96</v>
      </c>
      <c r="K12" s="32">
        <v>7.1890619999999892</v>
      </c>
      <c r="L12" s="32">
        <v>16.726061999999999</v>
      </c>
      <c r="M12" s="32">
        <v>3.041458</v>
      </c>
      <c r="N12" s="33">
        <f t="shared" si="0"/>
        <v>103.85775299999999</v>
      </c>
    </row>
    <row r="13" spans="1:14" s="2" customFormat="1" ht="17.399999999999999" customHeight="1" outlineLevel="1" x14ac:dyDescent="0.25">
      <c r="A13" s="9" t="s">
        <v>31</v>
      </c>
      <c r="B13" s="31">
        <v>63.778815000000002</v>
      </c>
      <c r="C13" s="32">
        <v>50.71594000000001</v>
      </c>
      <c r="D13" s="32">
        <v>58.570877000000003</v>
      </c>
      <c r="E13" s="32">
        <v>46.105938999999999</v>
      </c>
      <c r="F13" s="32">
        <v>46.336855</v>
      </c>
      <c r="G13" s="32">
        <f>78.774174+9.794717</f>
        <v>88.568891000000008</v>
      </c>
      <c r="H13" s="32">
        <v>43.840842000000009</v>
      </c>
      <c r="I13" s="32">
        <v>52.289812999999995</v>
      </c>
      <c r="J13" s="32">
        <v>18.956957999999993</v>
      </c>
      <c r="K13" s="32">
        <v>74.096800000000016</v>
      </c>
      <c r="L13" s="32">
        <v>99.941190999999989</v>
      </c>
      <c r="M13" s="32">
        <v>34.700166000000003</v>
      </c>
      <c r="N13" s="33">
        <f t="shared" si="0"/>
        <v>677.90308700000003</v>
      </c>
    </row>
    <row r="14" spans="1:14" s="2" customFormat="1" ht="17.399999999999999" customHeight="1" outlineLevel="1" x14ac:dyDescent="0.25">
      <c r="A14" s="9" t="s">
        <v>32</v>
      </c>
      <c r="B14" s="31"/>
      <c r="C14" s="32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3">
        <f t="shared" si="0"/>
        <v>0</v>
      </c>
    </row>
    <row r="15" spans="1:14" s="2" customFormat="1" ht="17.399999999999999" customHeight="1" outlineLevel="1" x14ac:dyDescent="0.25">
      <c r="A15" s="9" t="s">
        <v>33</v>
      </c>
      <c r="B15" s="31"/>
      <c r="C15" s="32"/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33">
        <f t="shared" si="0"/>
        <v>0</v>
      </c>
    </row>
    <row r="16" spans="1:14" s="2" customFormat="1" ht="17.399999999999999" customHeight="1" outlineLevel="1" x14ac:dyDescent="0.25">
      <c r="A16" s="9" t="s">
        <v>34</v>
      </c>
      <c r="B16" s="31"/>
      <c r="C16" s="32"/>
      <c r="D16" s="32"/>
      <c r="E16" s="32"/>
      <c r="F16" s="32"/>
      <c r="G16" s="32"/>
      <c r="H16" s="32">
        <v>37.106791999999999</v>
      </c>
      <c r="I16" s="32">
        <v>9.2768569999999997</v>
      </c>
      <c r="J16" s="32">
        <v>9.2767289999999996</v>
      </c>
      <c r="K16" s="32">
        <v>9.4171659999999999</v>
      </c>
      <c r="L16" s="32">
        <v>9.2764760000000006</v>
      </c>
      <c r="M16" s="32">
        <v>9.2766979999999997</v>
      </c>
      <c r="N16" s="33">
        <f t="shared" si="0"/>
        <v>83.630717999999987</v>
      </c>
    </row>
    <row r="17" spans="1:14" s="2" customFormat="1" ht="17.399999999999999" customHeight="1" outlineLevel="1" x14ac:dyDescent="0.25">
      <c r="A17" s="9" t="s">
        <v>35</v>
      </c>
      <c r="B17" s="31">
        <v>0.33018900000000001</v>
      </c>
      <c r="C17" s="32">
        <v>2.90706</v>
      </c>
      <c r="D17" s="32">
        <v>0</v>
      </c>
      <c r="E17" s="32">
        <v>1.53224</v>
      </c>
      <c r="F17" s="32"/>
      <c r="G17" s="32"/>
      <c r="H17" s="32">
        <v>-6.7759999999999998</v>
      </c>
      <c r="I17" s="32"/>
      <c r="J17" s="32">
        <v>0.150972</v>
      </c>
      <c r="K17" s="32"/>
      <c r="L17" s="32">
        <v>0.654088</v>
      </c>
      <c r="M17" s="32"/>
      <c r="N17" s="33">
        <f t="shared" si="0"/>
        <v>-1.2014509999999998</v>
      </c>
    </row>
    <row r="18" spans="1:14" s="2" customFormat="1" ht="17.399999999999999" customHeight="1" outlineLevel="1" x14ac:dyDescent="0.25">
      <c r="A18" s="9" t="s">
        <v>36</v>
      </c>
      <c r="B18" s="31">
        <v>16.624880000000001</v>
      </c>
      <c r="C18" s="32">
        <v>9.5715899999999987</v>
      </c>
      <c r="D18" s="32">
        <v>12.900458</v>
      </c>
      <c r="E18" s="32">
        <v>5.7624839999999997</v>
      </c>
      <c r="F18" s="32">
        <v>9.974164</v>
      </c>
      <c r="G18" s="32">
        <v>22.489037</v>
      </c>
      <c r="H18" s="32">
        <v>10.5</v>
      </c>
      <c r="I18" s="32">
        <v>11.3</v>
      </c>
      <c r="J18" s="32">
        <v>17.26444</v>
      </c>
      <c r="K18" s="32">
        <v>24.429059000000002</v>
      </c>
      <c r="L18" s="32">
        <v>78.167864999999964</v>
      </c>
      <c r="M18" s="32">
        <v>33.522338000000012</v>
      </c>
      <c r="N18" s="33">
        <f t="shared" si="0"/>
        <v>252.506315</v>
      </c>
    </row>
    <row r="19" spans="1:14" s="2" customFormat="1" ht="17.399999999999999" customHeight="1" outlineLevel="1" x14ac:dyDescent="0.25">
      <c r="A19" s="9" t="s">
        <v>37</v>
      </c>
      <c r="B19" s="31">
        <v>0</v>
      </c>
      <c r="C19" s="32">
        <v>1.415E-3</v>
      </c>
      <c r="D19" s="32">
        <v>0</v>
      </c>
      <c r="E19" s="32">
        <v>1.415E-3</v>
      </c>
      <c r="F19" s="32">
        <v>5.8869999999999999E-3</v>
      </c>
      <c r="G19" s="32"/>
      <c r="H19" s="32">
        <v>2.8300000000000001E-3</v>
      </c>
      <c r="I19" s="32"/>
      <c r="J19" s="32"/>
      <c r="K19" s="32"/>
      <c r="L19" s="32"/>
      <c r="M19" s="32">
        <v>0.125834</v>
      </c>
      <c r="N19" s="33">
        <f t="shared" si="0"/>
        <v>0.137381</v>
      </c>
    </row>
    <row r="20" spans="1:14" s="2" customFormat="1" ht="17.399999999999999" customHeight="1" outlineLevel="1" x14ac:dyDescent="0.25">
      <c r="A20" s="9" t="s">
        <v>38</v>
      </c>
      <c r="B20" s="31">
        <v>6.5798500000000004</v>
      </c>
      <c r="C20" s="32">
        <v>0</v>
      </c>
      <c r="D20" s="32">
        <v>12.213471</v>
      </c>
      <c r="E20" s="32">
        <v>0.87765999999999988</v>
      </c>
      <c r="F20" s="32">
        <v>13.901411</v>
      </c>
      <c r="G20" s="32">
        <v>8.1881710000000005</v>
      </c>
      <c r="H20" s="32">
        <v>0.86394300000000002</v>
      </c>
      <c r="I20" s="32">
        <v>9.3567070000000001</v>
      </c>
      <c r="J20" s="32">
        <v>4.245628</v>
      </c>
      <c r="K20" s="32">
        <v>9.6866649999999996</v>
      </c>
      <c r="L20" s="32">
        <v>13.280010000000001</v>
      </c>
      <c r="M20" s="32">
        <v>14.796192999999999</v>
      </c>
      <c r="N20" s="33">
        <f t="shared" si="0"/>
        <v>93.989709000000005</v>
      </c>
    </row>
    <row r="21" spans="1:14" s="2" customFormat="1" ht="17.399999999999999" customHeight="1" outlineLevel="1" x14ac:dyDescent="0.25">
      <c r="A21" s="9" t="s">
        <v>39</v>
      </c>
      <c r="B21" s="31">
        <v>25.656140333333298</v>
      </c>
      <c r="C21" s="32">
        <v>23.473969999999998</v>
      </c>
      <c r="D21" s="32">
        <v>17.483282000000003</v>
      </c>
      <c r="E21" s="32">
        <v>15.979048000000001</v>
      </c>
      <c r="F21" s="32">
        <v>19.906338999999999</v>
      </c>
      <c r="G21" s="32">
        <v>16.531103999999999</v>
      </c>
      <c r="H21" s="32">
        <v>15.912934999999999</v>
      </c>
      <c r="I21" s="32">
        <v>3.6026396666667004</v>
      </c>
      <c r="J21" s="32">
        <v>0.4543423333333334</v>
      </c>
      <c r="K21" s="32">
        <v>0.40799866666666668</v>
      </c>
      <c r="L21" s="32">
        <v>0.40950833333333336</v>
      </c>
      <c r="M21" s="32">
        <v>0.71029866666666663</v>
      </c>
      <c r="N21" s="33">
        <f t="shared" si="0"/>
        <v>140.52760599999996</v>
      </c>
    </row>
    <row r="22" spans="1:14" s="2" customFormat="1" ht="17.399999999999999" customHeight="1" outlineLevel="1" x14ac:dyDescent="0.25">
      <c r="A22" s="9" t="s">
        <v>40</v>
      </c>
      <c r="B22" s="31">
        <v>5.4986666666666665E-3</v>
      </c>
      <c r="C22" s="32">
        <v>0</v>
      </c>
      <c r="D22" s="32">
        <v>0</v>
      </c>
      <c r="E22" s="32">
        <v>8.0526666666666677E-2</v>
      </c>
      <c r="F22" s="32">
        <v>3.2533333333333333E-3</v>
      </c>
      <c r="G22" s="32"/>
      <c r="H22" s="32"/>
      <c r="I22" s="32"/>
      <c r="J22" s="32">
        <v>5.251999999999999E-2</v>
      </c>
      <c r="K22" s="32">
        <v>2.8673333333333332E-2</v>
      </c>
      <c r="L22" s="32"/>
      <c r="M22" s="32">
        <v>1.6181333333333332E-2</v>
      </c>
      <c r="N22" s="33">
        <f t="shared" si="0"/>
        <v>0.18665333333333331</v>
      </c>
    </row>
    <row r="23" spans="1:14" s="2" customFormat="1" ht="17.399999999999999" customHeight="1" outlineLevel="1" x14ac:dyDescent="0.25">
      <c r="A23" s="9" t="s">
        <v>3</v>
      </c>
      <c r="B23" s="31">
        <v>6.8526970000000027</v>
      </c>
      <c r="C23" s="32">
        <v>7.0602269999999985</v>
      </c>
      <c r="D23" s="32">
        <v>11.434953000000002</v>
      </c>
      <c r="E23" s="32">
        <v>6.5159259999999941</v>
      </c>
      <c r="F23" s="32">
        <v>5.5623790000000026</v>
      </c>
      <c r="G23" s="32">
        <v>14.791432999999998</v>
      </c>
      <c r="H23" s="32">
        <v>32.623677999999998</v>
      </c>
      <c r="I23" s="32">
        <v>19.488767999999997</v>
      </c>
      <c r="J23" s="32">
        <v>8.80708466666667</v>
      </c>
      <c r="K23" s="32">
        <v>11.955171000000002</v>
      </c>
      <c r="L23" s="32">
        <v>29.008454999999998</v>
      </c>
      <c r="M23" s="32">
        <v>34.512047000000003</v>
      </c>
      <c r="N23" s="33">
        <f t="shared" si="0"/>
        <v>188.61281866666667</v>
      </c>
    </row>
    <row r="24" spans="1:14" s="2" customFormat="1" ht="17.399999999999999" customHeight="1" outlineLevel="1" x14ac:dyDescent="0.25">
      <c r="A24" s="9" t="s">
        <v>41</v>
      </c>
      <c r="B24" s="31"/>
      <c r="C24" s="32"/>
      <c r="D24" s="32"/>
      <c r="E24" s="32"/>
      <c r="F24" s="32"/>
      <c r="G24" s="32">
        <v>5.4049666666666676E-2</v>
      </c>
      <c r="H24" s="32">
        <v>5.4050666666666677E-2</v>
      </c>
      <c r="I24" s="32">
        <v>5.4049666666666669E-2</v>
      </c>
      <c r="J24" s="32">
        <v>5.4050666666666677E-2</v>
      </c>
      <c r="K24" s="32">
        <v>0.38048766666666672</v>
      </c>
      <c r="L24" s="32">
        <v>5.6488333333333335E-2</v>
      </c>
      <c r="M24" s="32">
        <v>7.6507333333333344E-2</v>
      </c>
      <c r="N24" s="33">
        <f t="shared" si="0"/>
        <v>0.72968400000000022</v>
      </c>
    </row>
    <row r="25" spans="1:14" s="2" customFormat="1" ht="17.399999999999999" customHeight="1" outlineLevel="1" x14ac:dyDescent="0.25">
      <c r="A25" s="9" t="s">
        <v>42</v>
      </c>
      <c r="B25" s="31"/>
      <c r="C25" s="32"/>
      <c r="D25" s="32"/>
      <c r="E25" s="32"/>
      <c r="F25" s="32">
        <v>1.513274</v>
      </c>
      <c r="G25" s="32"/>
      <c r="H25" s="32"/>
      <c r="I25" s="32"/>
      <c r="J25" s="32"/>
      <c r="K25" s="32"/>
      <c r="L25" s="32"/>
      <c r="M25" s="32"/>
      <c r="N25" s="33">
        <f t="shared" si="0"/>
        <v>1.513274</v>
      </c>
    </row>
    <row r="26" spans="1:14" s="2" customFormat="1" ht="17.399999999999999" customHeight="1" outlineLevel="1" x14ac:dyDescent="0.25">
      <c r="A26" s="9" t="s">
        <v>43</v>
      </c>
      <c r="B26" s="31">
        <v>0</v>
      </c>
      <c r="C26" s="32">
        <v>0</v>
      </c>
      <c r="D26" s="32">
        <v>0</v>
      </c>
      <c r="E26" s="32">
        <v>0</v>
      </c>
      <c r="F26" s="32"/>
      <c r="G26" s="32"/>
      <c r="H26" s="32"/>
      <c r="I26" s="32"/>
      <c r="J26" s="32"/>
      <c r="K26" s="32"/>
      <c r="L26" s="32"/>
      <c r="M26" s="32"/>
      <c r="N26" s="33"/>
    </row>
    <row r="27" spans="1:14" s="2" customFormat="1" ht="17.399999999999999" customHeight="1" outlineLevel="1" x14ac:dyDescent="0.25">
      <c r="A27" s="9" t="s">
        <v>44</v>
      </c>
      <c r="B27" s="31">
        <v>3.0697406666666671</v>
      </c>
      <c r="C27" s="32">
        <v>1.2437449999999999</v>
      </c>
      <c r="D27" s="32">
        <v>3.8126723333333334</v>
      </c>
      <c r="E27" s="32">
        <v>-0.58491533333333345</v>
      </c>
      <c r="F27" s="32">
        <v>2.346848333333333</v>
      </c>
      <c r="G27" s="32">
        <v>2.0932569999999995</v>
      </c>
      <c r="H27" s="32">
        <v>0.65711166666666665</v>
      </c>
      <c r="I27" s="32">
        <v>2.7871999999999999</v>
      </c>
      <c r="J27" s="32">
        <v>0.51704033333333344</v>
      </c>
      <c r="K27" s="32"/>
      <c r="L27" s="32">
        <v>0.20702333333333331</v>
      </c>
      <c r="M27" s="32">
        <v>0.38519433333333336</v>
      </c>
      <c r="N27" s="33">
        <f t="shared" si="0"/>
        <v>16.534917666666669</v>
      </c>
    </row>
    <row r="28" spans="1:14" s="2" customFormat="1" ht="17.399999999999999" customHeight="1" x14ac:dyDescent="0.25">
      <c r="A28" s="12" t="s">
        <v>55</v>
      </c>
      <c r="B28" s="34">
        <f t="shared" ref="B28:M28" si="4">B8-B10</f>
        <v>-40.012915666666615</v>
      </c>
      <c r="C28" s="33">
        <f t="shared" si="4"/>
        <v>-36.668038999999979</v>
      </c>
      <c r="D28" s="33">
        <f t="shared" si="4"/>
        <v>-15.529213333333345</v>
      </c>
      <c r="E28" s="33">
        <f t="shared" si="4"/>
        <v>-13.959174333333337</v>
      </c>
      <c r="F28" s="33">
        <f t="shared" si="4"/>
        <v>-39.674813666666665</v>
      </c>
      <c r="G28" s="33">
        <f t="shared" si="4"/>
        <v>-24.83795866666668</v>
      </c>
      <c r="H28" s="33">
        <f t="shared" si="4"/>
        <v>-78.969442333333362</v>
      </c>
      <c r="I28" s="33">
        <f t="shared" si="4"/>
        <v>-30.797060333333292</v>
      </c>
      <c r="J28" s="33">
        <f t="shared" si="4"/>
        <v>34.77354899999996</v>
      </c>
      <c r="K28" s="33">
        <f t="shared" si="4"/>
        <v>-20.871584666666706</v>
      </c>
      <c r="L28" s="33">
        <f t="shared" si="4"/>
        <v>165.11505900000014</v>
      </c>
      <c r="M28" s="33">
        <f t="shared" si="4"/>
        <v>-35.768213666666654</v>
      </c>
      <c r="N28" s="33">
        <f t="shared" si="0"/>
        <v>-137.19980766666652</v>
      </c>
    </row>
    <row r="29" spans="1:14" s="2" customFormat="1" ht="17.399999999999999" customHeight="1" x14ac:dyDescent="0.25">
      <c r="A29" s="13" t="s">
        <v>28</v>
      </c>
      <c r="B29" s="34">
        <f>SUM(B30:B45)</f>
        <v>0</v>
      </c>
      <c r="C29" s="33">
        <f t="shared" ref="C29:M29" si="5">SUM(C30:C45)</f>
        <v>0</v>
      </c>
      <c r="D29" s="33">
        <f t="shared" si="5"/>
        <v>0</v>
      </c>
      <c r="E29" s="33">
        <f t="shared" si="5"/>
        <v>0</v>
      </c>
      <c r="F29" s="33">
        <f t="shared" si="5"/>
        <v>0</v>
      </c>
      <c r="G29" s="33">
        <f t="shared" si="5"/>
        <v>0</v>
      </c>
      <c r="H29" s="33">
        <f t="shared" si="5"/>
        <v>0</v>
      </c>
      <c r="I29" s="33">
        <f t="shared" si="5"/>
        <v>0</v>
      </c>
      <c r="J29" s="33">
        <f t="shared" si="5"/>
        <v>0</v>
      </c>
      <c r="K29" s="33">
        <f t="shared" si="5"/>
        <v>0</v>
      </c>
      <c r="L29" s="33">
        <f t="shared" si="5"/>
        <v>0</v>
      </c>
      <c r="M29" s="33">
        <f t="shared" si="5"/>
        <v>0</v>
      </c>
      <c r="N29" s="33">
        <f t="shared" si="0"/>
        <v>0</v>
      </c>
    </row>
    <row r="30" spans="1:14" s="2" customFormat="1" ht="17.399999999999999" customHeight="1" outlineLevel="1" x14ac:dyDescent="0.25">
      <c r="A30" s="9" t="s">
        <v>45</v>
      </c>
      <c r="B30" s="31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3">
        <f t="shared" si="0"/>
        <v>0</v>
      </c>
    </row>
    <row r="31" spans="1:14" s="2" customFormat="1" ht="17.399999999999999" customHeight="1" outlineLevel="1" x14ac:dyDescent="0.25">
      <c r="A31" s="9" t="s">
        <v>46</v>
      </c>
      <c r="B31" s="31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3">
        <f t="shared" si="0"/>
        <v>0</v>
      </c>
    </row>
    <row r="32" spans="1:14" s="2" customFormat="1" ht="17.399999999999999" customHeight="1" outlineLevel="1" x14ac:dyDescent="0.25">
      <c r="A32" s="9" t="s">
        <v>47</v>
      </c>
      <c r="B32" s="31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3">
        <f t="shared" si="0"/>
        <v>0</v>
      </c>
    </row>
    <row r="33" spans="1:14" s="2" customFormat="1" ht="17.399999999999999" customHeight="1" outlineLevel="1" x14ac:dyDescent="0.25">
      <c r="A33" s="9" t="s">
        <v>32</v>
      </c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3">
        <f t="shared" si="0"/>
        <v>0</v>
      </c>
    </row>
    <row r="34" spans="1:14" s="2" customFormat="1" ht="17.399999999999999" customHeight="1" outlineLevel="1" x14ac:dyDescent="0.25">
      <c r="A34" s="9" t="s">
        <v>48</v>
      </c>
      <c r="B34" s="31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3">
        <f t="shared" si="0"/>
        <v>0</v>
      </c>
    </row>
    <row r="35" spans="1:14" s="2" customFormat="1" ht="17.399999999999999" customHeight="1" outlineLevel="1" x14ac:dyDescent="0.25">
      <c r="A35" s="9" t="s">
        <v>49</v>
      </c>
      <c r="B35" s="31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3">
        <f t="shared" si="0"/>
        <v>0</v>
      </c>
    </row>
    <row r="36" spans="1:14" s="2" customFormat="1" ht="17.399999999999999" customHeight="1" outlineLevel="1" x14ac:dyDescent="0.25">
      <c r="A36" s="9" t="s">
        <v>2</v>
      </c>
      <c r="B36" s="31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3">
        <f t="shared" si="0"/>
        <v>0</v>
      </c>
    </row>
    <row r="37" spans="1:14" s="2" customFormat="1" ht="17.399999999999999" customHeight="1" outlineLevel="1" x14ac:dyDescent="0.25">
      <c r="A37" s="9" t="s">
        <v>50</v>
      </c>
      <c r="B37" s="31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3">
        <f t="shared" si="0"/>
        <v>0</v>
      </c>
    </row>
    <row r="38" spans="1:14" s="2" customFormat="1" ht="17.399999999999999" customHeight="1" outlineLevel="1" x14ac:dyDescent="0.25">
      <c r="A38" s="9" t="s">
        <v>51</v>
      </c>
      <c r="B38" s="31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3">
        <f t="shared" si="0"/>
        <v>0</v>
      </c>
    </row>
    <row r="39" spans="1:14" s="2" customFormat="1" ht="17.399999999999999" customHeight="1" outlineLevel="1" x14ac:dyDescent="0.25">
      <c r="A39" s="9" t="s">
        <v>52</v>
      </c>
      <c r="B39" s="31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3">
        <f t="shared" si="0"/>
        <v>0</v>
      </c>
    </row>
    <row r="40" spans="1:14" s="2" customFormat="1" ht="17.399999999999999" customHeight="1" outlineLevel="1" x14ac:dyDescent="0.25">
      <c r="A40" s="9" t="s">
        <v>53</v>
      </c>
      <c r="B40" s="31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3">
        <f t="shared" si="0"/>
        <v>0</v>
      </c>
    </row>
    <row r="41" spans="1:14" s="2" customFormat="1" ht="17.399999999999999" customHeight="1" outlineLevel="1" x14ac:dyDescent="0.25">
      <c r="A41" s="9" t="s">
        <v>40</v>
      </c>
      <c r="B41" s="31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3">
        <f t="shared" si="0"/>
        <v>0</v>
      </c>
    </row>
    <row r="42" spans="1:14" s="2" customFormat="1" ht="17.399999999999999" customHeight="1" outlineLevel="1" x14ac:dyDescent="0.25">
      <c r="A42" s="9" t="s">
        <v>3</v>
      </c>
      <c r="B42" s="31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3">
        <f t="shared" si="0"/>
        <v>0</v>
      </c>
    </row>
    <row r="43" spans="1:14" s="2" customFormat="1" ht="17.399999999999999" customHeight="1" outlineLevel="1" x14ac:dyDescent="0.25">
      <c r="A43" s="9" t="s">
        <v>41</v>
      </c>
      <c r="B43" s="31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3">
        <f t="shared" si="0"/>
        <v>0</v>
      </c>
    </row>
    <row r="44" spans="1:14" s="2" customFormat="1" ht="17.399999999999999" customHeight="1" outlineLevel="1" x14ac:dyDescent="0.25">
      <c r="A44" s="9" t="s">
        <v>42</v>
      </c>
      <c r="B44" s="31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3">
        <f t="shared" si="0"/>
        <v>0</v>
      </c>
    </row>
    <row r="45" spans="1:14" s="2" customFormat="1" ht="17.399999999999999" customHeight="1" outlineLevel="1" x14ac:dyDescent="0.25">
      <c r="A45" s="9" t="s">
        <v>54</v>
      </c>
      <c r="B45" s="31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3">
        <f t="shared" si="0"/>
        <v>0</v>
      </c>
    </row>
    <row r="46" spans="1:14" ht="17.100000000000001" customHeight="1" thickBot="1" x14ac:dyDescent="0.3">
      <c r="A46" s="15" t="s">
        <v>4</v>
      </c>
      <c r="B46" s="37">
        <f>B28-B29</f>
        <v>-40.012915666666615</v>
      </c>
      <c r="C46" s="38">
        <f t="shared" ref="C46:M46" si="6">C28-C29</f>
        <v>-36.668038999999979</v>
      </c>
      <c r="D46" s="38">
        <f t="shared" si="6"/>
        <v>-15.529213333333345</v>
      </c>
      <c r="E46" s="38">
        <f t="shared" si="6"/>
        <v>-13.959174333333337</v>
      </c>
      <c r="F46" s="38">
        <f t="shared" si="6"/>
        <v>-39.674813666666665</v>
      </c>
      <c r="G46" s="38">
        <f t="shared" si="6"/>
        <v>-24.83795866666668</v>
      </c>
      <c r="H46" s="38">
        <f t="shared" si="6"/>
        <v>-78.969442333333362</v>
      </c>
      <c r="I46" s="38">
        <f t="shared" si="6"/>
        <v>-30.797060333333292</v>
      </c>
      <c r="J46" s="38">
        <f t="shared" si="6"/>
        <v>34.77354899999996</v>
      </c>
      <c r="K46" s="38">
        <f t="shared" si="6"/>
        <v>-20.871584666666706</v>
      </c>
      <c r="L46" s="38">
        <f t="shared" si="6"/>
        <v>165.11505900000014</v>
      </c>
      <c r="M46" s="38">
        <f t="shared" si="6"/>
        <v>-35.768213666666654</v>
      </c>
      <c r="N46" s="38">
        <f t="shared" si="0"/>
        <v>-137.19980766666652</v>
      </c>
    </row>
  </sheetData>
  <phoneticPr fontId="2" type="noConversion"/>
  <hyperlinks>
    <hyperlink ref="C1" location="目录!A1" display="返回首页"/>
  </hyperlinks>
  <pageMargins left="0.7" right="0.7" top="0.75" bottom="0.75" header="0.3" footer="0.3"/>
  <customProperties>
    <customPr name="_pios_id" r:id="rId1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>
    <outlinePr summaryBelow="0"/>
  </sheetPr>
  <dimension ref="A1:N46"/>
  <sheetViews>
    <sheetView zoomScale="90" zoomScaleNormal="90" workbookViewId="0">
      <pane xSplit="1" ySplit="2" topLeftCell="B3" activePane="bottomRight" state="frozen"/>
      <selection activeCell="O10" sqref="O10"/>
      <selection pane="topRight" activeCell="O10" sqref="O10"/>
      <selection pane="bottomLeft" activeCell="O10" sqref="O10"/>
      <selection pane="bottomRight" activeCell="D4" sqref="D4"/>
    </sheetView>
  </sheetViews>
  <sheetFormatPr defaultColWidth="8.6640625" defaultRowHeight="13.8" outlineLevelRow="1" x14ac:dyDescent="0.25"/>
  <cols>
    <col min="1" max="1" width="22.33203125" style="20" bestFit="1" customWidth="1"/>
    <col min="2" max="2" width="11.33203125" style="20" customWidth="1"/>
    <col min="3" max="3" width="9.88671875" style="20" customWidth="1"/>
    <col min="4" max="5" width="11.6640625" style="20" bestFit="1" customWidth="1"/>
    <col min="6" max="7" width="12.77734375" style="20" customWidth="1"/>
    <col min="8" max="12" width="11.21875" style="20" customWidth="1"/>
    <col min="13" max="14" width="12.6640625" style="20" customWidth="1"/>
    <col min="15" max="16384" width="8.6640625" style="20"/>
  </cols>
  <sheetData>
    <row r="1" spans="1:14" s="17" customFormat="1" ht="21.9" customHeight="1" thickBot="1" x14ac:dyDescent="0.3">
      <c r="A1" s="17" t="s">
        <v>22</v>
      </c>
    </row>
    <row r="2" spans="1:14" ht="17.399999999999999" customHeight="1" x14ac:dyDescent="0.25">
      <c r="A2" s="7" t="s">
        <v>66</v>
      </c>
      <c r="B2" s="18" t="s">
        <v>5</v>
      </c>
      <c r="C2" s="19" t="s">
        <v>6</v>
      </c>
      <c r="D2" s="19" t="s">
        <v>7</v>
      </c>
      <c r="E2" s="19" t="s">
        <v>8</v>
      </c>
      <c r="F2" s="19" t="s">
        <v>9</v>
      </c>
      <c r="G2" s="19" t="s">
        <v>10</v>
      </c>
      <c r="H2" s="19" t="s">
        <v>11</v>
      </c>
      <c r="I2" s="19" t="s">
        <v>12</v>
      </c>
      <c r="J2" s="19" t="s">
        <v>13</v>
      </c>
      <c r="K2" s="19" t="s">
        <v>14</v>
      </c>
      <c r="L2" s="19" t="s">
        <v>15</v>
      </c>
      <c r="M2" s="19" t="s">
        <v>16</v>
      </c>
      <c r="N2" s="19" t="s">
        <v>17</v>
      </c>
    </row>
    <row r="3" spans="1:14" ht="17.399999999999999" customHeight="1" x14ac:dyDescent="0.25">
      <c r="A3" s="21" t="s">
        <v>0</v>
      </c>
      <c r="B3" s="31">
        <f>'大客户部-KA'!B3+'大客户部-特通'!B3+'大客户部-商务'!B3</f>
        <v>2116.8132000000001</v>
      </c>
      <c r="C3" s="31">
        <f>'大客户部-KA'!C3+'大客户部-特通'!C3+'大客户部-商务'!C3</f>
        <v>152.17000000000002</v>
      </c>
      <c r="D3" s="31">
        <f>'大客户部-KA'!D3+'大客户部-特通'!D3+'大客户部-商务'!D3</f>
        <v>2127.5700000000002</v>
      </c>
      <c r="E3" s="31">
        <f>'大客户部-KA'!E3+'大客户部-特通'!E3+'大客户部-商务'!E3</f>
        <v>1146.5776000000001</v>
      </c>
      <c r="F3" s="31">
        <f>'大客户部-KA'!F3+'大客户部-特通'!F3+'大客户部-商务'!F3</f>
        <v>2268.8858</v>
      </c>
      <c r="G3" s="31">
        <f>'大客户部-KA'!G3+'大客户部-特通'!G3+'大客户部-商务'!G3</f>
        <v>1715.8025</v>
      </c>
      <c r="H3" s="31">
        <f>'大客户部-KA'!H3+'大客户部-特通'!H3+'大客户部-商务'!H3</f>
        <v>1032.47</v>
      </c>
      <c r="I3" s="31">
        <f>'大客户部-KA'!I3+'大客户部-特通'!I3+'大客户部-商务'!I3</f>
        <v>2334.7305999999999</v>
      </c>
      <c r="J3" s="31">
        <f>'大客户部-KA'!J3+'大客户部-特通'!J3+'大客户部-商务'!J3</f>
        <v>2598.0822000000003</v>
      </c>
      <c r="K3" s="31">
        <f>'大客户部-KA'!K3+'大客户部-特通'!K3+'大客户部-商务'!K3</f>
        <v>1676.6968999999999</v>
      </c>
      <c r="L3" s="31">
        <f>'大客户部-KA'!L3+'大客户部-特通'!L3+'大客户部-商务'!L3</f>
        <v>2333.9029999999998</v>
      </c>
      <c r="M3" s="31">
        <f>'大客户部-KA'!M3+'大客户部-特通'!M3+'大客户部-商务'!M3</f>
        <v>5154.5405000000001</v>
      </c>
      <c r="N3" s="33">
        <f>SUM(B3:M3)</f>
        <v>24658.242299999998</v>
      </c>
    </row>
    <row r="4" spans="1:14" ht="17.399999999999999" customHeight="1" x14ac:dyDescent="0.25">
      <c r="A4" s="21" t="s">
        <v>1</v>
      </c>
      <c r="B4" s="31">
        <f>'大客户部-KA'!B4+'大客户部-特通'!B4+'大客户部-商务'!B4</f>
        <v>1339.0432438399998</v>
      </c>
      <c r="C4" s="31">
        <f>'大客户部-KA'!C4+'大客户部-特通'!C4+'大客户部-商务'!C4</f>
        <v>124.73212503999999</v>
      </c>
      <c r="D4" s="31">
        <f>'大客户部-KA'!D4+'大客户部-特通'!D4+'大客户部-商务'!D4</f>
        <v>1407.5970027199999</v>
      </c>
      <c r="E4" s="31">
        <f>'大客户部-KA'!E4+'大客户部-特通'!E4+'大客户部-商务'!E4</f>
        <v>660.61047971999994</v>
      </c>
      <c r="F4" s="31">
        <f>'大客户部-KA'!F4+'大客户部-特通'!F4+'大客户部-商务'!F4</f>
        <v>1288.0149805799997</v>
      </c>
      <c r="G4" s="31">
        <f>'大客户部-KA'!G4+'大客户部-特通'!G4+'大客户部-商务'!G4</f>
        <v>975.70062213999995</v>
      </c>
      <c r="H4" s="31">
        <f>'大客户部-KA'!H4+'大客户部-特通'!H4+'大客户部-商务'!H4</f>
        <v>516.36094444000003</v>
      </c>
      <c r="I4" s="31">
        <f>'大客户部-KA'!I4+'大客户部-特通'!I4+'大客户部-商务'!I4</f>
        <v>1403.4887969199995</v>
      </c>
      <c r="J4" s="31">
        <f>'大客户部-KA'!J4+'大客户部-特通'!J4+'大客户部-商务'!J4</f>
        <v>1449.9207445599998</v>
      </c>
      <c r="K4" s="31">
        <f>'大客户部-KA'!K4+'大客户部-特通'!K4+'大客户部-商务'!K4</f>
        <v>1010.2760892199999</v>
      </c>
      <c r="L4" s="31">
        <f>'大客户部-KA'!L4+'大客户部-特通'!L4+'大客户部-商务'!L4</f>
        <v>1371.5586624799998</v>
      </c>
      <c r="M4" s="31">
        <f>'大客户部-KA'!M4+'大客户部-特通'!M4+'大客户部-商务'!M4</f>
        <v>3443.5701477599991</v>
      </c>
      <c r="N4" s="33">
        <f t="shared" ref="N4:N46" si="0">SUM(B4:M4)</f>
        <v>14990.873839419999</v>
      </c>
    </row>
    <row r="5" spans="1:14" ht="17.399999999999999" customHeight="1" x14ac:dyDescent="0.25">
      <c r="A5" s="21" t="s">
        <v>23</v>
      </c>
      <c r="B5" s="31">
        <f>'大客户部-KA'!B5+'大客户部-特通'!B5+'大客户部-商务'!B5</f>
        <v>669.52162191999992</v>
      </c>
      <c r="C5" s="31">
        <f>'大客户部-KA'!C5+'大客户部-特通'!C5+'大客户部-商务'!C5</f>
        <v>62.366062519999993</v>
      </c>
      <c r="D5" s="31">
        <f>'大客户部-KA'!D5+'大客户部-特通'!D5+'大客户部-商务'!D5</f>
        <v>703.79850135999993</v>
      </c>
      <c r="E5" s="31">
        <f>'大客户部-KA'!E5+'大客户部-特通'!E5+'大客户部-商务'!E5</f>
        <v>330.30523985999997</v>
      </c>
      <c r="F5" s="31">
        <f>'大客户部-KA'!F5+'大客户部-特通'!F5+'大客户部-商务'!F5</f>
        <v>644.00749028999985</v>
      </c>
      <c r="G5" s="31">
        <f>'大客户部-KA'!G5+'大客户部-特通'!G5+'大客户部-商务'!G5</f>
        <v>487.85031106999998</v>
      </c>
      <c r="H5" s="31">
        <f>'大客户部-KA'!H5+'大客户部-特通'!H5+'大客户部-商务'!H5</f>
        <v>258.18047222000001</v>
      </c>
      <c r="I5" s="31">
        <f>'大客户部-KA'!I5+'大客户部-特通'!I5+'大客户部-商务'!I5</f>
        <v>701.74439845999973</v>
      </c>
      <c r="J5" s="31">
        <f>'大客户部-KA'!J5+'大客户部-特通'!J5+'大客户部-商务'!J5</f>
        <v>730.94598388999987</v>
      </c>
      <c r="K5" s="31">
        <f>'大客户部-KA'!K5+'大客户部-特通'!K5+'大客户部-商务'!K5</f>
        <v>505.21154518999992</v>
      </c>
      <c r="L5" s="31">
        <f>'大客户部-KA'!L5+'大客户部-特通'!L5+'大客户部-商务'!L5</f>
        <v>688.98280899999997</v>
      </c>
      <c r="M5" s="31">
        <f>'大客户部-KA'!M5+'大客户部-特通'!M5+'大客户部-商务'!M5</f>
        <v>1722.0670741899996</v>
      </c>
      <c r="N5" s="33">
        <f t="shared" si="0"/>
        <v>7504.981509969999</v>
      </c>
    </row>
    <row r="6" spans="1:14" ht="17.399999999999999" customHeight="1" x14ac:dyDescent="0.25">
      <c r="A6" s="21" t="s">
        <v>24</v>
      </c>
      <c r="B6" s="31">
        <f>'大客户部-KA'!B6+'大客户部-特通'!B6+'大客户部-商务'!B6</f>
        <v>577.173812</v>
      </c>
      <c r="C6" s="31">
        <f>'大客户部-KA'!C6+'大客户部-特通'!C6+'大客户部-商务'!C6</f>
        <v>53.763846999999998</v>
      </c>
      <c r="D6" s="31">
        <f>'大客户部-KA'!D6+'大客户部-特通'!D6+'大客户部-商务'!D6</f>
        <v>606.722846</v>
      </c>
      <c r="E6" s="31">
        <f>'大客户部-KA'!E6+'大客户部-特通'!E6+'大客户部-商务'!E6</f>
        <v>292.305522</v>
      </c>
      <c r="F6" s="31">
        <f>'大客户部-KA'!F6+'大客户部-特通'!F6+'大客户部-商务'!F6</f>
        <v>569.9181329999999</v>
      </c>
      <c r="G6" s="31">
        <f>'大客户部-KA'!G6+'大客户部-特通'!G6+'大客户部-商务'!G6</f>
        <v>431.72593900000004</v>
      </c>
      <c r="H6" s="31">
        <f>'大客户部-KA'!H6+'大客户部-特通'!H6+'大客户部-商务'!H6</f>
        <v>228.47829400000001</v>
      </c>
      <c r="I6" s="31">
        <f>'大客户部-KA'!I6+'大客户部-特通'!I6+'大客户部-商务'!I6</f>
        <v>621.01274199999978</v>
      </c>
      <c r="J6" s="31">
        <f>'大客户部-KA'!J6+'大客户部-特通'!J6+'大客户部-商务'!J6</f>
        <v>646.85485300000005</v>
      </c>
      <c r="K6" s="31">
        <f>'大客户部-KA'!K6+'大客户部-特通'!K6+'大客户部-商务'!K6</f>
        <v>447.08986299999992</v>
      </c>
      <c r="L6" s="31">
        <f>'大客户部-KA'!L6+'大客户部-特通'!L6+'大客户部-商务'!L6</f>
        <v>609.71929999999998</v>
      </c>
      <c r="M6" s="31">
        <f>'大客户部-KA'!M6+'大客户部-特通'!M6+'大客户部-商务'!M6</f>
        <v>1523.9531629999997</v>
      </c>
      <c r="N6" s="33">
        <f t="shared" si="0"/>
        <v>6608.7183139999997</v>
      </c>
    </row>
    <row r="7" spans="1:14" ht="17.399999999999999" customHeight="1" x14ac:dyDescent="0.25">
      <c r="A7" s="21" t="s">
        <v>25</v>
      </c>
      <c r="B7" s="31">
        <f>'大客户部-KA'!B7+'大客户部-特通'!B7+'大客户部-商务'!B7</f>
        <v>100.241659</v>
      </c>
      <c r="C7" s="31">
        <f>'大客户部-KA'!C7+'大客户部-特通'!C7+'大客户部-商务'!C7</f>
        <v>7.3846559999999997</v>
      </c>
      <c r="D7" s="31">
        <f>'大客户部-KA'!D7+'大客户部-特通'!D7+'大客户部-商务'!D7</f>
        <v>104.75864000000001</v>
      </c>
      <c r="E7" s="31">
        <f>'大客户部-KA'!E7+'大客户部-特通'!E7+'大客户部-商务'!E7</f>
        <v>52.675984999999997</v>
      </c>
      <c r="F7" s="31">
        <f>'大客户部-KA'!F7+'大客户部-特通'!F7+'大客户部-商务'!F7</f>
        <v>103.364482</v>
      </c>
      <c r="G7" s="31">
        <f>'大客户部-KA'!G7+'大客户部-特通'!G7+'大客户部-商务'!G7</f>
        <v>76.096093999999994</v>
      </c>
      <c r="H7" s="31">
        <f>'大客户部-KA'!H7+'大客户部-特通'!H7+'大客户部-商务'!H7</f>
        <v>40.935579999999995</v>
      </c>
      <c r="I7" s="31">
        <f>'大客户部-KA'!I7+'大客户部-特通'!I7+'大客户部-商务'!I7</f>
        <v>109.47212599999997</v>
      </c>
      <c r="J7" s="31">
        <f>'大客户部-KA'!J7+'大客户部-特通'!J7+'大客户部-商务'!J7</f>
        <v>128.45911900000004</v>
      </c>
      <c r="K7" s="31">
        <f>'大客户部-KA'!K7+'大客户部-特通'!K7+'大客户部-商务'!K7</f>
        <v>85.532893999999999</v>
      </c>
      <c r="L7" s="31">
        <f>'大客户部-KA'!L7+'大客户部-特通'!L7+'大客户部-商务'!L7</f>
        <v>112.68131100000001</v>
      </c>
      <c r="M7" s="31">
        <f>'大客户部-KA'!M7+'大客户部-特通'!M7+'大客户部-商务'!M7</f>
        <v>290.19722099999996</v>
      </c>
      <c r="N7" s="33">
        <f t="shared" si="0"/>
        <v>1211.799767</v>
      </c>
    </row>
    <row r="8" spans="1:14" ht="17.399999999999999" customHeight="1" x14ac:dyDescent="0.25">
      <c r="A8" s="25" t="s">
        <v>26</v>
      </c>
      <c r="B8" s="34">
        <f>B6-B7</f>
        <v>476.93215299999997</v>
      </c>
      <c r="C8" s="33">
        <f t="shared" ref="C8:M8" si="1">C6-C7</f>
        <v>46.379190999999999</v>
      </c>
      <c r="D8" s="33">
        <f t="shared" si="1"/>
        <v>501.96420599999999</v>
      </c>
      <c r="E8" s="33">
        <f t="shared" si="1"/>
        <v>239.629537</v>
      </c>
      <c r="F8" s="33">
        <f t="shared" si="1"/>
        <v>466.55365099999989</v>
      </c>
      <c r="G8" s="33">
        <f t="shared" si="1"/>
        <v>355.62984500000005</v>
      </c>
      <c r="H8" s="33">
        <f t="shared" si="1"/>
        <v>187.54271400000002</v>
      </c>
      <c r="I8" s="33">
        <f t="shared" si="1"/>
        <v>511.54061599999977</v>
      </c>
      <c r="J8" s="33">
        <f t="shared" si="1"/>
        <v>518.39573399999995</v>
      </c>
      <c r="K8" s="33">
        <f t="shared" si="1"/>
        <v>361.55696899999992</v>
      </c>
      <c r="L8" s="33">
        <f t="shared" si="1"/>
        <v>497.03798899999998</v>
      </c>
      <c r="M8" s="33">
        <f t="shared" si="1"/>
        <v>1233.7559419999998</v>
      </c>
      <c r="N8" s="33">
        <f t="shared" si="0"/>
        <v>5396.9185469999993</v>
      </c>
    </row>
    <row r="9" spans="1:14" ht="17.399999999999999" customHeight="1" x14ac:dyDescent="0.25">
      <c r="A9" s="27" t="s">
        <v>18</v>
      </c>
      <c r="B9" s="39">
        <f>IFERROR(B8/B6,0)</f>
        <v>0.82632327226932456</v>
      </c>
      <c r="C9" s="40">
        <f t="shared" ref="C9:N9" si="2">IFERROR(C8/C6,0)</f>
        <v>0.8626464359962932</v>
      </c>
      <c r="D9" s="40">
        <f t="shared" si="2"/>
        <v>0.82733691224806782</v>
      </c>
      <c r="E9" s="40">
        <f t="shared" si="2"/>
        <v>0.81979134489289596</v>
      </c>
      <c r="F9" s="40">
        <f t="shared" si="2"/>
        <v>0.81863275439948135</v>
      </c>
      <c r="G9" s="40">
        <f t="shared" si="2"/>
        <v>0.82373981471611324</v>
      </c>
      <c r="H9" s="40">
        <f t="shared" si="2"/>
        <v>0.82083383378203978</v>
      </c>
      <c r="I9" s="40">
        <f t="shared" si="2"/>
        <v>0.82372000025725711</v>
      </c>
      <c r="J9" s="40">
        <f t="shared" si="2"/>
        <v>0.80140966956616455</v>
      </c>
      <c r="K9" s="40">
        <f t="shared" si="2"/>
        <v>0.80868970406515339</v>
      </c>
      <c r="L9" s="40">
        <f t="shared" si="2"/>
        <v>0.81519149713646921</v>
      </c>
      <c r="M9" s="40">
        <f t="shared" si="2"/>
        <v>0.8095760236956836</v>
      </c>
      <c r="N9" s="40">
        <f t="shared" si="2"/>
        <v>0.81663619034376045</v>
      </c>
    </row>
    <row r="10" spans="1:14" ht="17.399999999999999" customHeight="1" x14ac:dyDescent="0.25">
      <c r="A10" s="25" t="s">
        <v>27</v>
      </c>
      <c r="B10" s="34">
        <f t="shared" ref="B10:M10" si="3">SUM(B11:B27)</f>
        <v>102.532822</v>
      </c>
      <c r="C10" s="33">
        <f t="shared" si="3"/>
        <v>30.150528000000001</v>
      </c>
      <c r="D10" s="33">
        <f t="shared" si="3"/>
        <v>101.480115</v>
      </c>
      <c r="E10" s="33">
        <f t="shared" si="3"/>
        <v>104.00588399999999</v>
      </c>
      <c r="F10" s="33">
        <f t="shared" si="3"/>
        <v>127.70511599999999</v>
      </c>
      <c r="G10" s="33">
        <f t="shared" si="3"/>
        <v>113.96386400000002</v>
      </c>
      <c r="H10" s="33">
        <f t="shared" si="3"/>
        <v>78.478365000000011</v>
      </c>
      <c r="I10" s="33">
        <f t="shared" si="3"/>
        <v>108.31002500000001</v>
      </c>
      <c r="J10" s="33">
        <f t="shared" si="3"/>
        <v>122.35173399999999</v>
      </c>
      <c r="K10" s="33">
        <f t="shared" si="3"/>
        <v>97.316428000000002</v>
      </c>
      <c r="L10" s="33">
        <f t="shared" si="3"/>
        <v>107.576722</v>
      </c>
      <c r="M10" s="33">
        <f t="shared" si="3"/>
        <v>417.15991500000001</v>
      </c>
      <c r="N10" s="33">
        <f t="shared" si="0"/>
        <v>1511.0315179999998</v>
      </c>
    </row>
    <row r="11" spans="1:14" ht="17.399999999999999" customHeight="1" outlineLevel="1" x14ac:dyDescent="0.25">
      <c r="A11" s="28" t="s">
        <v>29</v>
      </c>
      <c r="B11" s="31">
        <f>'大客户部-KA'!B11+'大客户部-特通'!B11+'大客户部-商务'!B11</f>
        <v>44.305919999999993</v>
      </c>
      <c r="C11" s="31">
        <f>'大客户部-KA'!C11+'大客户部-特通'!C11+'大客户部-商务'!C11</f>
        <v>0</v>
      </c>
      <c r="D11" s="31">
        <f>'大客户部-KA'!D11+'大客户部-特通'!D11+'大客户部-商务'!D11</f>
        <v>48.363486000000002</v>
      </c>
      <c r="E11" s="31">
        <f>'大客户部-KA'!E11+'大客户部-特通'!E11+'大客户部-商务'!E11</f>
        <v>35.456527000000001</v>
      </c>
      <c r="F11" s="31">
        <f>'大客户部-KA'!F11+'大客户部-特通'!F11+'大客户部-商务'!F11</f>
        <v>76.907530000000008</v>
      </c>
      <c r="G11" s="31">
        <f>'大客户部-KA'!G11+'大客户部-特通'!G11+'大客户部-商务'!G11</f>
        <v>57.382856000000004</v>
      </c>
      <c r="H11" s="31">
        <f>'大客户部-KA'!H11+'大客户部-特通'!H11+'大客户部-商务'!H11</f>
        <v>34.839492</v>
      </c>
      <c r="I11" s="31">
        <f>'大客户部-KA'!I11+'大客户部-特通'!I11+'大客户部-商务'!I11</f>
        <v>69.698971</v>
      </c>
      <c r="J11" s="31">
        <f>'大客户部-KA'!J11+'大客户部-特通'!J11+'大客户部-商务'!J11</f>
        <v>84.273454999999998</v>
      </c>
      <c r="K11" s="31">
        <f>'大客户部-KA'!K11+'大客户部-特通'!K11+'大客户部-商务'!K11</f>
        <v>37.369903999999998</v>
      </c>
      <c r="L11" s="31">
        <f>'大客户部-KA'!L11+'大客户部-特通'!L11+'大客户部-商务'!L11</f>
        <v>70.134404000000004</v>
      </c>
      <c r="M11" s="31">
        <f>'大客户部-KA'!M11+'大客户部-特通'!M11+'大客户部-商务'!M11</f>
        <v>110.90533600000001</v>
      </c>
      <c r="N11" s="33">
        <f t="shared" si="0"/>
        <v>669.63788100000011</v>
      </c>
    </row>
    <row r="12" spans="1:14" ht="17.399999999999999" customHeight="1" outlineLevel="1" x14ac:dyDescent="0.25">
      <c r="A12" s="28" t="s">
        <v>30</v>
      </c>
      <c r="B12" s="31">
        <f>'大客户部-KA'!B12+'大客户部-特通'!B12+'大客户部-商务'!B12</f>
        <v>13.231156</v>
      </c>
      <c r="C12" s="31">
        <f>'大客户部-KA'!C12+'大客户部-特通'!C12+'大客户部-商务'!C12</f>
        <v>1.3258979999999998</v>
      </c>
      <c r="D12" s="31">
        <f>'大客户部-KA'!D12+'大客户部-特通'!D12+'大客户部-商务'!D12</f>
        <v>10.520239</v>
      </c>
      <c r="E12" s="31">
        <f>'大客户部-KA'!E12+'大客户部-特通'!E12+'大客户部-商务'!E12</f>
        <v>9.8786740000000002</v>
      </c>
      <c r="F12" s="31">
        <f>'大客户部-KA'!F12+'大客户部-特通'!F12+'大客户部-商务'!F12</f>
        <v>12.323753</v>
      </c>
      <c r="G12" s="31">
        <f>'大客户部-KA'!G12+'大客户部-特通'!G12+'大客户部-商务'!G12</f>
        <v>11.223337000000001</v>
      </c>
      <c r="H12" s="31">
        <f>'大客户部-KA'!H12+'大客户部-特通'!H12+'大客户部-商务'!H12</f>
        <v>2.0934600000000003</v>
      </c>
      <c r="I12" s="31">
        <f>'大客户部-KA'!I12+'大客户部-特通'!I12+'大客户部-商务'!I12</f>
        <v>8.9867480000000004</v>
      </c>
      <c r="J12" s="31">
        <f>'大客户部-KA'!J12+'大客户部-特通'!J12+'大客户部-商务'!J12</f>
        <v>9.6924989999999998</v>
      </c>
      <c r="K12" s="31">
        <f>'大客户部-KA'!K12+'大客户部-特通'!K12+'大客户部-商务'!K12</f>
        <v>25.799851000000004</v>
      </c>
      <c r="L12" s="31">
        <f>'大客户部-KA'!L12+'大客户部-特通'!L12+'大客户部-商务'!L12</f>
        <v>10.945568000000002</v>
      </c>
      <c r="M12" s="31">
        <f>'大客户部-KA'!M12+'大客户部-特通'!M12+'大客户部-商务'!M12</f>
        <v>30.854464</v>
      </c>
      <c r="N12" s="33">
        <f t="shared" si="0"/>
        <v>146.87564700000001</v>
      </c>
    </row>
    <row r="13" spans="1:14" ht="17.399999999999999" customHeight="1" outlineLevel="1" x14ac:dyDescent="0.25">
      <c r="A13" s="28" t="s">
        <v>31</v>
      </c>
      <c r="B13" s="31">
        <f>'大客户部-KA'!B13+'大客户部-特通'!B13+'大客户部-商务'!B13</f>
        <v>0</v>
      </c>
      <c r="C13" s="31">
        <f>'大客户部-KA'!C13+'大客户部-特通'!C13+'大客户部-商务'!C13</f>
        <v>0</v>
      </c>
      <c r="D13" s="31">
        <f>'大客户部-KA'!D13+'大客户部-特通'!D13+'大客户部-商务'!D13</f>
        <v>0</v>
      </c>
      <c r="E13" s="31">
        <f>'大客户部-KA'!E13+'大客户部-特通'!E13+'大客户部-商务'!E13</f>
        <v>0</v>
      </c>
      <c r="F13" s="31">
        <f>'大客户部-KA'!F13+'大客户部-特通'!F13+'大客户部-商务'!F13</f>
        <v>0</v>
      </c>
      <c r="G13" s="31">
        <f>'大客户部-KA'!G13+'大客户部-特通'!G13+'大客户部-商务'!G13</f>
        <v>4.7169809999999996</v>
      </c>
      <c r="H13" s="31">
        <f>'大客户部-KA'!H13+'大客户部-特通'!H13+'大客户部-商务'!H13</f>
        <v>0</v>
      </c>
      <c r="I13" s="31">
        <f>'大客户部-KA'!I13+'大客户部-特通'!I13+'大客户部-商务'!I13</f>
        <v>0</v>
      </c>
      <c r="J13" s="31">
        <f>'大客户部-KA'!J13+'大客户部-特通'!J13+'大客户部-商务'!J13</f>
        <v>0</v>
      </c>
      <c r="K13" s="31">
        <f>'大客户部-KA'!K13+'大客户部-特通'!K13+'大客户部-商务'!K13</f>
        <v>0</v>
      </c>
      <c r="L13" s="31">
        <f>'大客户部-KA'!L13+'大客户部-特通'!L13+'大客户部-商务'!L13</f>
        <v>0</v>
      </c>
      <c r="M13" s="31">
        <f>'大客户部-KA'!M13+'大客户部-特通'!M13+'大客户部-商务'!M13</f>
        <v>0</v>
      </c>
      <c r="N13" s="33">
        <f t="shared" si="0"/>
        <v>4.7169809999999996</v>
      </c>
    </row>
    <row r="14" spans="1:14" ht="17.399999999999999" customHeight="1" outlineLevel="1" x14ac:dyDescent="0.25">
      <c r="A14" s="28" t="s">
        <v>32</v>
      </c>
      <c r="B14" s="31">
        <f>'大客户部-KA'!B14+'大客户部-特通'!B14+'大客户部-商务'!B14</f>
        <v>0</v>
      </c>
      <c r="C14" s="31">
        <f>'大客户部-KA'!C14+'大客户部-特通'!C14+'大客户部-商务'!C14</f>
        <v>0</v>
      </c>
      <c r="D14" s="31">
        <f>'大客户部-KA'!D14+'大客户部-特通'!D14+'大客户部-商务'!D14</f>
        <v>0</v>
      </c>
      <c r="E14" s="31">
        <f>'大客户部-KA'!E14+'大客户部-特通'!E14+'大客户部-商务'!E14</f>
        <v>0</v>
      </c>
      <c r="F14" s="31">
        <f>'大客户部-KA'!F14+'大客户部-特通'!F14+'大客户部-商务'!F14</f>
        <v>0</v>
      </c>
      <c r="G14" s="31">
        <f>'大客户部-KA'!G14+'大客户部-特通'!G14+'大客户部-商务'!G14</f>
        <v>0</v>
      </c>
      <c r="H14" s="31">
        <f>'大客户部-KA'!H14+'大客户部-特通'!H14+'大客户部-商务'!H14</f>
        <v>0</v>
      </c>
      <c r="I14" s="31">
        <f>'大客户部-KA'!I14+'大客户部-特通'!I14+'大客户部-商务'!I14</f>
        <v>0</v>
      </c>
      <c r="J14" s="31">
        <f>'大客户部-KA'!J14+'大客户部-特通'!J14+'大客户部-商务'!J14</f>
        <v>0</v>
      </c>
      <c r="K14" s="31">
        <f>'大客户部-KA'!K14+'大客户部-特通'!K14+'大客户部-商务'!K14</f>
        <v>0</v>
      </c>
      <c r="L14" s="31">
        <f>'大客户部-KA'!L14+'大客户部-特通'!L14+'大客户部-商务'!L14</f>
        <v>0</v>
      </c>
      <c r="M14" s="31">
        <f>'大客户部-KA'!M14+'大客户部-特通'!M14+'大客户部-商务'!M14</f>
        <v>0</v>
      </c>
      <c r="N14" s="33">
        <f t="shared" si="0"/>
        <v>0</v>
      </c>
    </row>
    <row r="15" spans="1:14" ht="17.399999999999999" customHeight="1" outlineLevel="1" x14ac:dyDescent="0.25">
      <c r="A15" s="28" t="s">
        <v>33</v>
      </c>
      <c r="B15" s="31">
        <f>'大客户部-KA'!B15+'大客户部-特通'!B15+'大客户部-商务'!B15</f>
        <v>0</v>
      </c>
      <c r="C15" s="31">
        <f>'大客户部-KA'!C15+'大客户部-特通'!C15+'大客户部-商务'!C15</f>
        <v>0</v>
      </c>
      <c r="D15" s="31">
        <f>'大客户部-KA'!D15+'大客户部-特通'!D15+'大客户部-商务'!D15</f>
        <v>0</v>
      </c>
      <c r="E15" s="31">
        <f>'大客户部-KA'!E15+'大客户部-特通'!E15+'大客户部-商务'!E15</f>
        <v>0</v>
      </c>
      <c r="F15" s="31">
        <f>'大客户部-KA'!F15+'大客户部-特通'!F15+'大客户部-商务'!F15</f>
        <v>0</v>
      </c>
      <c r="G15" s="31">
        <f>'大客户部-KA'!G15+'大客户部-特通'!G15+'大客户部-商务'!G15</f>
        <v>0.75471699999999997</v>
      </c>
      <c r="H15" s="31">
        <f>'大客户部-KA'!H15+'大客户部-特通'!H15+'大客户部-商务'!H15</f>
        <v>0</v>
      </c>
      <c r="I15" s="31">
        <f>'大客户部-KA'!I15+'大客户部-特通'!I15+'大客户部-商务'!I15</f>
        <v>0</v>
      </c>
      <c r="J15" s="31">
        <f>'大客户部-KA'!J15+'大客户部-特通'!J15+'大客户部-商务'!J15</f>
        <v>0</v>
      </c>
      <c r="K15" s="31">
        <f>'大客户部-KA'!K15+'大客户部-特通'!K15+'大客户部-商务'!K15</f>
        <v>0</v>
      </c>
      <c r="L15" s="31">
        <f>'大客户部-KA'!L15+'大客户部-特通'!L15+'大客户部-商务'!L15</f>
        <v>0</v>
      </c>
      <c r="M15" s="31">
        <f>'大客户部-KA'!M15+'大客户部-特通'!M15+'大客户部-商务'!M15</f>
        <v>0</v>
      </c>
      <c r="N15" s="33">
        <f t="shared" si="0"/>
        <v>0.75471699999999997</v>
      </c>
    </row>
    <row r="16" spans="1:14" ht="17.399999999999999" customHeight="1" outlineLevel="1" x14ac:dyDescent="0.25">
      <c r="A16" s="28" t="s">
        <v>34</v>
      </c>
      <c r="B16" s="31">
        <f>'大客户部-KA'!B16+'大客户部-特通'!B16+'大客户部-商务'!B16</f>
        <v>0</v>
      </c>
      <c r="C16" s="31">
        <f>'大客户部-KA'!C16+'大客户部-特通'!C16+'大客户部-商务'!C16</f>
        <v>0</v>
      </c>
      <c r="D16" s="31">
        <f>'大客户部-KA'!D16+'大客户部-特通'!D16+'大客户部-商务'!D16</f>
        <v>0</v>
      </c>
      <c r="E16" s="31">
        <f>'大客户部-KA'!E16+'大客户部-特通'!E16+'大客户部-商务'!E16</f>
        <v>0</v>
      </c>
      <c r="F16" s="31">
        <f>'大客户部-KA'!F16+'大客户部-特通'!F16+'大客户部-商务'!F16</f>
        <v>0</v>
      </c>
      <c r="G16" s="31">
        <f>'大客户部-KA'!G16+'大客户部-特通'!G16+'大客户部-商务'!G16</f>
        <v>0</v>
      </c>
      <c r="H16" s="31">
        <f>'大客户部-KA'!H16+'大客户部-特通'!H16+'大客户部-商务'!H16</f>
        <v>0.11473</v>
      </c>
      <c r="I16" s="31">
        <f>'大客户部-KA'!I16+'大客户部-特通'!I16+'大客户部-商务'!I16</f>
        <v>0</v>
      </c>
      <c r="J16" s="31">
        <f>'大客户部-KA'!J16+'大客户部-特通'!J16+'大客户部-商务'!J16</f>
        <v>0</v>
      </c>
      <c r="K16" s="31">
        <f>'大客户部-KA'!K16+'大客户部-特通'!K16+'大客户部-商务'!K16</f>
        <v>1.4999999999999999E-2</v>
      </c>
      <c r="L16" s="31">
        <f>'大客户部-KA'!L16+'大客户部-特通'!L16+'大客户部-商务'!L16</f>
        <v>0.16800000000000001</v>
      </c>
      <c r="M16" s="31">
        <f>'大客户部-KA'!M16+'大客户部-特通'!M16+'大客户部-商务'!M16</f>
        <v>0</v>
      </c>
      <c r="N16" s="33">
        <f t="shared" si="0"/>
        <v>0.29773000000000005</v>
      </c>
    </row>
    <row r="17" spans="1:14" ht="17.399999999999999" customHeight="1" outlineLevel="1" x14ac:dyDescent="0.25">
      <c r="A17" s="28" t="s">
        <v>35</v>
      </c>
      <c r="B17" s="31">
        <f>'大客户部-KA'!B17+'大客户部-特通'!B17+'大客户部-商务'!B17</f>
        <v>0</v>
      </c>
      <c r="C17" s="31">
        <f>'大客户部-KA'!C17+'大客户部-特通'!C17+'大客户部-商务'!C17</f>
        <v>0</v>
      </c>
      <c r="D17" s="31">
        <f>'大客户部-KA'!D17+'大客户部-特通'!D17+'大客户部-商务'!D17</f>
        <v>0</v>
      </c>
      <c r="E17" s="31">
        <f>'大客户部-KA'!E17+'大客户部-特通'!E17+'大客户部-商务'!E17</f>
        <v>0</v>
      </c>
      <c r="F17" s="31">
        <f>'大客户部-KA'!F17+'大客户部-特通'!F17+'大客户部-商务'!F17</f>
        <v>0</v>
      </c>
      <c r="G17" s="31">
        <f>'大客户部-KA'!G17+'大客户部-特通'!G17+'大客户部-商务'!G17</f>
        <v>0</v>
      </c>
      <c r="H17" s="31">
        <f>'大客户部-KA'!H17+'大客户部-特通'!H17+'大客户部-商务'!H17</f>
        <v>0</v>
      </c>
      <c r="I17" s="31">
        <f>'大客户部-KA'!I17+'大客户部-特通'!I17+'大客户部-商务'!I17</f>
        <v>0</v>
      </c>
      <c r="J17" s="31">
        <f>'大客户部-KA'!J17+'大客户部-特通'!J17+'大客户部-商务'!J17</f>
        <v>0.72216799999999992</v>
      </c>
      <c r="K17" s="31">
        <f>'大客户部-KA'!K17+'大客户部-特通'!K17+'大客户部-商务'!K17</f>
        <v>0</v>
      </c>
      <c r="L17" s="31">
        <f>'大客户部-KA'!L17+'大客户部-特通'!L17+'大客户部-商务'!L17</f>
        <v>0</v>
      </c>
      <c r="M17" s="31">
        <f>'大客户部-KA'!M17+'大客户部-特通'!M17+'大客户部-商务'!M17</f>
        <v>204.314189</v>
      </c>
      <c r="N17" s="33">
        <f t="shared" si="0"/>
        <v>205.03635700000001</v>
      </c>
    </row>
    <row r="18" spans="1:14" ht="17.399999999999999" customHeight="1" outlineLevel="1" x14ac:dyDescent="0.25">
      <c r="A18" s="28" t="s">
        <v>36</v>
      </c>
      <c r="B18" s="31">
        <f>'大客户部-KA'!B18+'大客户部-特通'!B18+'大客户部-商务'!B18</f>
        <v>0</v>
      </c>
      <c r="C18" s="31">
        <f>'大客户部-KA'!C18+'大客户部-特通'!C18+'大客户部-商务'!C18</f>
        <v>5.7370000000000004E-2</v>
      </c>
      <c r="D18" s="31">
        <f>'大客户部-KA'!D18+'大客户部-特通'!D18+'大客户部-商务'!D18</f>
        <v>0.78517900000000007</v>
      </c>
      <c r="E18" s="31">
        <f>'大客户部-KA'!E18+'大客户部-特通'!E18+'大客户部-商务'!E18</f>
        <v>0</v>
      </c>
      <c r="F18" s="31">
        <f>'大客户部-KA'!F18+'大客户部-特通'!F18+'大客户部-商务'!F18</f>
        <v>0</v>
      </c>
      <c r="G18" s="31">
        <f>'大客户部-KA'!G18+'大客户部-特通'!G18+'大客户部-商务'!G18</f>
        <v>3.8504000000000004E-2</v>
      </c>
      <c r="H18" s="31">
        <f>'大客户部-KA'!H18+'大客户部-特通'!H18+'大客户部-商务'!H18</f>
        <v>0.18179999999999999</v>
      </c>
      <c r="I18" s="31">
        <f>'大客户部-KA'!I18+'大客户部-特通'!I18+'大客户部-商务'!I18</f>
        <v>0</v>
      </c>
      <c r="J18" s="31">
        <f>'大客户部-KA'!J18+'大客户部-特通'!J18+'大客户部-商务'!J18</f>
        <v>7.9311000000000006E-2</v>
      </c>
      <c r="K18" s="31">
        <f>'大客户部-KA'!K18+'大客户部-特通'!K18+'大客户部-商务'!K18</f>
        <v>5.1400000000000005E-3</v>
      </c>
      <c r="L18" s="31">
        <f>'大客户部-KA'!L18+'大客户部-特通'!L18+'大客户部-商务'!L18</f>
        <v>0.31443099999999996</v>
      </c>
      <c r="M18" s="31">
        <f>'大客户部-KA'!M18+'大客户部-特通'!M18+'大客户部-商务'!M18</f>
        <v>2.3115E-2</v>
      </c>
      <c r="N18" s="33">
        <f t="shared" si="0"/>
        <v>1.4848499999999998</v>
      </c>
    </row>
    <row r="19" spans="1:14" ht="17.399999999999999" customHeight="1" outlineLevel="1" x14ac:dyDescent="0.25">
      <c r="A19" s="28" t="s">
        <v>37</v>
      </c>
      <c r="B19" s="31">
        <f>'大客户部-KA'!B19+'大客户部-特通'!B19+'大客户部-商务'!B19</f>
        <v>0</v>
      </c>
      <c r="C19" s="31">
        <f>'大客户部-KA'!C19+'大客户部-特通'!C19+'大客户部-商务'!C19</f>
        <v>0</v>
      </c>
      <c r="D19" s="31">
        <f>'大客户部-KA'!D19+'大客户部-特通'!D19+'大客户部-商务'!D19</f>
        <v>0</v>
      </c>
      <c r="E19" s="31">
        <f>'大客户部-KA'!E19+'大客户部-特通'!E19+'大客户部-商务'!E19</f>
        <v>0</v>
      </c>
      <c r="F19" s="31">
        <f>'大客户部-KA'!F19+'大客户部-特通'!F19+'大客户部-商务'!F19</f>
        <v>0</v>
      </c>
      <c r="G19" s="31">
        <f>'大客户部-KA'!G19+'大客户部-特通'!G19+'大客户部-商务'!G19</f>
        <v>0</v>
      </c>
      <c r="H19" s="31">
        <f>'大客户部-KA'!H19+'大客户部-特通'!H19+'大客户部-商务'!H19</f>
        <v>0</v>
      </c>
      <c r="I19" s="31">
        <f>'大客户部-KA'!I19+'大客户部-特通'!I19+'大客户部-商务'!I19</f>
        <v>0</v>
      </c>
      <c r="J19" s="31">
        <f>'大客户部-KA'!J19+'大客户部-特通'!J19+'大客户部-商务'!J19</f>
        <v>0</v>
      </c>
      <c r="K19" s="31">
        <f>'大客户部-KA'!K19+'大客户部-特通'!K19+'大客户部-商务'!K19</f>
        <v>0</v>
      </c>
      <c r="L19" s="31">
        <f>'大客户部-KA'!L19+'大客户部-特通'!L19+'大客户部-商务'!L19</f>
        <v>0</v>
      </c>
      <c r="M19" s="31">
        <f>'大客户部-KA'!M19+'大客户部-特通'!M19+'大客户部-商务'!M19</f>
        <v>0</v>
      </c>
      <c r="N19" s="33">
        <f t="shared" si="0"/>
        <v>0</v>
      </c>
    </row>
    <row r="20" spans="1:14" ht="17.399999999999999" customHeight="1" outlineLevel="1" x14ac:dyDescent="0.25">
      <c r="A20" s="28" t="s">
        <v>38</v>
      </c>
      <c r="B20" s="31">
        <f>'大客户部-KA'!B20+'大客户部-特通'!B20+'大客户部-商务'!B20</f>
        <v>0</v>
      </c>
      <c r="C20" s="31">
        <f>'大客户部-KA'!C20+'大客户部-特通'!C20+'大客户部-商务'!C20</f>
        <v>0</v>
      </c>
      <c r="D20" s="31">
        <f>'大客户部-KA'!D20+'大客户部-特通'!D20+'大客户部-商务'!D20</f>
        <v>0</v>
      </c>
      <c r="E20" s="31">
        <f>'大客户部-KA'!E20+'大客户部-特通'!E20+'大客户部-商务'!E20</f>
        <v>0</v>
      </c>
      <c r="F20" s="31">
        <f>'大客户部-KA'!F20+'大客户部-特通'!F20+'大客户部-商务'!F20</f>
        <v>0</v>
      </c>
      <c r="G20" s="31">
        <f>'大客户部-KA'!G20+'大客户部-特通'!G20+'大客户部-商务'!G20</f>
        <v>0</v>
      </c>
      <c r="H20" s="31">
        <f>'大客户部-KA'!H20+'大客户部-特通'!H20+'大客户部-商务'!H20</f>
        <v>0</v>
      </c>
      <c r="I20" s="31">
        <f>'大客户部-KA'!I20+'大客户部-特通'!I20+'大客户部-商务'!I20</f>
        <v>0</v>
      </c>
      <c r="J20" s="31">
        <f>'大客户部-KA'!J20+'大客户部-特通'!J20+'大客户部-商务'!J20</f>
        <v>0</v>
      </c>
      <c r="K20" s="31">
        <f>'大客户部-KA'!K20+'大客户部-特通'!K20+'大客户部-商务'!K20</f>
        <v>0</v>
      </c>
      <c r="L20" s="31">
        <f>'大客户部-KA'!L20+'大客户部-特通'!L20+'大客户部-商务'!L20</f>
        <v>0</v>
      </c>
      <c r="M20" s="31">
        <f>'大客户部-KA'!M20+'大客户部-特通'!M20+'大客户部-商务'!M20</f>
        <v>0</v>
      </c>
      <c r="N20" s="33">
        <f t="shared" si="0"/>
        <v>0</v>
      </c>
    </row>
    <row r="21" spans="1:14" ht="17.399999999999999" customHeight="1" outlineLevel="1" x14ac:dyDescent="0.25">
      <c r="A21" s="28" t="s">
        <v>39</v>
      </c>
      <c r="B21" s="31">
        <f>'大客户部-KA'!B21+'大客户部-特通'!B21+'大客户部-商务'!B21</f>
        <v>33.488624999999999</v>
      </c>
      <c r="C21" s="31">
        <f>'大客户部-KA'!C21+'大客户部-特通'!C21+'大客户部-商务'!C21</f>
        <v>24.516089999999998</v>
      </c>
      <c r="D21" s="31">
        <f>'大客户部-KA'!D21+'大客户部-特通'!D21+'大客户部-商务'!D21</f>
        <v>24.463179000000004</v>
      </c>
      <c r="E21" s="31">
        <f>'大客户部-KA'!E21+'大客户部-特通'!E21+'大客户部-商务'!E21</f>
        <v>33.347139999999996</v>
      </c>
      <c r="F21" s="31">
        <f>'大客户部-KA'!F21+'大客户部-特通'!F21+'大客户部-商务'!F21</f>
        <v>23.819217999999999</v>
      </c>
      <c r="G21" s="31">
        <f>'大客户部-KA'!G21+'大客户部-特通'!G21+'大客户部-商务'!G21</f>
        <v>26.235303999999999</v>
      </c>
      <c r="H21" s="31">
        <f>'大客户部-KA'!H21+'大客户部-特通'!H21+'大客户部-商务'!H21</f>
        <v>34.658523000000002</v>
      </c>
      <c r="I21" s="31">
        <f>'大客户部-KA'!I21+'大客户部-特通'!I21+'大客户部-商务'!I21</f>
        <v>19.714587000000002</v>
      </c>
      <c r="J21" s="31">
        <f>'大客户部-KA'!J21+'大客户部-特通'!J21+'大客户部-商务'!J21</f>
        <v>19.639177</v>
      </c>
      <c r="K21" s="31">
        <f>'大客户部-KA'!K21+'大客户部-特通'!K21+'大客户部-商务'!K21</f>
        <v>31.100348</v>
      </c>
      <c r="L21" s="31">
        <f>'大客户部-KA'!L21+'大客户部-特通'!L21+'大客户部-商务'!L21</f>
        <v>20.701129000000002</v>
      </c>
      <c r="M21" s="31">
        <f>'大客户部-KA'!M21+'大客户部-特通'!M21+'大客户部-商务'!M21</f>
        <v>53.313558</v>
      </c>
      <c r="N21" s="33">
        <f t="shared" si="0"/>
        <v>344.99687799999998</v>
      </c>
    </row>
    <row r="22" spans="1:14" ht="17.399999999999999" customHeight="1" outlineLevel="1" x14ac:dyDescent="0.25">
      <c r="A22" s="28" t="s">
        <v>40</v>
      </c>
      <c r="B22" s="31">
        <f>'大客户部-KA'!B22+'大客户部-特通'!B22+'大客户部-商务'!B22</f>
        <v>0</v>
      </c>
      <c r="C22" s="31">
        <f>'大客户部-KA'!C22+'大客户部-特通'!C22+'大客户部-商务'!C22</f>
        <v>0</v>
      </c>
      <c r="D22" s="31">
        <f>'大客户部-KA'!D22+'大客户部-特通'!D22+'大客户部-商务'!D22</f>
        <v>0</v>
      </c>
      <c r="E22" s="31">
        <f>'大客户部-KA'!E22+'大客户部-特通'!E22+'大客户部-商务'!E22</f>
        <v>11.751058</v>
      </c>
      <c r="F22" s="31">
        <f>'大客户部-KA'!F22+'大客户部-特通'!F22+'大客户部-商务'!F22</f>
        <v>0.50943400000000005</v>
      </c>
      <c r="G22" s="31">
        <f>'大客户部-KA'!G22+'大客户部-特通'!G22+'大客户部-商务'!G22</f>
        <v>0</v>
      </c>
      <c r="H22" s="31">
        <f>'大客户部-KA'!H22+'大客户部-特通'!H22+'大客户部-商务'!H22</f>
        <v>0.78466999999999998</v>
      </c>
      <c r="I22" s="31">
        <f>'大客户部-KA'!I22+'大客户部-特通'!I22+'大客户部-商务'!I22</f>
        <v>0</v>
      </c>
      <c r="J22" s="31">
        <f>'大客户部-KA'!J22+'大客户部-特通'!J22+'大客户部-商务'!J22</f>
        <v>0.57999999999999996</v>
      </c>
      <c r="K22" s="31">
        <f>'大客户部-KA'!K22+'大客户部-特通'!K22+'大客户部-商务'!K22</f>
        <v>0</v>
      </c>
      <c r="L22" s="31">
        <f>'大客户部-KA'!L22+'大客户部-特通'!L22+'大客户部-商务'!L22</f>
        <v>0</v>
      </c>
      <c r="M22" s="31">
        <f>'大客户部-KA'!M22+'大客户部-特通'!M22+'大客户部-商务'!M22</f>
        <v>5.9577800000000014</v>
      </c>
      <c r="N22" s="33">
        <f t="shared" si="0"/>
        <v>19.582942000000003</v>
      </c>
    </row>
    <row r="23" spans="1:14" ht="17.399999999999999" customHeight="1" outlineLevel="1" x14ac:dyDescent="0.25">
      <c r="A23" s="28" t="s">
        <v>3</v>
      </c>
      <c r="B23" s="31">
        <f>'大客户部-KA'!B23+'大客户部-特通'!B23+'大客户部-商务'!B23</f>
        <v>0</v>
      </c>
      <c r="C23" s="31">
        <f>'大客户部-KA'!C23+'大客户部-特通'!C23+'大客户部-商务'!C23</f>
        <v>0</v>
      </c>
      <c r="D23" s="31">
        <f>'大客户部-KA'!D23+'大客户部-特通'!D23+'大客户部-商务'!D23</f>
        <v>0</v>
      </c>
      <c r="E23" s="31">
        <f>'大客户部-KA'!E23+'大客户部-特通'!E23+'大客户部-商务'!E23</f>
        <v>0</v>
      </c>
      <c r="F23" s="31">
        <f>'大客户部-KA'!F23+'大客户部-特通'!F23+'大客户部-商务'!F23</f>
        <v>0.11926600000000001</v>
      </c>
      <c r="G23" s="31">
        <f>'大客户部-KA'!G23+'大客户部-特通'!G23+'大客户部-商务'!G23</f>
        <v>5.5046000000000005E-2</v>
      </c>
      <c r="H23" s="31">
        <f>'大客户部-KA'!H23+'大客户部-特通'!H23+'大客户部-商务'!H23</f>
        <v>0</v>
      </c>
      <c r="I23" s="31">
        <f>'大客户部-KA'!I23+'大客户部-特通'!I23+'大客户部-商务'!I23</f>
        <v>2.1127E-2</v>
      </c>
      <c r="J23" s="31">
        <f>'大客户部-KA'!J23+'大客户部-特通'!J23+'大客户部-商务'!J23</f>
        <v>0.10675399999999999</v>
      </c>
      <c r="K23" s="31">
        <f>'大客户部-KA'!K23+'大客户部-特通'!K23+'大客户部-商务'!K23</f>
        <v>0</v>
      </c>
      <c r="L23" s="31">
        <f>'大客户部-KA'!L23+'大客户部-特通'!L23+'大客户部-商务'!L23</f>
        <v>0</v>
      </c>
      <c r="M23" s="31">
        <f>'大客户部-KA'!M23+'大客户部-特通'!M23+'大客户部-商务'!M23</f>
        <v>-2.2180000000000116E-3</v>
      </c>
      <c r="N23" s="33">
        <f t="shared" si="0"/>
        <v>0.29997500000000005</v>
      </c>
    </row>
    <row r="24" spans="1:14" ht="17.399999999999999" customHeight="1" outlineLevel="1" x14ac:dyDescent="0.25">
      <c r="A24" s="28" t="s">
        <v>41</v>
      </c>
      <c r="B24" s="31">
        <f>'大客户部-KA'!B24+'大客户部-特通'!B24+'大客户部-商务'!B24</f>
        <v>0</v>
      </c>
      <c r="C24" s="31">
        <f>'大客户部-KA'!C24+'大客户部-特通'!C24+'大客户部-商务'!C24</f>
        <v>0</v>
      </c>
      <c r="D24" s="31">
        <f>'大客户部-KA'!D24+'大客户部-特通'!D24+'大客户部-商务'!D24</f>
        <v>0</v>
      </c>
      <c r="E24" s="31">
        <f>'大客户部-KA'!E24+'大客户部-特通'!E24+'大客户部-商务'!E24</f>
        <v>0</v>
      </c>
      <c r="F24" s="31">
        <f>'大客户部-KA'!F24+'大客户部-特通'!F24+'大客户部-商务'!F24</f>
        <v>0</v>
      </c>
      <c r="G24" s="31">
        <f>'大客户部-KA'!G24+'大客户部-特通'!G24+'大客户部-商务'!G24</f>
        <v>0</v>
      </c>
      <c r="H24" s="31">
        <f>'大客户部-KA'!H24+'大客户部-特通'!H24+'大客户部-商务'!H24</f>
        <v>0</v>
      </c>
      <c r="I24" s="31">
        <f>'大客户部-KA'!I24+'大客户部-特通'!I24+'大客户部-商务'!I24</f>
        <v>0</v>
      </c>
      <c r="J24" s="31">
        <f>'大客户部-KA'!J24+'大客户部-特通'!J24+'大客户部-商务'!J24</f>
        <v>0</v>
      </c>
      <c r="K24" s="31">
        <f>'大客户部-KA'!K24+'大客户部-特通'!K24+'大客户部-商务'!K24</f>
        <v>0</v>
      </c>
      <c r="L24" s="31">
        <f>'大客户部-KA'!L24+'大客户部-特通'!L24+'大客户部-商务'!L24</f>
        <v>0</v>
      </c>
      <c r="M24" s="31">
        <f>'大客户部-KA'!M24+'大客户部-特通'!M24+'大客户部-商务'!M24</f>
        <v>0</v>
      </c>
      <c r="N24" s="33">
        <f t="shared" si="0"/>
        <v>0</v>
      </c>
    </row>
    <row r="25" spans="1:14" ht="17.399999999999999" customHeight="1" outlineLevel="1" x14ac:dyDescent="0.25">
      <c r="A25" s="28" t="s">
        <v>42</v>
      </c>
      <c r="B25" s="31">
        <f>'大客户部-KA'!B25+'大客户部-特通'!B25+'大客户部-商务'!B25</f>
        <v>0</v>
      </c>
      <c r="C25" s="31">
        <f>'大客户部-KA'!C25+'大客户部-特通'!C25+'大客户部-商务'!C25</f>
        <v>0</v>
      </c>
      <c r="D25" s="31">
        <f>'大客户部-KA'!D25+'大客户部-特通'!D25+'大客户部-商务'!D25</f>
        <v>0</v>
      </c>
      <c r="E25" s="31">
        <f>'大客户部-KA'!E25+'大客户部-特通'!E25+'大客户部-商务'!E25</f>
        <v>0</v>
      </c>
      <c r="F25" s="31">
        <f>'大客户部-KA'!F25+'大客户部-特通'!F25+'大客户部-商务'!F25</f>
        <v>0</v>
      </c>
      <c r="G25" s="31">
        <f>'大客户部-KA'!G25+'大客户部-特通'!G25+'大客户部-商务'!G25</f>
        <v>0</v>
      </c>
      <c r="H25" s="31">
        <f>'大客户部-KA'!H25+'大客户部-特通'!H25+'大客户部-商务'!H25</f>
        <v>0</v>
      </c>
      <c r="I25" s="31">
        <f>'大客户部-KA'!I25+'大客户部-特通'!I25+'大客户部-商务'!I25</f>
        <v>0</v>
      </c>
      <c r="J25" s="31">
        <f>'大客户部-KA'!J25+'大客户部-特通'!J25+'大客户部-商务'!J25</f>
        <v>0</v>
      </c>
      <c r="K25" s="31">
        <f>'大客户部-KA'!K25+'大客户部-特通'!K25+'大客户部-商务'!K25</f>
        <v>0</v>
      </c>
      <c r="L25" s="31">
        <f>'大客户部-KA'!L25+'大客户部-特通'!L25+'大客户部-商务'!L25</f>
        <v>0</v>
      </c>
      <c r="M25" s="31">
        <f>'大客户部-KA'!M25+'大客户部-特通'!M25+'大客户部-商务'!M25</f>
        <v>0</v>
      </c>
      <c r="N25" s="33">
        <f t="shared" si="0"/>
        <v>0</v>
      </c>
    </row>
    <row r="26" spans="1:14" ht="17.399999999999999" customHeight="1" outlineLevel="1" x14ac:dyDescent="0.25">
      <c r="A26" s="28" t="s">
        <v>43</v>
      </c>
      <c r="B26" s="31">
        <f>'大客户部-KA'!B26+'大客户部-特通'!B26+'大客户部-商务'!B26</f>
        <v>0</v>
      </c>
      <c r="C26" s="31">
        <f>'大客户部-KA'!C26+'大客户部-特通'!C26+'大客户部-商务'!C26</f>
        <v>0</v>
      </c>
      <c r="D26" s="31">
        <f>'大客户部-KA'!D26+'大客户部-特通'!D26+'大客户部-商务'!D26</f>
        <v>0</v>
      </c>
      <c r="E26" s="31">
        <f>'大客户部-KA'!E26+'大客户部-特通'!E26+'大客户部-商务'!E26</f>
        <v>0</v>
      </c>
      <c r="F26" s="31">
        <f>'大客户部-KA'!F26+'大客户部-特通'!F26+'大客户部-商务'!F26</f>
        <v>0</v>
      </c>
      <c r="G26" s="31">
        <f>'大客户部-KA'!G26+'大客户部-特通'!G26+'大客户部-商务'!G26</f>
        <v>0</v>
      </c>
      <c r="H26" s="31">
        <f>'大客户部-KA'!H26+'大客户部-特通'!H26+'大客户部-商务'!H26</f>
        <v>0</v>
      </c>
      <c r="I26" s="31">
        <f>'大客户部-KA'!I26+'大客户部-特通'!I26+'大客户部-商务'!I26</f>
        <v>0</v>
      </c>
      <c r="J26" s="31">
        <f>'大客户部-KA'!J26+'大客户部-特通'!J26+'大客户部-商务'!J26</f>
        <v>0</v>
      </c>
      <c r="K26" s="31">
        <f>'大客户部-KA'!K26+'大客户部-特通'!K26+'大客户部-商务'!K26</f>
        <v>0</v>
      </c>
      <c r="L26" s="31">
        <f>'大客户部-KA'!L26+'大客户部-特通'!L26+'大客户部-商务'!L26</f>
        <v>0</v>
      </c>
      <c r="M26" s="31">
        <f>'大客户部-KA'!M26+'大客户部-特通'!M26+'大客户部-商务'!M26</f>
        <v>0</v>
      </c>
      <c r="N26" s="33"/>
    </row>
    <row r="27" spans="1:14" ht="17.399999999999999" customHeight="1" outlineLevel="1" x14ac:dyDescent="0.25">
      <c r="A27" s="28" t="s">
        <v>44</v>
      </c>
      <c r="B27" s="31">
        <f>'大客户部-KA'!B27+'大客户部-特通'!B27+'大客户部-商务'!B27</f>
        <v>11.507121</v>
      </c>
      <c r="C27" s="31">
        <f>'大客户部-KA'!C27+'大客户部-特通'!C27+'大客户部-商务'!C27</f>
        <v>4.2511700000000001</v>
      </c>
      <c r="D27" s="31">
        <f>'大客户部-KA'!D27+'大客户部-特通'!D27+'大客户部-商务'!D27</f>
        <v>17.348032</v>
      </c>
      <c r="E27" s="31">
        <f>'大客户部-KA'!E27+'大客户部-特通'!E27+'大客户部-商务'!E27</f>
        <v>13.572484999999997</v>
      </c>
      <c r="F27" s="31">
        <f>'大客户部-KA'!F27+'大客户部-特通'!F27+'大客户部-商务'!F27</f>
        <v>14.025915000000001</v>
      </c>
      <c r="G27" s="31">
        <f>'大客户部-KA'!G27+'大客户部-特通'!G27+'大客户部-商务'!G27</f>
        <v>13.557119</v>
      </c>
      <c r="H27" s="31">
        <f>'大客户部-KA'!H27+'大客户部-特通'!H27+'大客户部-商务'!H27</f>
        <v>5.805690000000002</v>
      </c>
      <c r="I27" s="31">
        <f>'大客户部-KA'!I27+'大客户部-特通'!I27+'大客户部-商务'!I27</f>
        <v>9.8885919999999992</v>
      </c>
      <c r="J27" s="31">
        <f>'大客户部-KA'!J27+'大客户部-特通'!J27+'大客户部-商务'!J27</f>
        <v>7.2583699999999993</v>
      </c>
      <c r="K27" s="31">
        <f>'大客户部-KA'!K27+'大客户部-特通'!K27+'大客户部-商务'!K27</f>
        <v>3.0261849999999999</v>
      </c>
      <c r="L27" s="31">
        <f>'大客户部-KA'!L27+'大客户部-特通'!L27+'大客户部-商务'!L27</f>
        <v>5.3131900000000005</v>
      </c>
      <c r="M27" s="31">
        <f>'大客户部-KA'!M27+'大客户部-特通'!M27+'大客户部-商务'!M27</f>
        <v>11.793690999999999</v>
      </c>
      <c r="N27" s="33">
        <f t="shared" si="0"/>
        <v>117.34756</v>
      </c>
    </row>
    <row r="28" spans="1:14" ht="17.399999999999999" customHeight="1" outlineLevel="1" x14ac:dyDescent="0.25">
      <c r="A28" s="29" t="s">
        <v>55</v>
      </c>
      <c r="B28" s="34">
        <f t="shared" ref="B28:M28" si="4">B8-B10</f>
        <v>374.39933099999996</v>
      </c>
      <c r="C28" s="33">
        <f t="shared" si="4"/>
        <v>16.228662999999997</v>
      </c>
      <c r="D28" s="33">
        <f t="shared" si="4"/>
        <v>400.48409099999998</v>
      </c>
      <c r="E28" s="33">
        <f t="shared" si="4"/>
        <v>135.62365299999999</v>
      </c>
      <c r="F28" s="33">
        <f t="shared" si="4"/>
        <v>338.84853499999991</v>
      </c>
      <c r="G28" s="33">
        <f t="shared" si="4"/>
        <v>241.66598100000004</v>
      </c>
      <c r="H28" s="33">
        <f t="shared" si="4"/>
        <v>109.06434900000001</v>
      </c>
      <c r="I28" s="33">
        <f t="shared" si="4"/>
        <v>403.23059099999978</v>
      </c>
      <c r="J28" s="33">
        <f t="shared" si="4"/>
        <v>396.04399999999998</v>
      </c>
      <c r="K28" s="33">
        <f t="shared" si="4"/>
        <v>264.24054099999989</v>
      </c>
      <c r="L28" s="33">
        <f t="shared" si="4"/>
        <v>389.46126699999996</v>
      </c>
      <c r="M28" s="33">
        <f t="shared" si="4"/>
        <v>816.59602699999982</v>
      </c>
      <c r="N28" s="33">
        <f t="shared" si="0"/>
        <v>3885.8870289999995</v>
      </c>
    </row>
    <row r="29" spans="1:14" ht="17.399999999999999" customHeight="1" x14ac:dyDescent="0.25">
      <c r="A29" s="25" t="s">
        <v>28</v>
      </c>
      <c r="B29" s="34">
        <f>SUM(B30:B45)</f>
        <v>0</v>
      </c>
      <c r="C29" s="33">
        <f t="shared" ref="C29:M29" si="5">SUM(C30:C45)</f>
        <v>0</v>
      </c>
      <c r="D29" s="33">
        <f t="shared" si="5"/>
        <v>0</v>
      </c>
      <c r="E29" s="33">
        <f t="shared" si="5"/>
        <v>0</v>
      </c>
      <c r="F29" s="33">
        <f t="shared" si="5"/>
        <v>0</v>
      </c>
      <c r="G29" s="33">
        <f t="shared" si="5"/>
        <v>0</v>
      </c>
      <c r="H29" s="33">
        <f t="shared" si="5"/>
        <v>0</v>
      </c>
      <c r="I29" s="33">
        <f t="shared" si="5"/>
        <v>0</v>
      </c>
      <c r="J29" s="33">
        <f t="shared" si="5"/>
        <v>0</v>
      </c>
      <c r="K29" s="33">
        <f t="shared" si="5"/>
        <v>0</v>
      </c>
      <c r="L29" s="33">
        <f t="shared" si="5"/>
        <v>0</v>
      </c>
      <c r="M29" s="33">
        <f t="shared" si="5"/>
        <v>0</v>
      </c>
      <c r="N29" s="33">
        <f t="shared" si="0"/>
        <v>0</v>
      </c>
    </row>
    <row r="30" spans="1:14" ht="17.399999999999999" customHeight="1" x14ac:dyDescent="0.25">
      <c r="A30" s="28" t="s">
        <v>45</v>
      </c>
      <c r="B30" s="31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3">
        <f t="shared" si="0"/>
        <v>0</v>
      </c>
    </row>
    <row r="31" spans="1:14" ht="17.399999999999999" customHeight="1" outlineLevel="1" x14ac:dyDescent="0.25">
      <c r="A31" s="28" t="s">
        <v>46</v>
      </c>
      <c r="B31" s="31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3">
        <f t="shared" si="0"/>
        <v>0</v>
      </c>
    </row>
    <row r="32" spans="1:14" ht="17.399999999999999" customHeight="1" outlineLevel="1" x14ac:dyDescent="0.25">
      <c r="A32" s="28" t="s">
        <v>47</v>
      </c>
      <c r="B32" s="31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3">
        <f t="shared" si="0"/>
        <v>0</v>
      </c>
    </row>
    <row r="33" spans="1:14" ht="17.399999999999999" customHeight="1" outlineLevel="1" x14ac:dyDescent="0.25">
      <c r="A33" s="28" t="s">
        <v>32</v>
      </c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3">
        <f t="shared" si="0"/>
        <v>0</v>
      </c>
    </row>
    <row r="34" spans="1:14" ht="17.399999999999999" customHeight="1" outlineLevel="1" x14ac:dyDescent="0.25">
      <c r="A34" s="28" t="s">
        <v>48</v>
      </c>
      <c r="B34" s="31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3">
        <f t="shared" si="0"/>
        <v>0</v>
      </c>
    </row>
    <row r="35" spans="1:14" ht="17.399999999999999" customHeight="1" outlineLevel="1" x14ac:dyDescent="0.25">
      <c r="A35" s="28" t="s">
        <v>49</v>
      </c>
      <c r="B35" s="31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3">
        <f t="shared" si="0"/>
        <v>0</v>
      </c>
    </row>
    <row r="36" spans="1:14" ht="17.399999999999999" customHeight="1" outlineLevel="1" x14ac:dyDescent="0.25">
      <c r="A36" s="28" t="s">
        <v>2</v>
      </c>
      <c r="B36" s="31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3">
        <f t="shared" si="0"/>
        <v>0</v>
      </c>
    </row>
    <row r="37" spans="1:14" ht="17.399999999999999" customHeight="1" outlineLevel="1" x14ac:dyDescent="0.25">
      <c r="A37" s="28" t="s">
        <v>50</v>
      </c>
      <c r="B37" s="31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3">
        <f t="shared" si="0"/>
        <v>0</v>
      </c>
    </row>
    <row r="38" spans="1:14" ht="17.399999999999999" customHeight="1" outlineLevel="1" x14ac:dyDescent="0.25">
      <c r="A38" s="28" t="s">
        <v>51</v>
      </c>
      <c r="B38" s="31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3">
        <f t="shared" si="0"/>
        <v>0</v>
      </c>
    </row>
    <row r="39" spans="1:14" ht="17.399999999999999" customHeight="1" outlineLevel="1" x14ac:dyDescent="0.25">
      <c r="A39" s="28" t="s">
        <v>52</v>
      </c>
      <c r="B39" s="31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3">
        <f t="shared" si="0"/>
        <v>0</v>
      </c>
    </row>
    <row r="40" spans="1:14" ht="17.399999999999999" customHeight="1" outlineLevel="1" x14ac:dyDescent="0.25">
      <c r="A40" s="28" t="s">
        <v>53</v>
      </c>
      <c r="B40" s="31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3">
        <f t="shared" si="0"/>
        <v>0</v>
      </c>
    </row>
    <row r="41" spans="1:14" ht="17.399999999999999" customHeight="1" outlineLevel="1" x14ac:dyDescent="0.25">
      <c r="A41" s="28" t="s">
        <v>40</v>
      </c>
      <c r="B41" s="31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3">
        <f t="shared" si="0"/>
        <v>0</v>
      </c>
    </row>
    <row r="42" spans="1:14" ht="17.399999999999999" customHeight="1" outlineLevel="1" x14ac:dyDescent="0.25">
      <c r="A42" s="28" t="s">
        <v>3</v>
      </c>
      <c r="B42" s="31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3">
        <f t="shared" si="0"/>
        <v>0</v>
      </c>
    </row>
    <row r="43" spans="1:14" ht="17.399999999999999" customHeight="1" outlineLevel="1" x14ac:dyDescent="0.25">
      <c r="A43" s="28" t="s">
        <v>41</v>
      </c>
      <c r="B43" s="31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3">
        <f t="shared" si="0"/>
        <v>0</v>
      </c>
    </row>
    <row r="44" spans="1:14" ht="17.399999999999999" customHeight="1" outlineLevel="1" x14ac:dyDescent="0.25">
      <c r="A44" s="28" t="s">
        <v>42</v>
      </c>
      <c r="B44" s="31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3">
        <f t="shared" si="0"/>
        <v>0</v>
      </c>
    </row>
    <row r="45" spans="1:14" ht="17.399999999999999" customHeight="1" outlineLevel="1" x14ac:dyDescent="0.25">
      <c r="A45" s="28" t="s">
        <v>54</v>
      </c>
      <c r="B45" s="31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3">
        <f t="shared" si="0"/>
        <v>0</v>
      </c>
    </row>
    <row r="46" spans="1:14" ht="17.399999999999999" customHeight="1" outlineLevel="1" thickBot="1" x14ac:dyDescent="0.3">
      <c r="A46" s="30" t="s">
        <v>4</v>
      </c>
      <c r="B46" s="37">
        <f>B28-B29</f>
        <v>374.39933099999996</v>
      </c>
      <c r="C46" s="38">
        <f t="shared" ref="C46:M46" si="6">C28-C29</f>
        <v>16.228662999999997</v>
      </c>
      <c r="D46" s="38">
        <f t="shared" si="6"/>
        <v>400.48409099999998</v>
      </c>
      <c r="E46" s="38">
        <f t="shared" si="6"/>
        <v>135.62365299999999</v>
      </c>
      <c r="F46" s="38">
        <f t="shared" si="6"/>
        <v>338.84853499999991</v>
      </c>
      <c r="G46" s="38">
        <f t="shared" si="6"/>
        <v>241.66598100000004</v>
      </c>
      <c r="H46" s="38">
        <f t="shared" si="6"/>
        <v>109.06434900000001</v>
      </c>
      <c r="I46" s="38">
        <f t="shared" si="6"/>
        <v>403.23059099999978</v>
      </c>
      <c r="J46" s="38">
        <f t="shared" si="6"/>
        <v>396.04399999999998</v>
      </c>
      <c r="K46" s="38">
        <f t="shared" si="6"/>
        <v>264.24054099999989</v>
      </c>
      <c r="L46" s="38">
        <f t="shared" si="6"/>
        <v>389.46126699999996</v>
      </c>
      <c r="M46" s="38">
        <f t="shared" si="6"/>
        <v>816.59602699999982</v>
      </c>
      <c r="N46" s="38">
        <f t="shared" si="0"/>
        <v>3885.8870289999995</v>
      </c>
    </row>
  </sheetData>
  <phoneticPr fontId="2" type="noConversion"/>
  <pageMargins left="0.7" right="0.7" top="0.75" bottom="0.75" header="0.3" footer="0.3"/>
  <customProperties>
    <customPr name="_pios_id" r:id="rId1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N46"/>
  <sheetViews>
    <sheetView zoomScale="90" zoomScaleNormal="90" workbookViewId="0">
      <pane xSplit="1" ySplit="2" topLeftCell="B3" activePane="bottomRight" state="frozen"/>
      <selection activeCell="O10" sqref="O10"/>
      <selection pane="topRight" activeCell="O10" sqref="O10"/>
      <selection pane="bottomLeft" activeCell="O10" sqref="O10"/>
      <selection pane="bottomRight" activeCell="P18" sqref="P18"/>
    </sheetView>
  </sheetViews>
  <sheetFormatPr defaultColWidth="8.6640625" defaultRowHeight="13.8" outlineLevelRow="1" x14ac:dyDescent="0.25"/>
  <cols>
    <col min="1" max="1" width="22.33203125" style="3" bestFit="1" customWidth="1"/>
    <col min="2" max="2" width="11.6640625" style="3" bestFit="1" customWidth="1"/>
    <col min="3" max="3" width="9.77734375" style="3" bestFit="1" customWidth="1"/>
    <col min="4" max="13" width="11.6640625" style="3" bestFit="1" customWidth="1"/>
    <col min="14" max="14" width="12.21875" style="3" customWidth="1"/>
    <col min="15" max="16384" width="8.6640625" style="3"/>
  </cols>
  <sheetData>
    <row r="1" spans="1:14" s="1" customFormat="1" ht="21.9" customHeight="1" thickBot="1" x14ac:dyDescent="0.3">
      <c r="A1" s="1" t="s">
        <v>22</v>
      </c>
    </row>
    <row r="2" spans="1:14" s="2" customFormat="1" ht="17.399999999999999" customHeight="1" x14ac:dyDescent="0.25">
      <c r="A2" s="7" t="s">
        <v>66</v>
      </c>
      <c r="B2" s="10" t="s">
        <v>5</v>
      </c>
      <c r="C2" s="11" t="s">
        <v>6</v>
      </c>
      <c r="D2" s="11" t="s">
        <v>7</v>
      </c>
      <c r="E2" s="11" t="s">
        <v>8</v>
      </c>
      <c r="F2" s="11" t="s">
        <v>9</v>
      </c>
      <c r="G2" s="11" t="s">
        <v>10</v>
      </c>
      <c r="H2" s="11" t="s">
        <v>11</v>
      </c>
      <c r="I2" s="11" t="s">
        <v>12</v>
      </c>
      <c r="J2" s="11" t="s">
        <v>13</v>
      </c>
      <c r="K2" s="11" t="s">
        <v>14</v>
      </c>
      <c r="L2" s="11" t="s">
        <v>15</v>
      </c>
      <c r="M2" s="11" t="s">
        <v>16</v>
      </c>
      <c r="N2" s="11" t="s">
        <v>17</v>
      </c>
    </row>
    <row r="3" spans="1:14" s="2" customFormat="1" ht="17.399999999999999" customHeight="1" x14ac:dyDescent="0.25">
      <c r="A3" s="8" t="s">
        <v>0</v>
      </c>
      <c r="B3" s="31">
        <v>1920.104</v>
      </c>
      <c r="C3" s="32">
        <v>152.4556</v>
      </c>
      <c r="D3" s="32">
        <v>2000.0340000000001</v>
      </c>
      <c r="E3" s="32">
        <v>1015.096</v>
      </c>
      <c r="F3" s="32">
        <v>2195.3090000000002</v>
      </c>
      <c r="G3" s="32">
        <v>1568.0305000000001</v>
      </c>
      <c r="H3" s="32">
        <v>1029.57</v>
      </c>
      <c r="I3" s="32">
        <v>2308.0205999999998</v>
      </c>
      <c r="J3" s="32">
        <v>2430.1959000000002</v>
      </c>
      <c r="K3" s="32">
        <v>1403.1559</v>
      </c>
      <c r="L3" s="32">
        <v>2221.5027</v>
      </c>
      <c r="M3" s="32">
        <v>4812.4710999999998</v>
      </c>
      <c r="N3" s="33">
        <f>SUM(B3:M3)</f>
        <v>23055.945299999999</v>
      </c>
    </row>
    <row r="4" spans="1:14" s="2" customFormat="1" ht="17.399999999999999" customHeight="1" x14ac:dyDescent="0.25">
      <c r="A4" s="8" t="s">
        <v>1</v>
      </c>
      <c r="B4" s="31">
        <v>1195.0701663199998</v>
      </c>
      <c r="C4" s="32">
        <v>125.01647815999999</v>
      </c>
      <c r="D4" s="32">
        <v>1290.5835130399998</v>
      </c>
      <c r="E4" s="32">
        <v>568.55151767999996</v>
      </c>
      <c r="F4" s="32">
        <v>1233.6283901999998</v>
      </c>
      <c r="G4" s="32">
        <v>865.31036617999996</v>
      </c>
      <c r="H4" s="32">
        <v>513.60758643999998</v>
      </c>
      <c r="I4" s="32">
        <v>1391.3302229199994</v>
      </c>
      <c r="J4" s="32">
        <v>1318.7638422399998</v>
      </c>
      <c r="K4" s="32">
        <v>858.40721651999979</v>
      </c>
      <c r="L4" s="32">
        <v>1299.3076739999999</v>
      </c>
      <c r="M4" s="32">
        <v>3109.1647453799992</v>
      </c>
      <c r="N4" s="33">
        <f t="shared" ref="N4:N46" si="0">SUM(B4:M4)</f>
        <v>13768.741719079997</v>
      </c>
    </row>
    <row r="5" spans="1:14" s="2" customFormat="1" ht="17.399999999999999" customHeight="1" x14ac:dyDescent="0.25">
      <c r="A5" s="8" t="s">
        <v>23</v>
      </c>
      <c r="B5" s="31">
        <v>597.53508315999989</v>
      </c>
      <c r="C5" s="32">
        <v>62.508239079999996</v>
      </c>
      <c r="D5" s="32">
        <v>645.29175651999992</v>
      </c>
      <c r="E5" s="32">
        <v>284.27575883999998</v>
      </c>
      <c r="F5" s="32">
        <v>616.81419509999989</v>
      </c>
      <c r="G5" s="32">
        <v>432.65518308999998</v>
      </c>
      <c r="H5" s="32">
        <v>256.80379321999999</v>
      </c>
      <c r="I5" s="32">
        <v>695.66511145999971</v>
      </c>
      <c r="J5" s="32">
        <v>659.3819211199999</v>
      </c>
      <c r="K5" s="32">
        <v>429.2036082599999</v>
      </c>
      <c r="L5" s="32">
        <v>649.65383699999995</v>
      </c>
      <c r="M5" s="32">
        <v>1554.5823726899996</v>
      </c>
      <c r="N5" s="33">
        <f t="shared" si="0"/>
        <v>6884.3708595399985</v>
      </c>
    </row>
    <row r="6" spans="1:14" s="2" customFormat="1" ht="17.399999999999999" customHeight="1" x14ac:dyDescent="0.25">
      <c r="A6" s="8" t="s">
        <v>24</v>
      </c>
      <c r="B6" s="31">
        <v>515.11645099999998</v>
      </c>
      <c r="C6" s="32">
        <v>53.886412999999997</v>
      </c>
      <c r="D6" s="32">
        <v>556.28599699999995</v>
      </c>
      <c r="E6" s="32">
        <v>251.57146800000001</v>
      </c>
      <c r="F6" s="32">
        <v>545.85326999999995</v>
      </c>
      <c r="G6" s="32">
        <v>382.88069300000001</v>
      </c>
      <c r="H6" s="32">
        <v>227.25999400000001</v>
      </c>
      <c r="I6" s="32">
        <v>615.63284199999975</v>
      </c>
      <c r="J6" s="32">
        <v>583.52382399999999</v>
      </c>
      <c r="K6" s="32">
        <v>379.82620199999997</v>
      </c>
      <c r="L6" s="32">
        <v>574.91489999999999</v>
      </c>
      <c r="M6" s="32">
        <v>1375.7366129999998</v>
      </c>
      <c r="N6" s="33">
        <f>SUM(B6:M6)</f>
        <v>6062.4886669999996</v>
      </c>
    </row>
    <row r="7" spans="1:14" s="2" customFormat="1" ht="17.399999999999999" customHeight="1" x14ac:dyDescent="0.25">
      <c r="A7" s="8" t="s">
        <v>25</v>
      </c>
      <c r="B7" s="31">
        <v>89.998730999999992</v>
      </c>
      <c r="C7" s="32">
        <v>7.4020319999999993</v>
      </c>
      <c r="D7" s="32">
        <v>97.192424000000017</v>
      </c>
      <c r="E7" s="32">
        <v>45.385744999999993</v>
      </c>
      <c r="F7" s="32">
        <v>99.208162000000002</v>
      </c>
      <c r="G7" s="32">
        <v>68.326477999999994</v>
      </c>
      <c r="H7" s="32">
        <v>40.679967999999995</v>
      </c>
      <c r="I7" s="32">
        <v>108.34343099999998</v>
      </c>
      <c r="J7" s="32">
        <v>108.14968800000004</v>
      </c>
      <c r="K7" s="32">
        <v>71.897576000000001</v>
      </c>
      <c r="L7" s="32">
        <v>105.26053900000001</v>
      </c>
      <c r="M7" s="32">
        <v>250.74504799999997</v>
      </c>
      <c r="N7" s="33">
        <f t="shared" si="0"/>
        <v>1092.5898219999999</v>
      </c>
    </row>
    <row r="8" spans="1:14" s="2" customFormat="1" ht="17.399999999999999" customHeight="1" x14ac:dyDescent="0.25">
      <c r="A8" s="13" t="s">
        <v>26</v>
      </c>
      <c r="B8" s="34">
        <f>B6-B7</f>
        <v>425.11771999999996</v>
      </c>
      <c r="C8" s="33">
        <f t="shared" ref="C8:M8" si="1">C6-C7</f>
        <v>46.484380999999999</v>
      </c>
      <c r="D8" s="33">
        <f t="shared" si="1"/>
        <v>459.09357299999994</v>
      </c>
      <c r="E8" s="33">
        <f t="shared" si="1"/>
        <v>206.18572300000002</v>
      </c>
      <c r="F8" s="33">
        <f t="shared" si="1"/>
        <v>446.64510799999994</v>
      </c>
      <c r="G8" s="33">
        <f t="shared" si="1"/>
        <v>314.554215</v>
      </c>
      <c r="H8" s="33">
        <f t="shared" si="1"/>
        <v>186.580026</v>
      </c>
      <c r="I8" s="33">
        <f t="shared" si="1"/>
        <v>507.28941099999975</v>
      </c>
      <c r="J8" s="33">
        <f t="shared" si="1"/>
        <v>475.37413599999996</v>
      </c>
      <c r="K8" s="33">
        <f t="shared" si="1"/>
        <v>307.92862599999995</v>
      </c>
      <c r="L8" s="33">
        <f t="shared" si="1"/>
        <v>469.65436099999999</v>
      </c>
      <c r="M8" s="33">
        <f t="shared" si="1"/>
        <v>1124.9915649999998</v>
      </c>
      <c r="N8" s="33">
        <f t="shared" si="0"/>
        <v>4969.8988449999997</v>
      </c>
    </row>
    <row r="9" spans="1:14" s="2" customFormat="1" ht="17.399999999999999" customHeight="1" x14ac:dyDescent="0.25">
      <c r="A9" s="14" t="s">
        <v>18</v>
      </c>
      <c r="B9" s="35">
        <f>IFERROR(B8/B6,0)</f>
        <v>0.82528468887902007</v>
      </c>
      <c r="C9" s="36">
        <f t="shared" ref="C9:N9" si="2">IFERROR(C8/C6,0)</f>
        <v>0.86263639407581283</v>
      </c>
      <c r="D9" s="36">
        <f t="shared" si="2"/>
        <v>0.82528335330360647</v>
      </c>
      <c r="E9" s="36">
        <f t="shared" si="2"/>
        <v>0.81959104758255019</v>
      </c>
      <c r="F9" s="36">
        <f t="shared" si="2"/>
        <v>0.8182512271109047</v>
      </c>
      <c r="G9" s="36">
        <f t="shared" si="2"/>
        <v>0.82154629562373882</v>
      </c>
      <c r="H9" s="36">
        <f t="shared" si="2"/>
        <v>0.82099811196862038</v>
      </c>
      <c r="I9" s="36">
        <f t="shared" si="2"/>
        <v>0.82401291222861683</v>
      </c>
      <c r="J9" s="36">
        <f t="shared" si="2"/>
        <v>0.81466105829468238</v>
      </c>
      <c r="K9" s="36">
        <f t="shared" si="2"/>
        <v>0.81070927802921811</v>
      </c>
      <c r="L9" s="36">
        <f t="shared" si="2"/>
        <v>0.81691109588566935</v>
      </c>
      <c r="M9" s="36">
        <f t="shared" si="2"/>
        <v>0.8177376064352806</v>
      </c>
      <c r="N9" s="36">
        <f t="shared" si="2"/>
        <v>0.81977866153427981</v>
      </c>
    </row>
    <row r="10" spans="1:14" s="2" customFormat="1" ht="17.399999999999999" customHeight="1" x14ac:dyDescent="0.25">
      <c r="A10" s="13" t="s">
        <v>27</v>
      </c>
      <c r="B10" s="34">
        <f t="shared" ref="B10:M10" si="3">SUM(B11:B27)</f>
        <v>75.417281999999986</v>
      </c>
      <c r="C10" s="33">
        <f t="shared" si="3"/>
        <v>14.522850999999999</v>
      </c>
      <c r="D10" s="33">
        <f t="shared" si="3"/>
        <v>75.763142000000016</v>
      </c>
      <c r="E10" s="33">
        <f t="shared" si="3"/>
        <v>64.058638999999999</v>
      </c>
      <c r="F10" s="33">
        <f t="shared" si="3"/>
        <v>105.67405300000001</v>
      </c>
      <c r="G10" s="33">
        <f t="shared" si="3"/>
        <v>83.697655000000012</v>
      </c>
      <c r="H10" s="33">
        <f t="shared" si="3"/>
        <v>55.453841000000011</v>
      </c>
      <c r="I10" s="33">
        <f t="shared" si="3"/>
        <v>82.734157806666673</v>
      </c>
      <c r="J10" s="33">
        <f t="shared" si="3"/>
        <v>96.40944494</v>
      </c>
      <c r="K10" s="33">
        <f t="shared" si="3"/>
        <v>59.195093560000004</v>
      </c>
      <c r="L10" s="33">
        <f t="shared" si="3"/>
        <v>84.511600213333338</v>
      </c>
      <c r="M10" s="33">
        <f t="shared" si="3"/>
        <v>356.95272175999997</v>
      </c>
      <c r="N10" s="33">
        <f t="shared" si="0"/>
        <v>1154.3904812800001</v>
      </c>
    </row>
    <row r="11" spans="1:14" s="2" customFormat="1" ht="17.399999999999999" customHeight="1" outlineLevel="1" x14ac:dyDescent="0.25">
      <c r="A11" s="9" t="s">
        <v>29</v>
      </c>
      <c r="B11" s="31">
        <v>39.987359999999995</v>
      </c>
      <c r="C11" s="32"/>
      <c r="D11" s="32">
        <v>47.909358000000005</v>
      </c>
      <c r="E11" s="32">
        <v>33.117919000000001</v>
      </c>
      <c r="F11" s="32">
        <v>75.483382000000006</v>
      </c>
      <c r="G11" s="32">
        <v>55.037416</v>
      </c>
      <c r="H11" s="32">
        <v>34.839492</v>
      </c>
      <c r="I11" s="32">
        <v>68.830989000000002</v>
      </c>
      <c r="J11" s="32">
        <v>82.265818999999993</v>
      </c>
      <c r="K11" s="32">
        <v>27.675497999999997</v>
      </c>
      <c r="L11" s="32">
        <v>66.875807000000009</v>
      </c>
      <c r="M11" s="32">
        <v>106.62601000000001</v>
      </c>
      <c r="N11" s="33">
        <f t="shared" si="0"/>
        <v>638.64904999999999</v>
      </c>
    </row>
    <row r="12" spans="1:14" s="2" customFormat="1" ht="17.399999999999999" customHeight="1" outlineLevel="1" x14ac:dyDescent="0.25">
      <c r="A12" s="9" t="s">
        <v>30</v>
      </c>
      <c r="B12" s="31">
        <v>11.100854</v>
      </c>
      <c r="C12" s="32">
        <v>1.2602939999999998</v>
      </c>
      <c r="D12" s="32">
        <v>9.3154719999999998</v>
      </c>
      <c r="E12" s="32">
        <v>8.5732020000000002</v>
      </c>
      <c r="F12" s="32">
        <v>10.852036</v>
      </c>
      <c r="G12" s="32">
        <v>8.7267260000000011</v>
      </c>
      <c r="H12" s="32">
        <v>2.0916300000000003</v>
      </c>
      <c r="I12" s="32">
        <v>8.7087479999999999</v>
      </c>
      <c r="J12" s="32">
        <v>8.6517479999999995</v>
      </c>
      <c r="K12" s="32">
        <v>24.396564000000001</v>
      </c>
      <c r="L12" s="32">
        <v>10.729850000000001</v>
      </c>
      <c r="M12" s="32">
        <v>29.789042000000002</v>
      </c>
      <c r="N12" s="33">
        <f t="shared" si="0"/>
        <v>134.19616600000001</v>
      </c>
    </row>
    <row r="13" spans="1:14" s="2" customFormat="1" ht="17.399999999999999" customHeight="1" outlineLevel="1" x14ac:dyDescent="0.25">
      <c r="A13" s="9" t="s">
        <v>31</v>
      </c>
      <c r="B13" s="31"/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3">
        <f t="shared" si="0"/>
        <v>0</v>
      </c>
    </row>
    <row r="14" spans="1:14" s="2" customFormat="1" ht="17.399999999999999" customHeight="1" outlineLevel="1" x14ac:dyDescent="0.25">
      <c r="A14" s="9" t="s">
        <v>32</v>
      </c>
      <c r="B14" s="31"/>
      <c r="C14" s="32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3">
        <f t="shared" si="0"/>
        <v>0</v>
      </c>
    </row>
    <row r="15" spans="1:14" s="2" customFormat="1" ht="17.399999999999999" customHeight="1" outlineLevel="1" x14ac:dyDescent="0.25">
      <c r="A15" s="9" t="s">
        <v>33</v>
      </c>
      <c r="B15" s="31"/>
      <c r="C15" s="32"/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33">
        <f t="shared" si="0"/>
        <v>0</v>
      </c>
    </row>
    <row r="16" spans="1:14" s="2" customFormat="1" ht="17.399999999999999" customHeight="1" outlineLevel="1" x14ac:dyDescent="0.25">
      <c r="A16" s="9" t="s">
        <v>34</v>
      </c>
      <c r="B16" s="31"/>
      <c r="C16" s="32"/>
      <c r="D16" s="32"/>
      <c r="E16" s="32"/>
      <c r="F16" s="32"/>
      <c r="G16" s="32"/>
      <c r="H16" s="32">
        <v>0.11473</v>
      </c>
      <c r="I16" s="32"/>
      <c r="J16" s="32"/>
      <c r="K16" s="32"/>
      <c r="L16" s="32"/>
      <c r="M16" s="32"/>
      <c r="N16" s="33">
        <f t="shared" si="0"/>
        <v>0.11473</v>
      </c>
    </row>
    <row r="17" spans="1:14" s="2" customFormat="1" ht="17.399999999999999" customHeight="1" outlineLevel="1" x14ac:dyDescent="0.25">
      <c r="A17" s="9" t="s">
        <v>35</v>
      </c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>
        <f>165.596039+37.735849</f>
        <v>203.33188799999999</v>
      </c>
      <c r="N17" s="33">
        <f t="shared" si="0"/>
        <v>203.33188799999999</v>
      </c>
    </row>
    <row r="18" spans="1:14" s="2" customFormat="1" ht="17.399999999999999" customHeight="1" outlineLevel="1" x14ac:dyDescent="0.25">
      <c r="A18" s="9" t="s">
        <v>36</v>
      </c>
      <c r="B18" s="31"/>
      <c r="C18" s="32"/>
      <c r="D18" s="32">
        <v>0.04</v>
      </c>
      <c r="E18" s="32"/>
      <c r="F18" s="32"/>
      <c r="G18" s="32">
        <v>3.8504000000000004E-2</v>
      </c>
      <c r="H18" s="32">
        <v>0.18179999999999999</v>
      </c>
      <c r="I18" s="32"/>
      <c r="J18" s="32"/>
      <c r="K18" s="32">
        <v>5.1400000000000005E-3</v>
      </c>
      <c r="L18" s="32">
        <v>0.31443099999999996</v>
      </c>
      <c r="M18" s="32">
        <v>9.9099999999999991E-4</v>
      </c>
      <c r="N18" s="33">
        <f t="shared" si="0"/>
        <v>0.58086599999999988</v>
      </c>
    </row>
    <row r="19" spans="1:14" s="2" customFormat="1" ht="17.399999999999999" customHeight="1" outlineLevel="1" x14ac:dyDescent="0.25">
      <c r="A19" s="9" t="s">
        <v>37</v>
      </c>
      <c r="B19" s="31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3">
        <f t="shared" si="0"/>
        <v>0</v>
      </c>
    </row>
    <row r="20" spans="1:14" s="2" customFormat="1" ht="17.399999999999999" customHeight="1" outlineLevel="1" x14ac:dyDescent="0.25">
      <c r="A20" s="9" t="s">
        <v>38</v>
      </c>
      <c r="B20" s="31"/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3">
        <f t="shared" si="0"/>
        <v>0</v>
      </c>
    </row>
    <row r="21" spans="1:14" s="2" customFormat="1" ht="17.399999999999999" customHeight="1" outlineLevel="1" x14ac:dyDescent="0.25">
      <c r="A21" s="9" t="s">
        <v>39</v>
      </c>
      <c r="B21" s="31">
        <v>16.017151000000002</v>
      </c>
      <c r="C21" s="32">
        <v>12.034447</v>
      </c>
      <c r="D21" s="32">
        <v>11.819189000000001</v>
      </c>
      <c r="E21" s="32">
        <v>16.322414999999999</v>
      </c>
      <c r="F21" s="32">
        <v>12.288362999999999</v>
      </c>
      <c r="G21" s="32">
        <v>13.823111999999998</v>
      </c>
      <c r="H21" s="32">
        <v>14.611423</v>
      </c>
      <c r="I21" s="32">
        <v>4.3372091400000006</v>
      </c>
      <c r="J21" s="32">
        <v>4.3206189400000001</v>
      </c>
      <c r="K21" s="32">
        <v>6.8420765599999998</v>
      </c>
      <c r="L21" s="32">
        <v>4.5542483800000007</v>
      </c>
      <c r="M21" s="32">
        <v>11.728982760000001</v>
      </c>
      <c r="N21" s="33">
        <f t="shared" si="0"/>
        <v>128.69923578000001</v>
      </c>
    </row>
    <row r="22" spans="1:14" s="2" customFormat="1" ht="17.399999999999999" customHeight="1" outlineLevel="1" x14ac:dyDescent="0.25">
      <c r="A22" s="9" t="s">
        <v>40</v>
      </c>
      <c r="B22" s="31"/>
      <c r="C22" s="32"/>
      <c r="D22" s="32"/>
      <c r="E22" s="32"/>
      <c r="F22" s="32"/>
      <c r="G22" s="32"/>
      <c r="H22" s="32">
        <v>0.13467000000000001</v>
      </c>
      <c r="I22" s="32"/>
      <c r="J22" s="32"/>
      <c r="K22" s="32"/>
      <c r="L22" s="32"/>
      <c r="M22" s="32">
        <v>2.8488900000000008</v>
      </c>
      <c r="N22" s="33">
        <f t="shared" si="0"/>
        <v>2.9835600000000007</v>
      </c>
    </row>
    <row r="23" spans="1:14" s="2" customFormat="1" ht="17.399999999999999" customHeight="1" outlineLevel="1" x14ac:dyDescent="0.25">
      <c r="A23" s="9" t="s">
        <v>3</v>
      </c>
      <c r="B23" s="31"/>
      <c r="C23" s="32"/>
      <c r="D23" s="32"/>
      <c r="E23" s="32"/>
      <c r="F23" s="32"/>
      <c r="G23" s="32">
        <v>5.5046000000000005E-2</v>
      </c>
      <c r="H23" s="32"/>
      <c r="I23" s="32">
        <v>2.1127E-2</v>
      </c>
      <c r="J23" s="32">
        <v>3.9225999999999997E-2</v>
      </c>
      <c r="K23" s="32"/>
      <c r="L23" s="32"/>
      <c r="M23" s="32"/>
      <c r="N23" s="33">
        <f t="shared" si="0"/>
        <v>0.115399</v>
      </c>
    </row>
    <row r="24" spans="1:14" s="2" customFormat="1" ht="17.399999999999999" customHeight="1" outlineLevel="1" x14ac:dyDescent="0.25">
      <c r="A24" s="9" t="s">
        <v>41</v>
      </c>
      <c r="B24" s="31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3">
        <f t="shared" si="0"/>
        <v>0</v>
      </c>
    </row>
    <row r="25" spans="1:14" s="2" customFormat="1" ht="17.399999999999999" customHeight="1" outlineLevel="1" x14ac:dyDescent="0.25">
      <c r="A25" s="9" t="s">
        <v>42</v>
      </c>
      <c r="B25" s="31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3">
        <f t="shared" si="0"/>
        <v>0</v>
      </c>
    </row>
    <row r="26" spans="1:14" s="2" customFormat="1" ht="17.399999999999999" customHeight="1" outlineLevel="1" x14ac:dyDescent="0.25">
      <c r="A26" s="9" t="s">
        <v>43</v>
      </c>
      <c r="B26" s="31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3"/>
    </row>
    <row r="27" spans="1:14" s="2" customFormat="1" ht="17.399999999999999" customHeight="1" outlineLevel="1" x14ac:dyDescent="0.25">
      <c r="A27" s="9" t="s">
        <v>44</v>
      </c>
      <c r="B27" s="31">
        <v>8.3119169999999993</v>
      </c>
      <c r="C27" s="32">
        <v>1.22811</v>
      </c>
      <c r="D27" s="32">
        <v>6.6791229999999997</v>
      </c>
      <c r="E27" s="32">
        <v>6.0451029999999983</v>
      </c>
      <c r="F27" s="32">
        <v>7.0502719999999997</v>
      </c>
      <c r="G27" s="32">
        <v>6.0168509999999982</v>
      </c>
      <c r="H27" s="32">
        <v>3.480096000000001</v>
      </c>
      <c r="I27" s="32">
        <v>0.83608466666666659</v>
      </c>
      <c r="J27" s="32">
        <v>1.1320330000000001</v>
      </c>
      <c r="K27" s="32">
        <v>0.27581499999999998</v>
      </c>
      <c r="L27" s="32">
        <v>2.0372638333333333</v>
      </c>
      <c r="M27" s="32">
        <v>2.6269180000000003</v>
      </c>
      <c r="N27" s="33">
        <f t="shared" si="0"/>
        <v>45.719586499999998</v>
      </c>
    </row>
    <row r="28" spans="1:14" s="2" customFormat="1" ht="17.399999999999999" customHeight="1" outlineLevel="1" x14ac:dyDescent="0.25">
      <c r="A28" s="12" t="s">
        <v>55</v>
      </c>
      <c r="B28" s="34">
        <f t="shared" ref="B28:M28" si="4">B8-B10</f>
        <v>349.70043799999996</v>
      </c>
      <c r="C28" s="33">
        <f t="shared" si="4"/>
        <v>31.96153</v>
      </c>
      <c r="D28" s="33">
        <f t="shared" si="4"/>
        <v>383.33043099999992</v>
      </c>
      <c r="E28" s="33">
        <f t="shared" si="4"/>
        <v>142.12708400000002</v>
      </c>
      <c r="F28" s="33">
        <f t="shared" si="4"/>
        <v>340.97105499999992</v>
      </c>
      <c r="G28" s="33">
        <f t="shared" si="4"/>
        <v>230.85656</v>
      </c>
      <c r="H28" s="33">
        <f t="shared" si="4"/>
        <v>131.12618499999999</v>
      </c>
      <c r="I28" s="33">
        <f t="shared" si="4"/>
        <v>424.5552531933331</v>
      </c>
      <c r="J28" s="33">
        <f t="shared" si="4"/>
        <v>378.96469105999995</v>
      </c>
      <c r="K28" s="33">
        <f t="shared" si="4"/>
        <v>248.73353243999995</v>
      </c>
      <c r="L28" s="33">
        <f t="shared" si="4"/>
        <v>385.14276078666666</v>
      </c>
      <c r="M28" s="33">
        <f t="shared" si="4"/>
        <v>768.03884323999978</v>
      </c>
      <c r="N28" s="33">
        <f t="shared" si="0"/>
        <v>3815.5083637199996</v>
      </c>
    </row>
    <row r="29" spans="1:14" s="2" customFormat="1" ht="17.399999999999999" customHeight="1" x14ac:dyDescent="0.25">
      <c r="A29" s="13" t="s">
        <v>28</v>
      </c>
      <c r="B29" s="34">
        <f>SUM(B30:B45)</f>
        <v>0</v>
      </c>
      <c r="C29" s="33">
        <f t="shared" ref="C29:M29" si="5">SUM(C30:C45)</f>
        <v>0</v>
      </c>
      <c r="D29" s="33">
        <f t="shared" si="5"/>
        <v>0</v>
      </c>
      <c r="E29" s="33">
        <f t="shared" si="5"/>
        <v>0</v>
      </c>
      <c r="F29" s="33">
        <f t="shared" si="5"/>
        <v>0</v>
      </c>
      <c r="G29" s="33">
        <f t="shared" si="5"/>
        <v>0</v>
      </c>
      <c r="H29" s="33">
        <f t="shared" si="5"/>
        <v>0</v>
      </c>
      <c r="I29" s="33">
        <f t="shared" si="5"/>
        <v>0</v>
      </c>
      <c r="J29" s="33">
        <f t="shared" si="5"/>
        <v>0</v>
      </c>
      <c r="K29" s="33">
        <f t="shared" si="5"/>
        <v>0</v>
      </c>
      <c r="L29" s="33">
        <f t="shared" si="5"/>
        <v>0</v>
      </c>
      <c r="M29" s="33">
        <f t="shared" si="5"/>
        <v>0</v>
      </c>
      <c r="N29" s="33">
        <f t="shared" si="0"/>
        <v>0</v>
      </c>
    </row>
    <row r="30" spans="1:14" s="2" customFormat="1" ht="17.399999999999999" customHeight="1" x14ac:dyDescent="0.25">
      <c r="A30" s="9" t="s">
        <v>45</v>
      </c>
      <c r="B30" s="31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3">
        <f t="shared" si="0"/>
        <v>0</v>
      </c>
    </row>
    <row r="31" spans="1:14" s="2" customFormat="1" ht="17.399999999999999" customHeight="1" outlineLevel="1" x14ac:dyDescent="0.25">
      <c r="A31" s="9" t="s">
        <v>46</v>
      </c>
      <c r="B31" s="31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3">
        <f t="shared" si="0"/>
        <v>0</v>
      </c>
    </row>
    <row r="32" spans="1:14" s="2" customFormat="1" ht="17.399999999999999" customHeight="1" outlineLevel="1" x14ac:dyDescent="0.25">
      <c r="A32" s="9" t="s">
        <v>47</v>
      </c>
      <c r="B32" s="31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3">
        <f t="shared" si="0"/>
        <v>0</v>
      </c>
    </row>
    <row r="33" spans="1:14" s="2" customFormat="1" ht="17.399999999999999" customHeight="1" outlineLevel="1" x14ac:dyDescent="0.25">
      <c r="A33" s="9" t="s">
        <v>32</v>
      </c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3">
        <f t="shared" si="0"/>
        <v>0</v>
      </c>
    </row>
    <row r="34" spans="1:14" s="2" customFormat="1" ht="17.399999999999999" customHeight="1" outlineLevel="1" x14ac:dyDescent="0.25">
      <c r="A34" s="9" t="s">
        <v>48</v>
      </c>
      <c r="B34" s="31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3">
        <f t="shared" si="0"/>
        <v>0</v>
      </c>
    </row>
    <row r="35" spans="1:14" s="2" customFormat="1" ht="17.399999999999999" customHeight="1" outlineLevel="1" x14ac:dyDescent="0.25">
      <c r="A35" s="9" t="s">
        <v>49</v>
      </c>
      <c r="B35" s="31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3">
        <f t="shared" si="0"/>
        <v>0</v>
      </c>
    </row>
    <row r="36" spans="1:14" s="2" customFormat="1" ht="17.399999999999999" customHeight="1" outlineLevel="1" x14ac:dyDescent="0.25">
      <c r="A36" s="9" t="s">
        <v>2</v>
      </c>
      <c r="B36" s="31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3">
        <f t="shared" si="0"/>
        <v>0</v>
      </c>
    </row>
    <row r="37" spans="1:14" s="2" customFormat="1" ht="17.399999999999999" customHeight="1" outlineLevel="1" x14ac:dyDescent="0.25">
      <c r="A37" s="9" t="s">
        <v>50</v>
      </c>
      <c r="B37" s="31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3">
        <f t="shared" si="0"/>
        <v>0</v>
      </c>
    </row>
    <row r="38" spans="1:14" s="2" customFormat="1" ht="17.399999999999999" customHeight="1" outlineLevel="1" x14ac:dyDescent="0.25">
      <c r="A38" s="9" t="s">
        <v>51</v>
      </c>
      <c r="B38" s="31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3">
        <f t="shared" si="0"/>
        <v>0</v>
      </c>
    </row>
    <row r="39" spans="1:14" s="2" customFormat="1" ht="17.399999999999999" customHeight="1" outlineLevel="1" x14ac:dyDescent="0.25">
      <c r="A39" s="9" t="s">
        <v>52</v>
      </c>
      <c r="B39" s="31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3">
        <f t="shared" si="0"/>
        <v>0</v>
      </c>
    </row>
    <row r="40" spans="1:14" s="2" customFormat="1" ht="17.399999999999999" customHeight="1" outlineLevel="1" x14ac:dyDescent="0.25">
      <c r="A40" s="9" t="s">
        <v>53</v>
      </c>
      <c r="B40" s="31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3">
        <f t="shared" si="0"/>
        <v>0</v>
      </c>
    </row>
    <row r="41" spans="1:14" s="2" customFormat="1" ht="17.399999999999999" customHeight="1" outlineLevel="1" x14ac:dyDescent="0.25">
      <c r="A41" s="9" t="s">
        <v>40</v>
      </c>
      <c r="B41" s="31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3">
        <f t="shared" si="0"/>
        <v>0</v>
      </c>
    </row>
    <row r="42" spans="1:14" s="2" customFormat="1" ht="17.399999999999999" customHeight="1" outlineLevel="1" x14ac:dyDescent="0.25">
      <c r="A42" s="9" t="s">
        <v>3</v>
      </c>
      <c r="B42" s="31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3">
        <f t="shared" si="0"/>
        <v>0</v>
      </c>
    </row>
    <row r="43" spans="1:14" s="2" customFormat="1" ht="17.399999999999999" customHeight="1" outlineLevel="1" x14ac:dyDescent="0.25">
      <c r="A43" s="9" t="s">
        <v>41</v>
      </c>
      <c r="B43" s="31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3">
        <f t="shared" si="0"/>
        <v>0</v>
      </c>
    </row>
    <row r="44" spans="1:14" s="2" customFormat="1" ht="17.399999999999999" customHeight="1" outlineLevel="1" x14ac:dyDescent="0.25">
      <c r="A44" s="9" t="s">
        <v>42</v>
      </c>
      <c r="B44" s="31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3">
        <f t="shared" si="0"/>
        <v>0</v>
      </c>
    </row>
    <row r="45" spans="1:14" s="2" customFormat="1" ht="17.399999999999999" customHeight="1" outlineLevel="1" x14ac:dyDescent="0.25">
      <c r="A45" s="9" t="s">
        <v>54</v>
      </c>
      <c r="B45" s="31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3">
        <f t="shared" si="0"/>
        <v>0</v>
      </c>
    </row>
    <row r="46" spans="1:14" s="2" customFormat="1" ht="17.399999999999999" customHeight="1" outlineLevel="1" thickBot="1" x14ac:dyDescent="0.3">
      <c r="A46" s="15" t="s">
        <v>4</v>
      </c>
      <c r="B46" s="37">
        <f>B28-B29</f>
        <v>349.70043799999996</v>
      </c>
      <c r="C46" s="38">
        <f t="shared" ref="C46:M46" si="6">C28-C29</f>
        <v>31.96153</v>
      </c>
      <c r="D46" s="38">
        <f t="shared" si="6"/>
        <v>383.33043099999992</v>
      </c>
      <c r="E46" s="38">
        <f t="shared" si="6"/>
        <v>142.12708400000002</v>
      </c>
      <c r="F46" s="38">
        <f t="shared" si="6"/>
        <v>340.97105499999992</v>
      </c>
      <c r="G46" s="38">
        <f t="shared" si="6"/>
        <v>230.85656</v>
      </c>
      <c r="H46" s="38">
        <f t="shared" si="6"/>
        <v>131.12618499999999</v>
      </c>
      <c r="I46" s="38">
        <f t="shared" si="6"/>
        <v>424.5552531933331</v>
      </c>
      <c r="J46" s="38">
        <f t="shared" si="6"/>
        <v>378.96469105999995</v>
      </c>
      <c r="K46" s="38">
        <f t="shared" si="6"/>
        <v>248.73353243999995</v>
      </c>
      <c r="L46" s="38">
        <f t="shared" si="6"/>
        <v>385.14276078666666</v>
      </c>
      <c r="M46" s="38">
        <f t="shared" si="6"/>
        <v>768.03884323999978</v>
      </c>
      <c r="N46" s="38">
        <f t="shared" si="0"/>
        <v>3815.5083637199996</v>
      </c>
    </row>
  </sheetData>
  <phoneticPr fontId="2" type="noConversion"/>
  <pageMargins left="0.7" right="0.7" top="0.75" bottom="0.75" header="0.3" footer="0.3"/>
  <customProperties>
    <customPr name="_pios_id" r:id="rId1"/>
  </customPropertie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N46"/>
  <sheetViews>
    <sheetView zoomScale="90" zoomScaleNormal="90" workbookViewId="0">
      <pane xSplit="1" ySplit="2" topLeftCell="B3" activePane="bottomRight" state="frozen"/>
      <selection activeCell="O10" sqref="O10"/>
      <selection pane="topRight" activeCell="O10" sqref="O10"/>
      <selection pane="bottomLeft" activeCell="O10" sqref="O10"/>
      <selection pane="bottomRight" activeCell="O7" sqref="O7"/>
    </sheetView>
  </sheetViews>
  <sheetFormatPr defaultColWidth="8.6640625" defaultRowHeight="13.8" outlineLevelRow="1" x14ac:dyDescent="0.25"/>
  <cols>
    <col min="1" max="1" width="22.33203125" style="3" bestFit="1" customWidth="1"/>
    <col min="2" max="2" width="11.6640625" style="3" bestFit="1" customWidth="1"/>
    <col min="3" max="3" width="9.77734375" style="3" bestFit="1" customWidth="1"/>
    <col min="4" max="13" width="11.6640625" style="3" bestFit="1" customWidth="1"/>
    <col min="14" max="14" width="12.21875" style="3" customWidth="1"/>
    <col min="15" max="16384" width="8.6640625" style="3"/>
  </cols>
  <sheetData>
    <row r="1" spans="1:14" s="1" customFormat="1" ht="21.9" customHeight="1" thickBot="1" x14ac:dyDescent="0.3">
      <c r="A1" s="1" t="s">
        <v>56</v>
      </c>
    </row>
    <row r="2" spans="1:14" s="2" customFormat="1" ht="17.399999999999999" customHeight="1" x14ac:dyDescent="0.25">
      <c r="A2" s="7" t="s">
        <v>66</v>
      </c>
      <c r="B2" s="41" t="s">
        <v>57</v>
      </c>
      <c r="C2" s="42" t="s">
        <v>6</v>
      </c>
      <c r="D2" s="42" t="s">
        <v>7</v>
      </c>
      <c r="E2" s="42" t="s">
        <v>8</v>
      </c>
      <c r="F2" s="42" t="s">
        <v>9</v>
      </c>
      <c r="G2" s="42" t="s">
        <v>10</v>
      </c>
      <c r="H2" s="42" t="s">
        <v>11</v>
      </c>
      <c r="I2" s="42" t="s">
        <v>12</v>
      </c>
      <c r="J2" s="42" t="s">
        <v>13</v>
      </c>
      <c r="K2" s="42" t="s">
        <v>14</v>
      </c>
      <c r="L2" s="42" t="s">
        <v>15</v>
      </c>
      <c r="M2" s="42" t="s">
        <v>16</v>
      </c>
      <c r="N2" s="42" t="s">
        <v>58</v>
      </c>
    </row>
    <row r="3" spans="1:14" s="2" customFormat="1" ht="17.399999999999999" customHeight="1" x14ac:dyDescent="0.25">
      <c r="A3" s="8" t="s">
        <v>0</v>
      </c>
      <c r="B3" s="31">
        <v>196.70920000000001</v>
      </c>
      <c r="C3" s="32">
        <v>-0.28560000000000002</v>
      </c>
      <c r="D3" s="32">
        <v>127.536</v>
      </c>
      <c r="E3" s="32">
        <v>131.48159999999999</v>
      </c>
      <c r="F3" s="32">
        <v>73.576800000000006</v>
      </c>
      <c r="G3" s="32">
        <v>147.77199999999999</v>
      </c>
      <c r="H3" s="32">
        <v>2.9</v>
      </c>
      <c r="I3" s="32">
        <v>26.71</v>
      </c>
      <c r="J3" s="32">
        <v>167.88629999999998</v>
      </c>
      <c r="K3" s="32">
        <v>273.541</v>
      </c>
      <c r="L3" s="32">
        <v>112.4003</v>
      </c>
      <c r="M3" s="32">
        <v>342.06939999999997</v>
      </c>
      <c r="N3" s="33">
        <f>SUM(B3:M3)</f>
        <v>1602.297</v>
      </c>
    </row>
    <row r="4" spans="1:14" s="2" customFormat="1" ht="17.399999999999999" customHeight="1" x14ac:dyDescent="0.25">
      <c r="A4" s="8" t="s">
        <v>1</v>
      </c>
      <c r="B4" s="31">
        <v>143.97307752</v>
      </c>
      <c r="C4" s="32">
        <v>-0.28435311999999996</v>
      </c>
      <c r="D4" s="32">
        <v>117.01348967999999</v>
      </c>
      <c r="E4" s="32">
        <v>92.058962039999997</v>
      </c>
      <c r="F4" s="32">
        <v>54.386590379999994</v>
      </c>
      <c r="G4" s="32">
        <v>110.39025595999999</v>
      </c>
      <c r="H4" s="32">
        <v>2.7533579999999995</v>
      </c>
      <c r="I4" s="32">
        <v>12.158574</v>
      </c>
      <c r="J4" s="32">
        <v>131.15690232</v>
      </c>
      <c r="K4" s="32">
        <v>151.86887270000005</v>
      </c>
      <c r="L4" s="32">
        <v>72.250988480000004</v>
      </c>
      <c r="M4" s="32">
        <v>334.40540237999988</v>
      </c>
      <c r="N4" s="33">
        <f t="shared" ref="N4:N46" si="0">SUM(B4:M4)</f>
        <v>1222.1321203399998</v>
      </c>
    </row>
    <row r="5" spans="1:14" s="2" customFormat="1" ht="17.399999999999999" customHeight="1" x14ac:dyDescent="0.25">
      <c r="A5" s="8" t="s">
        <v>59</v>
      </c>
      <c r="B5" s="31">
        <v>71.986538760000002</v>
      </c>
      <c r="C5" s="32">
        <v>-0.14217655999999998</v>
      </c>
      <c r="D5" s="32">
        <v>58.506744839999996</v>
      </c>
      <c r="E5" s="32">
        <v>46.029481019999999</v>
      </c>
      <c r="F5" s="32">
        <v>27.193295189999997</v>
      </c>
      <c r="G5" s="32">
        <v>55.195127979999995</v>
      </c>
      <c r="H5" s="32">
        <v>1.3766789999999998</v>
      </c>
      <c r="I5" s="32">
        <v>6.0792869999999999</v>
      </c>
      <c r="J5" s="32">
        <v>71.564062769999992</v>
      </c>
      <c r="K5" s="32">
        <v>76.007936930000014</v>
      </c>
      <c r="L5" s="32">
        <v>39.328972</v>
      </c>
      <c r="M5" s="32">
        <v>167.48470149999997</v>
      </c>
      <c r="N5" s="33">
        <f t="shared" si="0"/>
        <v>620.61065043000008</v>
      </c>
    </row>
    <row r="6" spans="1:14" s="2" customFormat="1" ht="17.399999999999999" customHeight="1" x14ac:dyDescent="0.25">
      <c r="A6" s="8" t="s">
        <v>60</v>
      </c>
      <c r="B6" s="31">
        <v>62.057361</v>
      </c>
      <c r="C6" s="32">
        <v>-0.12256599999999999</v>
      </c>
      <c r="D6" s="32">
        <v>50.436849000000002</v>
      </c>
      <c r="E6" s="32">
        <v>40.734054</v>
      </c>
      <c r="F6" s="32">
        <v>24.064862999999999</v>
      </c>
      <c r="G6" s="32">
        <v>48.845246000000003</v>
      </c>
      <c r="H6" s="32">
        <v>1.2182999999999999</v>
      </c>
      <c r="I6" s="32">
        <v>5.3799000000000001</v>
      </c>
      <c r="J6" s="32">
        <v>63.331029000000001</v>
      </c>
      <c r="K6" s="32">
        <v>67.263660999999985</v>
      </c>
      <c r="L6" s="32">
        <v>34.804400000000001</v>
      </c>
      <c r="M6" s="32">
        <v>148.21654999999998</v>
      </c>
      <c r="N6" s="33">
        <f t="shared" si="0"/>
        <v>546.229647</v>
      </c>
    </row>
    <row r="7" spans="1:14" s="2" customFormat="1" ht="17.399999999999999" customHeight="1" x14ac:dyDescent="0.25">
      <c r="A7" s="8" t="s">
        <v>61</v>
      </c>
      <c r="B7" s="31">
        <v>10.242927999999999</v>
      </c>
      <c r="C7" s="32">
        <v>-1.7375999999999999E-2</v>
      </c>
      <c r="D7" s="32">
        <v>7.5662159999999989</v>
      </c>
      <c r="E7" s="32">
        <v>7.2902400000000025</v>
      </c>
      <c r="F7" s="32">
        <v>4.15632</v>
      </c>
      <c r="G7" s="32">
        <v>7.7696159999999992</v>
      </c>
      <c r="H7" s="32">
        <v>0.25561200000000001</v>
      </c>
      <c r="I7" s="32">
        <v>1.1286949999999998</v>
      </c>
      <c r="J7" s="32">
        <v>20.309431</v>
      </c>
      <c r="K7" s="32">
        <v>13.635317999999998</v>
      </c>
      <c r="L7" s="32">
        <v>7.4207720000000013</v>
      </c>
      <c r="M7" s="32">
        <v>39.452173000000009</v>
      </c>
      <c r="N7" s="33">
        <f t="shared" si="0"/>
        <v>119.209945</v>
      </c>
    </row>
    <row r="8" spans="1:14" s="2" customFormat="1" ht="17.399999999999999" customHeight="1" x14ac:dyDescent="0.25">
      <c r="A8" s="13" t="s">
        <v>62</v>
      </c>
      <c r="B8" s="34">
        <f>B6-B7</f>
        <v>51.814433000000001</v>
      </c>
      <c r="C8" s="33">
        <f t="shared" ref="C8:M8" si="1">C6-C7</f>
        <v>-0.10518999999999999</v>
      </c>
      <c r="D8" s="33">
        <f t="shared" si="1"/>
        <v>42.870633000000005</v>
      </c>
      <c r="E8" s="33">
        <f t="shared" si="1"/>
        <v>33.443813999999996</v>
      </c>
      <c r="F8" s="33">
        <f t="shared" si="1"/>
        <v>19.908542999999998</v>
      </c>
      <c r="G8" s="33">
        <f t="shared" si="1"/>
        <v>41.075630000000004</v>
      </c>
      <c r="H8" s="33">
        <f t="shared" si="1"/>
        <v>0.96268799999999999</v>
      </c>
      <c r="I8" s="33">
        <f t="shared" si="1"/>
        <v>4.2512050000000006</v>
      </c>
      <c r="J8" s="33">
        <f t="shared" si="1"/>
        <v>43.021597999999997</v>
      </c>
      <c r="K8" s="33">
        <f t="shared" si="1"/>
        <v>53.628342999999987</v>
      </c>
      <c r="L8" s="33">
        <f t="shared" si="1"/>
        <v>27.383628000000002</v>
      </c>
      <c r="M8" s="33">
        <f t="shared" si="1"/>
        <v>108.76437699999997</v>
      </c>
      <c r="N8" s="33">
        <f t="shared" si="0"/>
        <v>427.019702</v>
      </c>
    </row>
    <row r="9" spans="1:14" s="2" customFormat="1" ht="17.399999999999999" customHeight="1" x14ac:dyDescent="0.25">
      <c r="A9" s="14" t="s">
        <v>63</v>
      </c>
      <c r="B9" s="35">
        <f>IFERROR(B8/B6,0)</f>
        <v>0.83494418977951701</v>
      </c>
      <c r="C9" s="36">
        <f t="shared" ref="C9:N9" si="2">IFERROR(C8/C6,0)</f>
        <v>0.8582314834456537</v>
      </c>
      <c r="D9" s="36">
        <f t="shared" si="2"/>
        <v>0.84998634629217229</v>
      </c>
      <c r="E9" s="36">
        <f t="shared" si="2"/>
        <v>0.82102837100377968</v>
      </c>
      <c r="F9" s="36">
        <f t="shared" si="2"/>
        <v>0.82728677906871939</v>
      </c>
      <c r="G9" s="36">
        <f t="shared" si="2"/>
        <v>0.8409340389031924</v>
      </c>
      <c r="H9" s="36">
        <f t="shared" si="2"/>
        <v>0.79018960847081998</v>
      </c>
      <c r="I9" s="36">
        <f t="shared" si="2"/>
        <v>0.79020149073402857</v>
      </c>
      <c r="J9" s="36">
        <f t="shared" si="2"/>
        <v>0.67931310574473691</v>
      </c>
      <c r="K9" s="36">
        <f t="shared" si="2"/>
        <v>0.79728552092934701</v>
      </c>
      <c r="L9" s="36">
        <f t="shared" si="2"/>
        <v>0.78678638333084328</v>
      </c>
      <c r="M9" s="36">
        <f t="shared" si="2"/>
        <v>0.73382073054594765</v>
      </c>
      <c r="N9" s="36">
        <f t="shared" si="2"/>
        <v>0.78175855950931206</v>
      </c>
    </row>
    <row r="10" spans="1:14" s="2" customFormat="1" ht="17.399999999999999" customHeight="1" x14ac:dyDescent="0.25">
      <c r="A10" s="13" t="s">
        <v>64</v>
      </c>
      <c r="B10" s="34">
        <f t="shared" ref="B10:M10" si="3">SUM(B11:B27)</f>
        <v>6.4488620000000001</v>
      </c>
      <c r="C10" s="33">
        <f t="shared" si="3"/>
        <v>6.5603999999999996E-2</v>
      </c>
      <c r="D10" s="33">
        <f t="shared" si="3"/>
        <v>1.6588949999999998</v>
      </c>
      <c r="E10" s="33">
        <f t="shared" si="3"/>
        <v>3.6440799999999998</v>
      </c>
      <c r="F10" s="33">
        <f t="shared" si="3"/>
        <v>2.8958649999999997</v>
      </c>
      <c r="G10" s="33">
        <f t="shared" si="3"/>
        <v>4.8420509999999997</v>
      </c>
      <c r="H10" s="33">
        <f t="shared" si="3"/>
        <v>3.3300000000000001E-3</v>
      </c>
      <c r="I10" s="33">
        <f t="shared" si="3"/>
        <v>4.6388054566666677</v>
      </c>
      <c r="J10" s="33">
        <f t="shared" si="3"/>
        <v>7.4244100900000003</v>
      </c>
      <c r="K10" s="33">
        <f t="shared" si="3"/>
        <v>15.72370416</v>
      </c>
      <c r="L10" s="33">
        <f t="shared" si="3"/>
        <v>7.8145387633333341</v>
      </c>
      <c r="M10" s="33">
        <f t="shared" si="3"/>
        <v>18.97683486</v>
      </c>
      <c r="N10" s="33">
        <f t="shared" si="0"/>
        <v>74.13698033</v>
      </c>
    </row>
    <row r="11" spans="1:14" s="2" customFormat="1" ht="17.399999999999999" customHeight="1" outlineLevel="1" x14ac:dyDescent="0.25">
      <c r="A11" s="9" t="s">
        <v>29</v>
      </c>
      <c r="B11" s="31">
        <v>4.3185599999999997</v>
      </c>
      <c r="C11" s="32"/>
      <c r="D11" s="32">
        <v>0.45412799999999998</v>
      </c>
      <c r="E11" s="32">
        <v>2.3386079999999998</v>
      </c>
      <c r="F11" s="32">
        <v>1.4241479999999997</v>
      </c>
      <c r="G11" s="32">
        <v>2.34544</v>
      </c>
      <c r="H11" s="32"/>
      <c r="I11" s="32">
        <v>0.86798200000000014</v>
      </c>
      <c r="J11" s="32">
        <v>2.0076360000000002</v>
      </c>
      <c r="K11" s="32">
        <v>9.694405999999999</v>
      </c>
      <c r="L11" s="32">
        <v>3.2585969999999995</v>
      </c>
      <c r="M11" s="32">
        <v>4.2793259999999993</v>
      </c>
      <c r="N11" s="33">
        <f t="shared" si="0"/>
        <v>30.988830999999998</v>
      </c>
    </row>
    <row r="12" spans="1:14" s="2" customFormat="1" ht="17.399999999999999" customHeight="1" outlineLevel="1" x14ac:dyDescent="0.25">
      <c r="A12" s="9" t="s">
        <v>30</v>
      </c>
      <c r="B12" s="31">
        <v>2.1303019999999999</v>
      </c>
      <c r="C12" s="32">
        <v>6.5603999999999996E-2</v>
      </c>
      <c r="D12" s="32">
        <v>1.2047669999999999</v>
      </c>
      <c r="E12" s="32">
        <v>1.3054720000000002</v>
      </c>
      <c r="F12" s="32">
        <v>1.4717169999999999</v>
      </c>
      <c r="G12" s="32">
        <v>2.4966109999999997</v>
      </c>
      <c r="H12" s="32">
        <v>1.83E-3</v>
      </c>
      <c r="I12" s="32">
        <v>0.27800000000000002</v>
      </c>
      <c r="J12" s="32">
        <v>1.040751</v>
      </c>
      <c r="K12" s="32">
        <v>0.53556400000000004</v>
      </c>
      <c r="L12" s="32">
        <v>0.21571800000000002</v>
      </c>
      <c r="M12" s="32">
        <v>1.0654219999999999</v>
      </c>
      <c r="N12" s="33">
        <f t="shared" si="0"/>
        <v>11.811758000000001</v>
      </c>
    </row>
    <row r="13" spans="1:14" s="2" customFormat="1" ht="17.399999999999999" customHeight="1" outlineLevel="1" x14ac:dyDescent="0.25">
      <c r="A13" s="9" t="s">
        <v>31</v>
      </c>
      <c r="B13" s="31"/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3">
        <f t="shared" si="0"/>
        <v>0</v>
      </c>
    </row>
    <row r="14" spans="1:14" s="2" customFormat="1" ht="17.399999999999999" customHeight="1" outlineLevel="1" x14ac:dyDescent="0.25">
      <c r="A14" s="9" t="s">
        <v>32</v>
      </c>
      <c r="B14" s="31"/>
      <c r="C14" s="32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3">
        <f t="shared" si="0"/>
        <v>0</v>
      </c>
    </row>
    <row r="15" spans="1:14" s="2" customFormat="1" ht="17.399999999999999" customHeight="1" outlineLevel="1" x14ac:dyDescent="0.25">
      <c r="A15" s="9" t="s">
        <v>33</v>
      </c>
      <c r="B15" s="31"/>
      <c r="C15" s="32"/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33">
        <f t="shared" si="0"/>
        <v>0</v>
      </c>
    </row>
    <row r="16" spans="1:14" s="2" customFormat="1" ht="17.399999999999999" customHeight="1" outlineLevel="1" x14ac:dyDescent="0.25">
      <c r="A16" s="9" t="s">
        <v>34</v>
      </c>
      <c r="B16" s="31"/>
      <c r="C16" s="32"/>
      <c r="D16" s="32"/>
      <c r="E16" s="32"/>
      <c r="F16" s="32"/>
      <c r="G16" s="32"/>
      <c r="H16" s="32"/>
      <c r="I16" s="32"/>
      <c r="J16" s="32"/>
      <c r="K16" s="32">
        <v>1.4999999999999999E-2</v>
      </c>
      <c r="L16" s="32"/>
      <c r="M16" s="32"/>
      <c r="N16" s="33">
        <f t="shared" si="0"/>
        <v>1.4999999999999999E-2</v>
      </c>
    </row>
    <row r="17" spans="1:14" s="2" customFormat="1" ht="17.399999999999999" customHeight="1" outlineLevel="1" x14ac:dyDescent="0.25">
      <c r="A17" s="9" t="s">
        <v>35</v>
      </c>
      <c r="B17" s="31"/>
      <c r="C17" s="32"/>
      <c r="D17" s="32"/>
      <c r="E17" s="32"/>
      <c r="F17" s="32"/>
      <c r="G17" s="32"/>
      <c r="H17" s="32"/>
      <c r="I17" s="32"/>
      <c r="J17" s="32">
        <v>0.72216799999999992</v>
      </c>
      <c r="K17" s="32"/>
      <c r="L17" s="32"/>
      <c r="M17" s="32">
        <v>0.98230099999999998</v>
      </c>
      <c r="N17" s="33">
        <f t="shared" si="0"/>
        <v>1.704469</v>
      </c>
    </row>
    <row r="18" spans="1:14" s="2" customFormat="1" ht="17.399999999999999" customHeight="1" outlineLevel="1" x14ac:dyDescent="0.25">
      <c r="A18" s="9" t="s">
        <v>36</v>
      </c>
      <c r="B18" s="31"/>
      <c r="C18" s="32"/>
      <c r="D18" s="32"/>
      <c r="E18" s="32"/>
      <c r="F18" s="32"/>
      <c r="G18" s="32"/>
      <c r="H18" s="32"/>
      <c r="I18" s="32"/>
      <c r="J18" s="32">
        <v>7.9311000000000006E-2</v>
      </c>
      <c r="K18" s="32"/>
      <c r="L18" s="32"/>
      <c r="M18" s="32">
        <v>2.2124000000000001E-2</v>
      </c>
      <c r="N18" s="33">
        <f t="shared" si="0"/>
        <v>0.10143500000000001</v>
      </c>
    </row>
    <row r="19" spans="1:14" s="2" customFormat="1" ht="17.399999999999999" customHeight="1" outlineLevel="1" x14ac:dyDescent="0.25">
      <c r="A19" s="9" t="s">
        <v>37</v>
      </c>
      <c r="B19" s="31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3">
        <f t="shared" si="0"/>
        <v>0</v>
      </c>
    </row>
    <row r="20" spans="1:14" s="2" customFormat="1" ht="17.399999999999999" customHeight="1" outlineLevel="1" x14ac:dyDescent="0.25">
      <c r="A20" s="9" t="s">
        <v>38</v>
      </c>
      <c r="B20" s="31"/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3">
        <f t="shared" si="0"/>
        <v>0</v>
      </c>
    </row>
    <row r="21" spans="1:14" s="2" customFormat="1" ht="17.399999999999999" customHeight="1" outlineLevel="1" x14ac:dyDescent="0.25">
      <c r="A21" s="9" t="s">
        <v>39</v>
      </c>
      <c r="B21" s="31"/>
      <c r="C21" s="32"/>
      <c r="D21" s="32"/>
      <c r="E21" s="32"/>
      <c r="F21" s="32"/>
      <c r="G21" s="32"/>
      <c r="H21" s="32"/>
      <c r="I21" s="32">
        <v>3.3514797900000004</v>
      </c>
      <c r="J21" s="32">
        <v>3.3386600900000003</v>
      </c>
      <c r="K21" s="32">
        <v>5.2870591600000001</v>
      </c>
      <c r="L21" s="32">
        <v>3.5191919300000007</v>
      </c>
      <c r="M21" s="32">
        <v>9.0633048600000006</v>
      </c>
      <c r="N21" s="33">
        <f t="shared" si="0"/>
        <v>24.559695830000003</v>
      </c>
    </row>
    <row r="22" spans="1:14" s="2" customFormat="1" ht="17.399999999999999" customHeight="1" outlineLevel="1" x14ac:dyDescent="0.25">
      <c r="A22" s="9" t="s">
        <v>40</v>
      </c>
      <c r="B22" s="31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>
        <v>2.8488900000000004</v>
      </c>
      <c r="N22" s="33">
        <f t="shared" si="0"/>
        <v>2.8488900000000004</v>
      </c>
    </row>
    <row r="23" spans="1:14" s="2" customFormat="1" ht="17.399999999999999" customHeight="1" outlineLevel="1" x14ac:dyDescent="0.25">
      <c r="A23" s="9" t="s">
        <v>3</v>
      </c>
      <c r="B23" s="31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3">
        <f t="shared" si="0"/>
        <v>0</v>
      </c>
    </row>
    <row r="24" spans="1:14" s="2" customFormat="1" ht="17.399999999999999" customHeight="1" outlineLevel="1" x14ac:dyDescent="0.25">
      <c r="A24" s="9" t="s">
        <v>41</v>
      </c>
      <c r="B24" s="31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3">
        <f t="shared" si="0"/>
        <v>0</v>
      </c>
    </row>
    <row r="25" spans="1:14" s="2" customFormat="1" ht="17.399999999999999" customHeight="1" outlineLevel="1" x14ac:dyDescent="0.25">
      <c r="A25" s="9" t="s">
        <v>42</v>
      </c>
      <c r="B25" s="31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3">
        <f t="shared" si="0"/>
        <v>0</v>
      </c>
    </row>
    <row r="26" spans="1:14" s="2" customFormat="1" ht="17.399999999999999" customHeight="1" outlineLevel="1" x14ac:dyDescent="0.25">
      <c r="A26" s="9" t="s">
        <v>43</v>
      </c>
      <c r="B26" s="31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3"/>
    </row>
    <row r="27" spans="1:14" s="2" customFormat="1" ht="17.399999999999999" customHeight="1" outlineLevel="1" x14ac:dyDescent="0.25">
      <c r="A27" s="9" t="s">
        <v>44</v>
      </c>
      <c r="B27" s="31"/>
      <c r="C27" s="32"/>
      <c r="D27" s="32"/>
      <c r="E27" s="32"/>
      <c r="F27" s="32"/>
      <c r="G27" s="32"/>
      <c r="H27" s="32">
        <v>1.5E-3</v>
      </c>
      <c r="I27" s="32">
        <v>0.14134366666666667</v>
      </c>
      <c r="J27" s="32">
        <v>0.23588400000000001</v>
      </c>
      <c r="K27" s="32">
        <v>0.19167499999999998</v>
      </c>
      <c r="L27" s="32">
        <v>0.82103183333333329</v>
      </c>
      <c r="M27" s="32">
        <v>0.71546699999999996</v>
      </c>
      <c r="N27" s="33">
        <f t="shared" si="0"/>
        <v>2.1069014999999998</v>
      </c>
    </row>
    <row r="28" spans="1:14" s="2" customFormat="1" ht="17.399999999999999" customHeight="1" outlineLevel="1" x14ac:dyDescent="0.25">
      <c r="A28" s="12" t="s">
        <v>55</v>
      </c>
      <c r="B28" s="34">
        <f t="shared" ref="B28:M28" si="4">B8-B10</f>
        <v>45.365571000000003</v>
      </c>
      <c r="C28" s="33">
        <f t="shared" si="4"/>
        <v>-0.170794</v>
      </c>
      <c r="D28" s="33">
        <f t="shared" si="4"/>
        <v>41.211738000000004</v>
      </c>
      <c r="E28" s="33">
        <f t="shared" si="4"/>
        <v>29.799733999999997</v>
      </c>
      <c r="F28" s="33">
        <f t="shared" si="4"/>
        <v>17.012677999999998</v>
      </c>
      <c r="G28" s="33">
        <f t="shared" si="4"/>
        <v>36.233579000000006</v>
      </c>
      <c r="H28" s="33">
        <f t="shared" si="4"/>
        <v>0.95935799999999993</v>
      </c>
      <c r="I28" s="33">
        <f t="shared" si="4"/>
        <v>-0.38760045666666709</v>
      </c>
      <c r="J28" s="33">
        <f t="shared" si="4"/>
        <v>35.597187909999995</v>
      </c>
      <c r="K28" s="33">
        <f t="shared" si="4"/>
        <v>37.90463883999999</v>
      </c>
      <c r="L28" s="33">
        <f t="shared" si="4"/>
        <v>19.569089236666667</v>
      </c>
      <c r="M28" s="33">
        <f t="shared" si="4"/>
        <v>89.787542139999971</v>
      </c>
      <c r="N28" s="33">
        <f t="shared" si="0"/>
        <v>352.88272167000002</v>
      </c>
    </row>
    <row r="29" spans="1:14" s="2" customFormat="1" ht="17.399999999999999" customHeight="1" x14ac:dyDescent="0.25">
      <c r="A29" s="13" t="s">
        <v>65</v>
      </c>
      <c r="B29" s="34">
        <f>SUM(B30:B45)</f>
        <v>0</v>
      </c>
      <c r="C29" s="33">
        <f t="shared" ref="C29:M29" si="5">SUM(C30:C45)</f>
        <v>0</v>
      </c>
      <c r="D29" s="33">
        <f t="shared" si="5"/>
        <v>0</v>
      </c>
      <c r="E29" s="33">
        <f t="shared" si="5"/>
        <v>0</v>
      </c>
      <c r="F29" s="33">
        <f t="shared" si="5"/>
        <v>0</v>
      </c>
      <c r="G29" s="33">
        <f t="shared" si="5"/>
        <v>0</v>
      </c>
      <c r="H29" s="33">
        <f t="shared" si="5"/>
        <v>0</v>
      </c>
      <c r="I29" s="33">
        <f t="shared" si="5"/>
        <v>0</v>
      </c>
      <c r="J29" s="33">
        <f t="shared" si="5"/>
        <v>0</v>
      </c>
      <c r="K29" s="33">
        <f t="shared" si="5"/>
        <v>0</v>
      </c>
      <c r="L29" s="33">
        <f t="shared" si="5"/>
        <v>0</v>
      </c>
      <c r="M29" s="33">
        <f t="shared" si="5"/>
        <v>0</v>
      </c>
      <c r="N29" s="33">
        <f t="shared" si="0"/>
        <v>0</v>
      </c>
    </row>
    <row r="30" spans="1:14" s="2" customFormat="1" ht="17.399999999999999" customHeight="1" x14ac:dyDescent="0.25">
      <c r="A30" s="9" t="s">
        <v>45</v>
      </c>
      <c r="B30" s="31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3">
        <f t="shared" si="0"/>
        <v>0</v>
      </c>
    </row>
    <row r="31" spans="1:14" s="2" customFormat="1" ht="17.399999999999999" customHeight="1" outlineLevel="1" x14ac:dyDescent="0.25">
      <c r="A31" s="9" t="s">
        <v>46</v>
      </c>
      <c r="B31" s="31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3">
        <f t="shared" si="0"/>
        <v>0</v>
      </c>
    </row>
    <row r="32" spans="1:14" s="2" customFormat="1" ht="17.399999999999999" customHeight="1" outlineLevel="1" x14ac:dyDescent="0.25">
      <c r="A32" s="9" t="s">
        <v>47</v>
      </c>
      <c r="B32" s="31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3">
        <f t="shared" si="0"/>
        <v>0</v>
      </c>
    </row>
    <row r="33" spans="1:14" s="2" customFormat="1" ht="17.399999999999999" customHeight="1" outlineLevel="1" x14ac:dyDescent="0.25">
      <c r="A33" s="9" t="s">
        <v>32</v>
      </c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3">
        <f t="shared" si="0"/>
        <v>0</v>
      </c>
    </row>
    <row r="34" spans="1:14" s="2" customFormat="1" ht="17.399999999999999" customHeight="1" outlineLevel="1" x14ac:dyDescent="0.25">
      <c r="A34" s="9" t="s">
        <v>48</v>
      </c>
      <c r="B34" s="31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3">
        <f t="shared" si="0"/>
        <v>0</v>
      </c>
    </row>
    <row r="35" spans="1:14" s="2" customFormat="1" ht="17.399999999999999" customHeight="1" outlineLevel="1" x14ac:dyDescent="0.25">
      <c r="A35" s="9" t="s">
        <v>49</v>
      </c>
      <c r="B35" s="31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3">
        <f t="shared" si="0"/>
        <v>0</v>
      </c>
    </row>
    <row r="36" spans="1:14" s="2" customFormat="1" ht="17.399999999999999" customHeight="1" outlineLevel="1" x14ac:dyDescent="0.25">
      <c r="A36" s="9" t="s">
        <v>2</v>
      </c>
      <c r="B36" s="31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3">
        <f t="shared" si="0"/>
        <v>0</v>
      </c>
    </row>
    <row r="37" spans="1:14" s="2" customFormat="1" ht="17.399999999999999" customHeight="1" outlineLevel="1" x14ac:dyDescent="0.25">
      <c r="A37" s="9" t="s">
        <v>50</v>
      </c>
      <c r="B37" s="31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3">
        <f t="shared" si="0"/>
        <v>0</v>
      </c>
    </row>
    <row r="38" spans="1:14" s="2" customFormat="1" ht="17.399999999999999" customHeight="1" outlineLevel="1" x14ac:dyDescent="0.25">
      <c r="A38" s="9" t="s">
        <v>51</v>
      </c>
      <c r="B38" s="31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3">
        <f t="shared" si="0"/>
        <v>0</v>
      </c>
    </row>
    <row r="39" spans="1:14" s="2" customFormat="1" ht="17.399999999999999" customHeight="1" outlineLevel="1" x14ac:dyDescent="0.25">
      <c r="A39" s="9" t="s">
        <v>52</v>
      </c>
      <c r="B39" s="31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3">
        <f t="shared" si="0"/>
        <v>0</v>
      </c>
    </row>
    <row r="40" spans="1:14" s="2" customFormat="1" ht="17.399999999999999" customHeight="1" outlineLevel="1" x14ac:dyDescent="0.25">
      <c r="A40" s="9" t="s">
        <v>53</v>
      </c>
      <c r="B40" s="31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3">
        <f t="shared" si="0"/>
        <v>0</v>
      </c>
    </row>
    <row r="41" spans="1:14" s="2" customFormat="1" ht="17.399999999999999" customHeight="1" outlineLevel="1" x14ac:dyDescent="0.25">
      <c r="A41" s="9" t="s">
        <v>40</v>
      </c>
      <c r="B41" s="31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3">
        <f t="shared" si="0"/>
        <v>0</v>
      </c>
    </row>
    <row r="42" spans="1:14" s="2" customFormat="1" ht="17.399999999999999" customHeight="1" outlineLevel="1" x14ac:dyDescent="0.25">
      <c r="A42" s="9" t="s">
        <v>3</v>
      </c>
      <c r="B42" s="31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3">
        <f t="shared" si="0"/>
        <v>0</v>
      </c>
    </row>
    <row r="43" spans="1:14" s="2" customFormat="1" ht="17.399999999999999" customHeight="1" outlineLevel="1" x14ac:dyDescent="0.25">
      <c r="A43" s="9" t="s">
        <v>41</v>
      </c>
      <c r="B43" s="31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3">
        <f t="shared" si="0"/>
        <v>0</v>
      </c>
    </row>
    <row r="44" spans="1:14" s="2" customFormat="1" ht="17.399999999999999" customHeight="1" outlineLevel="1" x14ac:dyDescent="0.25">
      <c r="A44" s="9" t="s">
        <v>42</v>
      </c>
      <c r="B44" s="31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3">
        <f t="shared" si="0"/>
        <v>0</v>
      </c>
    </row>
    <row r="45" spans="1:14" s="2" customFormat="1" ht="17.399999999999999" customHeight="1" outlineLevel="1" x14ac:dyDescent="0.25">
      <c r="A45" s="9" t="s">
        <v>54</v>
      </c>
      <c r="B45" s="31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3">
        <f t="shared" si="0"/>
        <v>0</v>
      </c>
    </row>
    <row r="46" spans="1:14" s="2" customFormat="1" ht="17.399999999999999" customHeight="1" outlineLevel="1" thickBot="1" x14ac:dyDescent="0.3">
      <c r="A46" s="15" t="s">
        <v>4</v>
      </c>
      <c r="B46" s="37">
        <f>B28-B29</f>
        <v>45.365571000000003</v>
      </c>
      <c r="C46" s="38">
        <f t="shared" ref="C46:M46" si="6">C28-C29</f>
        <v>-0.170794</v>
      </c>
      <c r="D46" s="38">
        <f t="shared" si="6"/>
        <v>41.211738000000004</v>
      </c>
      <c r="E46" s="38">
        <f t="shared" si="6"/>
        <v>29.799733999999997</v>
      </c>
      <c r="F46" s="38">
        <f t="shared" si="6"/>
        <v>17.012677999999998</v>
      </c>
      <c r="G46" s="38">
        <f t="shared" si="6"/>
        <v>36.233579000000006</v>
      </c>
      <c r="H46" s="38">
        <f t="shared" si="6"/>
        <v>0.95935799999999993</v>
      </c>
      <c r="I46" s="38">
        <f t="shared" si="6"/>
        <v>-0.38760045666666709</v>
      </c>
      <c r="J46" s="38">
        <f t="shared" si="6"/>
        <v>35.597187909999995</v>
      </c>
      <c r="K46" s="38">
        <f t="shared" si="6"/>
        <v>37.90463883999999</v>
      </c>
      <c r="L46" s="38">
        <f t="shared" si="6"/>
        <v>19.569089236666667</v>
      </c>
      <c r="M46" s="38">
        <f t="shared" si="6"/>
        <v>89.787542139999971</v>
      </c>
      <c r="N46" s="38">
        <f t="shared" si="0"/>
        <v>352.88272167000002</v>
      </c>
    </row>
  </sheetData>
  <phoneticPr fontId="2" type="noConversion"/>
  <pageMargins left="0.7" right="0.7" top="0.75" bottom="0.75" header="0.3" footer="0.3"/>
  <customProperties>
    <customPr name="_pios_id" r:id="rId1"/>
  </customPropertie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N46"/>
  <sheetViews>
    <sheetView tabSelected="1" zoomScale="90" zoomScaleNormal="90" workbookViewId="0">
      <pane xSplit="1" ySplit="2" topLeftCell="B3" activePane="bottomRight" state="frozen"/>
      <selection activeCell="O10" sqref="O10"/>
      <selection pane="topRight" activeCell="O10" sqref="O10"/>
      <selection pane="bottomLeft" activeCell="O10" sqref="O10"/>
      <selection pane="bottomRight" activeCell="P13" sqref="P13"/>
    </sheetView>
  </sheetViews>
  <sheetFormatPr defaultColWidth="8.6640625" defaultRowHeight="13.8" outlineLevelRow="1" x14ac:dyDescent="0.25"/>
  <cols>
    <col min="1" max="1" width="22.33203125" style="3" bestFit="1" customWidth="1"/>
    <col min="2" max="2" width="11.6640625" style="3" bestFit="1" customWidth="1"/>
    <col min="3" max="3" width="9.77734375" style="3" bestFit="1" customWidth="1"/>
    <col min="4" max="13" width="11.6640625" style="3" bestFit="1" customWidth="1"/>
    <col min="14" max="14" width="12.21875" style="3" customWidth="1"/>
    <col min="15" max="16384" width="8.6640625" style="3"/>
  </cols>
  <sheetData>
    <row r="1" spans="1:14" s="1" customFormat="1" ht="21.9" customHeight="1" thickBot="1" x14ac:dyDescent="0.3">
      <c r="A1" s="1" t="s">
        <v>56</v>
      </c>
    </row>
    <row r="2" spans="1:14" s="2" customFormat="1" ht="17.399999999999999" customHeight="1" x14ac:dyDescent="0.25">
      <c r="A2" s="7" t="s">
        <v>66</v>
      </c>
      <c r="B2" s="10" t="s">
        <v>57</v>
      </c>
      <c r="C2" s="11" t="s">
        <v>6</v>
      </c>
      <c r="D2" s="11" t="s">
        <v>7</v>
      </c>
      <c r="E2" s="11" t="s">
        <v>8</v>
      </c>
      <c r="F2" s="11" t="s">
        <v>9</v>
      </c>
      <c r="G2" s="11" t="s">
        <v>10</v>
      </c>
      <c r="H2" s="11" t="s">
        <v>11</v>
      </c>
      <c r="I2" s="11" t="s">
        <v>12</v>
      </c>
      <c r="J2" s="11" t="s">
        <v>13</v>
      </c>
      <c r="K2" s="11" t="s">
        <v>14</v>
      </c>
      <c r="L2" s="11" t="s">
        <v>15</v>
      </c>
      <c r="M2" s="11" t="s">
        <v>16</v>
      </c>
      <c r="N2" s="11" t="s">
        <v>58</v>
      </c>
    </row>
    <row r="3" spans="1:14" s="2" customFormat="1" ht="17.399999999999999" customHeight="1" outlineLevel="1" x14ac:dyDescent="0.25">
      <c r="A3" s="8" t="s">
        <v>0</v>
      </c>
      <c r="B3" s="22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4">
        <f>SUM(B3:M3)</f>
        <v>0</v>
      </c>
    </row>
    <row r="4" spans="1:14" s="2" customFormat="1" ht="17.399999999999999" customHeight="1" outlineLevel="1" x14ac:dyDescent="0.25">
      <c r="A4" s="8" t="s">
        <v>1</v>
      </c>
      <c r="B4" s="22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4">
        <f t="shared" ref="N4:N46" si="0">SUM(B4:M4)</f>
        <v>0</v>
      </c>
    </row>
    <row r="5" spans="1:14" s="2" customFormat="1" ht="17.399999999999999" customHeight="1" outlineLevel="1" x14ac:dyDescent="0.25">
      <c r="A5" s="8" t="s">
        <v>59</v>
      </c>
      <c r="B5" s="22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4">
        <f t="shared" si="0"/>
        <v>0</v>
      </c>
    </row>
    <row r="6" spans="1:14" s="2" customFormat="1" ht="17.399999999999999" customHeight="1" outlineLevel="1" x14ac:dyDescent="0.25">
      <c r="A6" s="8" t="s">
        <v>60</v>
      </c>
      <c r="B6" s="22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4">
        <f t="shared" si="0"/>
        <v>0</v>
      </c>
    </row>
    <row r="7" spans="1:14" s="2" customFormat="1" ht="17.399999999999999" customHeight="1" outlineLevel="1" x14ac:dyDescent="0.25">
      <c r="A7" s="8" t="s">
        <v>61</v>
      </c>
      <c r="B7" s="22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4">
        <f t="shared" si="0"/>
        <v>0</v>
      </c>
    </row>
    <row r="8" spans="1:14" s="2" customFormat="1" ht="17.399999999999999" customHeight="1" outlineLevel="1" x14ac:dyDescent="0.25">
      <c r="A8" s="13" t="s">
        <v>62</v>
      </c>
      <c r="B8" s="26">
        <f>B6-B7</f>
        <v>0</v>
      </c>
      <c r="C8" s="24">
        <f t="shared" ref="C8:M8" si="1">C6-C7</f>
        <v>0</v>
      </c>
      <c r="D8" s="24">
        <f t="shared" si="1"/>
        <v>0</v>
      </c>
      <c r="E8" s="24">
        <f t="shared" si="1"/>
        <v>0</v>
      </c>
      <c r="F8" s="24">
        <f t="shared" si="1"/>
        <v>0</v>
      </c>
      <c r="G8" s="24">
        <f t="shared" si="1"/>
        <v>0</v>
      </c>
      <c r="H8" s="24">
        <f t="shared" si="1"/>
        <v>0</v>
      </c>
      <c r="I8" s="24">
        <f t="shared" si="1"/>
        <v>0</v>
      </c>
      <c r="J8" s="24">
        <f t="shared" si="1"/>
        <v>0</v>
      </c>
      <c r="K8" s="24">
        <f t="shared" si="1"/>
        <v>0</v>
      </c>
      <c r="L8" s="24">
        <f t="shared" si="1"/>
        <v>0</v>
      </c>
      <c r="M8" s="24">
        <f t="shared" si="1"/>
        <v>0</v>
      </c>
      <c r="N8" s="24">
        <f t="shared" si="0"/>
        <v>0</v>
      </c>
    </row>
    <row r="9" spans="1:14" s="2" customFormat="1" ht="17.399999999999999" customHeight="1" outlineLevel="1" x14ac:dyDescent="0.25">
      <c r="A9" s="14" t="s">
        <v>63</v>
      </c>
      <c r="B9" s="6">
        <f>IFERROR(B8/B6,0)</f>
        <v>0</v>
      </c>
      <c r="C9" s="5">
        <f t="shared" ref="C9:N9" si="2">IFERROR(C8/C6,0)</f>
        <v>0</v>
      </c>
      <c r="D9" s="5">
        <f t="shared" si="2"/>
        <v>0</v>
      </c>
      <c r="E9" s="5">
        <f t="shared" si="2"/>
        <v>0</v>
      </c>
      <c r="F9" s="5">
        <f t="shared" si="2"/>
        <v>0</v>
      </c>
      <c r="G9" s="5">
        <f t="shared" si="2"/>
        <v>0</v>
      </c>
      <c r="H9" s="5">
        <f t="shared" si="2"/>
        <v>0</v>
      </c>
      <c r="I9" s="5">
        <f t="shared" si="2"/>
        <v>0</v>
      </c>
      <c r="J9" s="5">
        <f t="shared" si="2"/>
        <v>0</v>
      </c>
      <c r="K9" s="5">
        <f t="shared" si="2"/>
        <v>0</v>
      </c>
      <c r="L9" s="5">
        <f t="shared" si="2"/>
        <v>0</v>
      </c>
      <c r="M9" s="5">
        <f t="shared" si="2"/>
        <v>0</v>
      </c>
      <c r="N9" s="5">
        <f t="shared" si="2"/>
        <v>0</v>
      </c>
    </row>
    <row r="10" spans="1:14" s="2" customFormat="1" ht="17.399999999999999" customHeight="1" x14ac:dyDescent="0.25">
      <c r="A10" s="13" t="s">
        <v>64</v>
      </c>
      <c r="B10" s="34">
        <f t="shared" ref="B10:M10" si="3">SUM(B11:B27)</f>
        <v>20.666678000000001</v>
      </c>
      <c r="C10" s="33">
        <f t="shared" si="3"/>
        <v>15.562072999999998</v>
      </c>
      <c r="D10" s="33">
        <f t="shared" si="3"/>
        <v>24.058078000000002</v>
      </c>
      <c r="E10" s="33">
        <f t="shared" si="3"/>
        <v>36.303165</v>
      </c>
      <c r="F10" s="33">
        <f t="shared" si="3"/>
        <v>19.135197999999999</v>
      </c>
      <c r="G10" s="33">
        <f t="shared" si="3"/>
        <v>25.424158000000002</v>
      </c>
      <c r="H10" s="33">
        <f t="shared" si="3"/>
        <v>23.021194000000001</v>
      </c>
      <c r="I10" s="33">
        <f t="shared" si="3"/>
        <v>20.937061736666664</v>
      </c>
      <c r="J10" s="33">
        <f t="shared" si="3"/>
        <v>18.517878969999998</v>
      </c>
      <c r="K10" s="33">
        <f t="shared" si="3"/>
        <v>22.397630280000001</v>
      </c>
      <c r="L10" s="33">
        <f t="shared" si="3"/>
        <v>15.250583023333334</v>
      </c>
      <c r="M10" s="33">
        <f t="shared" si="3"/>
        <v>41.230358379999998</v>
      </c>
      <c r="N10" s="33">
        <f t="shared" si="0"/>
        <v>282.50405638999996</v>
      </c>
    </row>
    <row r="11" spans="1:14" s="2" customFormat="1" ht="17.399999999999999" customHeight="1" outlineLevel="1" x14ac:dyDescent="0.25">
      <c r="A11" s="9" t="s">
        <v>29</v>
      </c>
      <c r="B11" s="31"/>
      <c r="C11" s="32"/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3">
        <f t="shared" si="0"/>
        <v>0</v>
      </c>
    </row>
    <row r="12" spans="1:14" s="2" customFormat="1" ht="17.399999999999999" customHeight="1" outlineLevel="1" x14ac:dyDescent="0.25">
      <c r="A12" s="9" t="s">
        <v>30</v>
      </c>
      <c r="B12" s="31"/>
      <c r="C12" s="32"/>
      <c r="D12" s="32"/>
      <c r="E12" s="32"/>
      <c r="F12" s="32"/>
      <c r="G12" s="32"/>
      <c r="H12" s="32"/>
      <c r="I12" s="32"/>
      <c r="J12" s="32"/>
      <c r="K12" s="32">
        <v>0.86772300000000002</v>
      </c>
      <c r="L12" s="32"/>
      <c r="M12" s="32"/>
      <c r="N12" s="33">
        <f t="shared" si="0"/>
        <v>0.86772300000000002</v>
      </c>
    </row>
    <row r="13" spans="1:14" s="2" customFormat="1" ht="17.399999999999999" customHeight="1" outlineLevel="1" x14ac:dyDescent="0.25">
      <c r="A13" s="9" t="s">
        <v>31</v>
      </c>
      <c r="B13" s="31"/>
      <c r="C13" s="32"/>
      <c r="D13" s="32"/>
      <c r="E13" s="32"/>
      <c r="F13" s="32"/>
      <c r="G13" s="32">
        <v>4.7169809999999996</v>
      </c>
      <c r="H13" s="32"/>
      <c r="I13" s="32"/>
      <c r="J13" s="32"/>
      <c r="K13" s="32"/>
      <c r="L13" s="32"/>
      <c r="M13" s="32"/>
      <c r="N13" s="33">
        <f t="shared" si="0"/>
        <v>4.7169809999999996</v>
      </c>
    </row>
    <row r="14" spans="1:14" s="2" customFormat="1" ht="17.399999999999999" customHeight="1" outlineLevel="1" x14ac:dyDescent="0.25">
      <c r="A14" s="9" t="s">
        <v>32</v>
      </c>
      <c r="B14" s="31"/>
      <c r="C14" s="32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3">
        <f t="shared" si="0"/>
        <v>0</v>
      </c>
    </row>
    <row r="15" spans="1:14" s="2" customFormat="1" ht="17.399999999999999" customHeight="1" outlineLevel="1" x14ac:dyDescent="0.25">
      <c r="A15" s="9" t="s">
        <v>33</v>
      </c>
      <c r="B15" s="31"/>
      <c r="C15" s="32"/>
      <c r="D15" s="32"/>
      <c r="E15" s="32"/>
      <c r="F15" s="32"/>
      <c r="G15" s="32">
        <v>0.75471699999999997</v>
      </c>
      <c r="H15" s="32"/>
      <c r="I15" s="32"/>
      <c r="J15" s="32"/>
      <c r="K15" s="32"/>
      <c r="L15" s="32"/>
      <c r="M15" s="32"/>
      <c r="N15" s="33">
        <f t="shared" si="0"/>
        <v>0.75471699999999997</v>
      </c>
    </row>
    <row r="16" spans="1:14" s="2" customFormat="1" ht="17.399999999999999" customHeight="1" outlineLevel="1" x14ac:dyDescent="0.25">
      <c r="A16" s="9" t="s">
        <v>34</v>
      </c>
      <c r="B16" s="31"/>
      <c r="C16" s="32"/>
      <c r="D16" s="32"/>
      <c r="E16" s="32"/>
      <c r="F16" s="32"/>
      <c r="G16" s="32"/>
      <c r="H16" s="32"/>
      <c r="I16" s="32"/>
      <c r="J16" s="32"/>
      <c r="K16" s="32"/>
      <c r="L16" s="32">
        <v>0.16800000000000001</v>
      </c>
      <c r="M16" s="32"/>
      <c r="N16" s="33">
        <f t="shared" si="0"/>
        <v>0.16800000000000001</v>
      </c>
    </row>
    <row r="17" spans="1:14" s="2" customFormat="1" ht="17.399999999999999" customHeight="1" outlineLevel="1" x14ac:dyDescent="0.25">
      <c r="A17" s="9" t="s">
        <v>35</v>
      </c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3">
        <f t="shared" si="0"/>
        <v>0</v>
      </c>
    </row>
    <row r="18" spans="1:14" s="2" customFormat="1" ht="17.399999999999999" customHeight="1" outlineLevel="1" x14ac:dyDescent="0.25">
      <c r="A18" s="9" t="s">
        <v>36</v>
      </c>
      <c r="B18" s="31"/>
      <c r="C18" s="32">
        <v>5.7370000000000004E-2</v>
      </c>
      <c r="D18" s="32">
        <v>0.74517900000000004</v>
      </c>
      <c r="E18" s="32"/>
      <c r="F18" s="32"/>
      <c r="G18" s="32"/>
      <c r="H18" s="32"/>
      <c r="I18" s="32"/>
      <c r="J18" s="32"/>
      <c r="K18" s="32"/>
      <c r="L18" s="32"/>
      <c r="M18" s="32"/>
      <c r="N18" s="33">
        <f t="shared" si="0"/>
        <v>0.80254900000000007</v>
      </c>
    </row>
    <row r="19" spans="1:14" s="2" customFormat="1" ht="17.399999999999999" customHeight="1" outlineLevel="1" x14ac:dyDescent="0.25">
      <c r="A19" s="9" t="s">
        <v>37</v>
      </c>
      <c r="B19" s="31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3">
        <f t="shared" si="0"/>
        <v>0</v>
      </c>
    </row>
    <row r="20" spans="1:14" s="2" customFormat="1" ht="17.399999999999999" customHeight="1" outlineLevel="1" x14ac:dyDescent="0.25">
      <c r="A20" s="9" t="s">
        <v>38</v>
      </c>
      <c r="B20" s="31"/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3">
        <f t="shared" si="0"/>
        <v>0</v>
      </c>
    </row>
    <row r="21" spans="1:14" s="2" customFormat="1" ht="17.399999999999999" customHeight="1" outlineLevel="1" x14ac:dyDescent="0.25">
      <c r="A21" s="9" t="s">
        <v>39</v>
      </c>
      <c r="B21" s="31">
        <v>17.471474000000001</v>
      </c>
      <c r="C21" s="32">
        <v>12.481642999999998</v>
      </c>
      <c r="D21" s="32">
        <v>12.643990000000002</v>
      </c>
      <c r="E21" s="32">
        <v>17.024725</v>
      </c>
      <c r="F21" s="32">
        <v>11.530854999999999</v>
      </c>
      <c r="G21" s="32">
        <v>12.412191999999999</v>
      </c>
      <c r="H21" s="32">
        <v>20.0471</v>
      </c>
      <c r="I21" s="32">
        <v>12.02589807</v>
      </c>
      <c r="J21" s="32">
        <v>11.97989797</v>
      </c>
      <c r="K21" s="32">
        <v>18.97121228</v>
      </c>
      <c r="L21" s="32">
        <v>12.627688690000001</v>
      </c>
      <c r="M21" s="32">
        <v>32.521270379999997</v>
      </c>
      <c r="N21" s="33">
        <f t="shared" si="0"/>
        <v>191.73794639000002</v>
      </c>
    </row>
    <row r="22" spans="1:14" s="2" customFormat="1" ht="17.399999999999999" customHeight="1" outlineLevel="1" x14ac:dyDescent="0.25">
      <c r="A22" s="9" t="s">
        <v>40</v>
      </c>
      <c r="B22" s="31"/>
      <c r="C22" s="32"/>
      <c r="D22" s="32"/>
      <c r="E22" s="32">
        <v>11.751058</v>
      </c>
      <c r="F22" s="32">
        <v>0.50943400000000005</v>
      </c>
      <c r="G22" s="32"/>
      <c r="H22" s="32">
        <v>0.65</v>
      </c>
      <c r="I22" s="32"/>
      <c r="J22" s="32">
        <v>0.57999999999999996</v>
      </c>
      <c r="K22" s="32"/>
      <c r="L22" s="32"/>
      <c r="M22" s="32">
        <v>0.26</v>
      </c>
      <c r="N22" s="33">
        <f t="shared" si="0"/>
        <v>13.750492000000001</v>
      </c>
    </row>
    <row r="23" spans="1:14" s="2" customFormat="1" ht="17.399999999999999" customHeight="1" outlineLevel="1" x14ac:dyDescent="0.25">
      <c r="A23" s="9" t="s">
        <v>3</v>
      </c>
      <c r="B23" s="31"/>
      <c r="C23" s="32"/>
      <c r="D23" s="32"/>
      <c r="E23" s="32"/>
      <c r="F23" s="32">
        <v>0.11926600000000001</v>
      </c>
      <c r="G23" s="32"/>
      <c r="H23" s="32"/>
      <c r="I23" s="32"/>
      <c r="J23" s="32">
        <v>6.7527999999999991E-2</v>
      </c>
      <c r="K23" s="32"/>
      <c r="L23" s="32"/>
      <c r="M23" s="32">
        <v>-2.2180000000000116E-3</v>
      </c>
      <c r="N23" s="33">
        <f t="shared" si="0"/>
        <v>0.18457600000000002</v>
      </c>
    </row>
    <row r="24" spans="1:14" s="2" customFormat="1" ht="17.399999999999999" customHeight="1" outlineLevel="1" x14ac:dyDescent="0.25">
      <c r="A24" s="9" t="s">
        <v>41</v>
      </c>
      <c r="B24" s="31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3">
        <f t="shared" si="0"/>
        <v>0</v>
      </c>
    </row>
    <row r="25" spans="1:14" s="2" customFormat="1" ht="17.399999999999999" customHeight="1" outlineLevel="1" x14ac:dyDescent="0.25">
      <c r="A25" s="9" t="s">
        <v>42</v>
      </c>
      <c r="B25" s="31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3">
        <f t="shared" si="0"/>
        <v>0</v>
      </c>
    </row>
    <row r="26" spans="1:14" s="2" customFormat="1" ht="17.399999999999999" customHeight="1" outlineLevel="1" x14ac:dyDescent="0.25">
      <c r="A26" s="9" t="s">
        <v>43</v>
      </c>
      <c r="B26" s="31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3"/>
    </row>
    <row r="27" spans="1:14" s="2" customFormat="1" ht="17.399999999999999" customHeight="1" outlineLevel="1" x14ac:dyDescent="0.25">
      <c r="A27" s="9" t="s">
        <v>44</v>
      </c>
      <c r="B27" s="31">
        <v>3.1952039999999999</v>
      </c>
      <c r="C27" s="32">
        <v>3.0230600000000001</v>
      </c>
      <c r="D27" s="32">
        <v>10.668908999999999</v>
      </c>
      <c r="E27" s="32">
        <v>7.5273819999999994</v>
      </c>
      <c r="F27" s="32">
        <v>6.9756430000000007</v>
      </c>
      <c r="G27" s="32">
        <v>7.5402680000000011</v>
      </c>
      <c r="H27" s="32">
        <v>2.3240940000000005</v>
      </c>
      <c r="I27" s="32">
        <v>8.9111636666666652</v>
      </c>
      <c r="J27" s="32">
        <v>5.8904529999999991</v>
      </c>
      <c r="K27" s="32">
        <v>2.5586950000000002</v>
      </c>
      <c r="L27" s="32">
        <v>2.4548943333333333</v>
      </c>
      <c r="M27" s="32">
        <v>8.4513059999999989</v>
      </c>
      <c r="N27" s="33">
        <f t="shared" si="0"/>
        <v>69.521072000000004</v>
      </c>
    </row>
    <row r="28" spans="1:14" s="2" customFormat="1" ht="17.399999999999999" customHeight="1" outlineLevel="1" x14ac:dyDescent="0.25">
      <c r="A28" s="12" t="s">
        <v>55</v>
      </c>
      <c r="B28" s="34">
        <f t="shared" ref="B28:M28" si="4">B8-B10</f>
        <v>-20.666678000000001</v>
      </c>
      <c r="C28" s="33">
        <f t="shared" si="4"/>
        <v>-15.562072999999998</v>
      </c>
      <c r="D28" s="33">
        <f t="shared" si="4"/>
        <v>-24.058078000000002</v>
      </c>
      <c r="E28" s="33">
        <f t="shared" si="4"/>
        <v>-36.303165</v>
      </c>
      <c r="F28" s="33">
        <f t="shared" si="4"/>
        <v>-19.135197999999999</v>
      </c>
      <c r="G28" s="33">
        <f t="shared" si="4"/>
        <v>-25.424158000000002</v>
      </c>
      <c r="H28" s="33">
        <f t="shared" si="4"/>
        <v>-23.021194000000001</v>
      </c>
      <c r="I28" s="33">
        <f t="shared" si="4"/>
        <v>-20.937061736666664</v>
      </c>
      <c r="J28" s="33">
        <f t="shared" si="4"/>
        <v>-18.517878969999998</v>
      </c>
      <c r="K28" s="33">
        <f t="shared" si="4"/>
        <v>-22.397630280000001</v>
      </c>
      <c r="L28" s="33">
        <f t="shared" si="4"/>
        <v>-15.250583023333334</v>
      </c>
      <c r="M28" s="33">
        <f t="shared" si="4"/>
        <v>-41.230358379999998</v>
      </c>
      <c r="N28" s="33">
        <f t="shared" si="0"/>
        <v>-282.50405638999996</v>
      </c>
    </row>
    <row r="29" spans="1:14" s="2" customFormat="1" ht="17.399999999999999" customHeight="1" x14ac:dyDescent="0.25">
      <c r="A29" s="13" t="s">
        <v>65</v>
      </c>
      <c r="B29" s="34">
        <f>SUM(B30:B45)</f>
        <v>0</v>
      </c>
      <c r="C29" s="33">
        <f t="shared" ref="C29:M29" si="5">SUM(C30:C45)</f>
        <v>0</v>
      </c>
      <c r="D29" s="33">
        <f t="shared" si="5"/>
        <v>0</v>
      </c>
      <c r="E29" s="33">
        <f t="shared" si="5"/>
        <v>0</v>
      </c>
      <c r="F29" s="33">
        <f t="shared" si="5"/>
        <v>0</v>
      </c>
      <c r="G29" s="33">
        <f t="shared" si="5"/>
        <v>0</v>
      </c>
      <c r="H29" s="33">
        <f t="shared" si="5"/>
        <v>0</v>
      </c>
      <c r="I29" s="33">
        <f t="shared" si="5"/>
        <v>0</v>
      </c>
      <c r="J29" s="33">
        <f t="shared" si="5"/>
        <v>0</v>
      </c>
      <c r="K29" s="33">
        <f t="shared" si="5"/>
        <v>0</v>
      </c>
      <c r="L29" s="33">
        <f t="shared" si="5"/>
        <v>0</v>
      </c>
      <c r="M29" s="33">
        <f t="shared" si="5"/>
        <v>0</v>
      </c>
      <c r="N29" s="33">
        <f t="shared" si="0"/>
        <v>0</v>
      </c>
    </row>
    <row r="30" spans="1:14" s="2" customFormat="1" ht="17.399999999999999" customHeight="1" x14ac:dyDescent="0.25">
      <c r="A30" s="9" t="s">
        <v>45</v>
      </c>
      <c r="B30" s="31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3">
        <f t="shared" si="0"/>
        <v>0</v>
      </c>
    </row>
    <row r="31" spans="1:14" s="2" customFormat="1" ht="17.399999999999999" customHeight="1" outlineLevel="1" x14ac:dyDescent="0.25">
      <c r="A31" s="9" t="s">
        <v>46</v>
      </c>
      <c r="B31" s="31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3">
        <f t="shared" si="0"/>
        <v>0</v>
      </c>
    </row>
    <row r="32" spans="1:14" s="2" customFormat="1" ht="17.399999999999999" customHeight="1" outlineLevel="1" x14ac:dyDescent="0.25">
      <c r="A32" s="9" t="s">
        <v>47</v>
      </c>
      <c r="B32" s="31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3">
        <f t="shared" si="0"/>
        <v>0</v>
      </c>
    </row>
    <row r="33" spans="1:14" s="2" customFormat="1" ht="17.399999999999999" customHeight="1" outlineLevel="1" x14ac:dyDescent="0.25">
      <c r="A33" s="9" t="s">
        <v>32</v>
      </c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3">
        <f t="shared" si="0"/>
        <v>0</v>
      </c>
    </row>
    <row r="34" spans="1:14" s="2" customFormat="1" ht="17.399999999999999" customHeight="1" outlineLevel="1" x14ac:dyDescent="0.25">
      <c r="A34" s="9" t="s">
        <v>48</v>
      </c>
      <c r="B34" s="31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3">
        <f t="shared" si="0"/>
        <v>0</v>
      </c>
    </row>
    <row r="35" spans="1:14" s="2" customFormat="1" ht="17.399999999999999" customHeight="1" outlineLevel="1" x14ac:dyDescent="0.25">
      <c r="A35" s="9" t="s">
        <v>49</v>
      </c>
      <c r="B35" s="31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3">
        <f t="shared" si="0"/>
        <v>0</v>
      </c>
    </row>
    <row r="36" spans="1:14" s="2" customFormat="1" ht="17.399999999999999" customHeight="1" outlineLevel="1" x14ac:dyDescent="0.25">
      <c r="A36" s="9" t="s">
        <v>2</v>
      </c>
      <c r="B36" s="31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3">
        <f t="shared" si="0"/>
        <v>0</v>
      </c>
    </row>
    <row r="37" spans="1:14" s="2" customFormat="1" ht="17.399999999999999" customHeight="1" outlineLevel="1" x14ac:dyDescent="0.25">
      <c r="A37" s="9" t="s">
        <v>50</v>
      </c>
      <c r="B37" s="31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3">
        <f t="shared" si="0"/>
        <v>0</v>
      </c>
    </row>
    <row r="38" spans="1:14" s="2" customFormat="1" ht="17.399999999999999" customHeight="1" outlineLevel="1" x14ac:dyDescent="0.25">
      <c r="A38" s="9" t="s">
        <v>51</v>
      </c>
      <c r="B38" s="31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3">
        <f t="shared" si="0"/>
        <v>0</v>
      </c>
    </row>
    <row r="39" spans="1:14" s="2" customFormat="1" ht="17.399999999999999" customHeight="1" outlineLevel="1" x14ac:dyDescent="0.25">
      <c r="A39" s="9" t="s">
        <v>52</v>
      </c>
      <c r="B39" s="31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3">
        <f t="shared" si="0"/>
        <v>0</v>
      </c>
    </row>
    <row r="40" spans="1:14" s="2" customFormat="1" ht="17.399999999999999" customHeight="1" outlineLevel="1" x14ac:dyDescent="0.25">
      <c r="A40" s="9" t="s">
        <v>53</v>
      </c>
      <c r="B40" s="31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3">
        <f t="shared" si="0"/>
        <v>0</v>
      </c>
    </row>
    <row r="41" spans="1:14" s="2" customFormat="1" ht="17.399999999999999" customHeight="1" outlineLevel="1" x14ac:dyDescent="0.25">
      <c r="A41" s="9" t="s">
        <v>40</v>
      </c>
      <c r="B41" s="31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3">
        <f t="shared" si="0"/>
        <v>0</v>
      </c>
    </row>
    <row r="42" spans="1:14" s="2" customFormat="1" ht="17.399999999999999" customHeight="1" outlineLevel="1" x14ac:dyDescent="0.25">
      <c r="A42" s="9" t="s">
        <v>3</v>
      </c>
      <c r="B42" s="31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3">
        <f t="shared" si="0"/>
        <v>0</v>
      </c>
    </row>
    <row r="43" spans="1:14" s="2" customFormat="1" ht="17.399999999999999" customHeight="1" outlineLevel="1" x14ac:dyDescent="0.25">
      <c r="A43" s="9" t="s">
        <v>41</v>
      </c>
      <c r="B43" s="31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3">
        <f t="shared" si="0"/>
        <v>0</v>
      </c>
    </row>
    <row r="44" spans="1:14" s="2" customFormat="1" ht="17.399999999999999" customHeight="1" outlineLevel="1" x14ac:dyDescent="0.25">
      <c r="A44" s="9" t="s">
        <v>42</v>
      </c>
      <c r="B44" s="31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3">
        <f t="shared" si="0"/>
        <v>0</v>
      </c>
    </row>
    <row r="45" spans="1:14" s="2" customFormat="1" ht="17.399999999999999" customHeight="1" outlineLevel="1" x14ac:dyDescent="0.25">
      <c r="A45" s="9" t="s">
        <v>54</v>
      </c>
      <c r="B45" s="31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3">
        <f t="shared" si="0"/>
        <v>0</v>
      </c>
    </row>
    <row r="46" spans="1:14" s="2" customFormat="1" ht="17.399999999999999" customHeight="1" outlineLevel="1" thickBot="1" x14ac:dyDescent="0.3">
      <c r="A46" s="15" t="s">
        <v>4</v>
      </c>
      <c r="B46" s="37">
        <f>B28-B29</f>
        <v>-20.666678000000001</v>
      </c>
      <c r="C46" s="38">
        <f t="shared" ref="C46:M46" si="6">C28-C29</f>
        <v>-15.562072999999998</v>
      </c>
      <c r="D46" s="38">
        <f t="shared" si="6"/>
        <v>-24.058078000000002</v>
      </c>
      <c r="E46" s="38">
        <f t="shared" si="6"/>
        <v>-36.303165</v>
      </c>
      <c r="F46" s="38">
        <f t="shared" si="6"/>
        <v>-19.135197999999999</v>
      </c>
      <c r="G46" s="38">
        <f t="shared" si="6"/>
        <v>-25.424158000000002</v>
      </c>
      <c r="H46" s="38">
        <f t="shared" si="6"/>
        <v>-23.021194000000001</v>
      </c>
      <c r="I46" s="38">
        <f t="shared" si="6"/>
        <v>-20.937061736666664</v>
      </c>
      <c r="J46" s="38">
        <f t="shared" si="6"/>
        <v>-18.517878969999998</v>
      </c>
      <c r="K46" s="38">
        <f t="shared" si="6"/>
        <v>-22.397630280000001</v>
      </c>
      <c r="L46" s="38">
        <f t="shared" si="6"/>
        <v>-15.250583023333334</v>
      </c>
      <c r="M46" s="38">
        <f t="shared" si="6"/>
        <v>-41.230358379999998</v>
      </c>
      <c r="N46" s="38">
        <f t="shared" si="0"/>
        <v>-282.50405638999996</v>
      </c>
    </row>
  </sheetData>
  <phoneticPr fontId="2" type="noConversion"/>
  <pageMargins left="0.7" right="0.7" top="0.75" bottom="0.75" header="0.3" footer="0.3"/>
  <customProperties>
    <customPr name="_pios_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美素美妆</vt:lpstr>
      <vt:lpstr>美素商超</vt:lpstr>
      <vt:lpstr>美素电商</vt:lpstr>
      <vt:lpstr>大客户部</vt:lpstr>
      <vt:lpstr>大客户部-KA</vt:lpstr>
      <vt:lpstr>大客户部-特通</vt:lpstr>
      <vt:lpstr>大客户部-商务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李娟</dc:creator>
  <cp:lastModifiedBy>ReshapeData</cp:lastModifiedBy>
  <dcterms:created xsi:type="dcterms:W3CDTF">2015-06-05T18:19:34Z</dcterms:created>
  <dcterms:modified xsi:type="dcterms:W3CDTF">2021-06-20T10:55:55Z</dcterms:modified>
</cp:coreProperties>
</file>