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 activeTab="1"/>
  </bookViews>
  <sheets>
    <sheet name="电商" sheetId="17" r:id="rId1"/>
    <sheet name="药房" sheetId="16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6" l="1"/>
  <c r="F19" i="16"/>
  <c r="F10" i="16" s="1"/>
  <c r="F6" i="16"/>
  <c r="F8" i="16" s="1"/>
  <c r="F29" i="17"/>
  <c r="F10" i="17"/>
  <c r="F7" i="17"/>
  <c r="F8" i="17" s="1"/>
  <c r="F6" i="17"/>
  <c r="F28" i="16" l="1"/>
  <c r="F46" i="16" s="1"/>
  <c r="F9" i="16"/>
  <c r="F9" i="17"/>
  <c r="F28" i="17"/>
  <c r="F46" i="17" s="1"/>
  <c r="D29" i="16" l="1"/>
  <c r="C29" i="16"/>
  <c r="B29" i="16"/>
  <c r="D10" i="16"/>
  <c r="C10" i="16"/>
  <c r="B10" i="16"/>
  <c r="D8" i="16"/>
  <c r="D9" i="16" s="1"/>
  <c r="D6" i="16"/>
  <c r="C6" i="16"/>
  <c r="C8" i="16" s="1"/>
  <c r="B6" i="16"/>
  <c r="B8" i="16" s="1"/>
  <c r="E29" i="16"/>
  <c r="E10" i="16"/>
  <c r="E28" i="16" s="1"/>
  <c r="E46" i="16" s="1"/>
  <c r="E9" i="16"/>
  <c r="E29" i="17"/>
  <c r="E10" i="17"/>
  <c r="E28" i="17" s="1"/>
  <c r="E46" i="17" s="1"/>
  <c r="E9" i="17"/>
  <c r="C9" i="16" l="1"/>
  <c r="C28" i="16"/>
  <c r="C46" i="16" s="1"/>
  <c r="B28" i="16"/>
  <c r="B46" i="16" s="1"/>
  <c r="B9" i="16"/>
  <c r="D28" i="16"/>
  <c r="D46" i="16" s="1"/>
  <c r="D29" i="17"/>
  <c r="C29" i="17"/>
  <c r="B29" i="17"/>
  <c r="D10" i="17"/>
  <c r="C10" i="17"/>
  <c r="B10" i="17"/>
  <c r="D8" i="17"/>
  <c r="C8" i="17"/>
  <c r="B8" i="17"/>
  <c r="B28" i="17" l="1"/>
  <c r="B46" i="17" s="1"/>
  <c r="D28" i="17"/>
  <c r="D46" i="17" s="1"/>
  <c r="C28" i="17"/>
  <c r="C46" i="17" s="1"/>
  <c r="D9" i="17"/>
  <c r="C9" i="17"/>
  <c r="B9" i="17"/>
  <c r="N45" i="17" l="1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M29" i="17"/>
  <c r="L29" i="17"/>
  <c r="K29" i="17"/>
  <c r="J29" i="17"/>
  <c r="I29" i="17"/>
  <c r="H29" i="17"/>
  <c r="G29" i="17"/>
  <c r="N29" i="17" s="1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M10" i="17"/>
  <c r="L10" i="17"/>
  <c r="K10" i="17"/>
  <c r="J10" i="17"/>
  <c r="I10" i="17"/>
  <c r="H10" i="17"/>
  <c r="N10" i="17" s="1"/>
  <c r="G10" i="17"/>
  <c r="M8" i="17"/>
  <c r="M28" i="17" s="1"/>
  <c r="L8" i="17"/>
  <c r="L28" i="17" s="1"/>
  <c r="L46" i="17" s="1"/>
  <c r="K8" i="17"/>
  <c r="K28" i="17" s="1"/>
  <c r="K46" i="17" s="1"/>
  <c r="J8" i="17"/>
  <c r="J9" i="17" s="1"/>
  <c r="I8" i="17"/>
  <c r="I9" i="17" s="1"/>
  <c r="H8" i="17"/>
  <c r="H9" i="17" s="1"/>
  <c r="G8" i="17"/>
  <c r="N7" i="17"/>
  <c r="N6" i="17"/>
  <c r="N5" i="17"/>
  <c r="N4" i="17"/>
  <c r="N3" i="17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M29" i="16"/>
  <c r="L29" i="16"/>
  <c r="K29" i="16"/>
  <c r="J29" i="16"/>
  <c r="I29" i="16"/>
  <c r="H29" i="16"/>
  <c r="G29" i="16"/>
  <c r="N29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M10" i="16"/>
  <c r="L10" i="16"/>
  <c r="K10" i="16"/>
  <c r="J10" i="16"/>
  <c r="I10" i="16"/>
  <c r="H10" i="16"/>
  <c r="G10" i="16"/>
  <c r="N10" i="16"/>
  <c r="L9" i="16"/>
  <c r="H9" i="16"/>
  <c r="M8" i="16"/>
  <c r="M28" i="16" s="1"/>
  <c r="M46" i="16" s="1"/>
  <c r="L8" i="16"/>
  <c r="L28" i="16" s="1"/>
  <c r="L46" i="16" s="1"/>
  <c r="K8" i="16"/>
  <c r="K9" i="16" s="1"/>
  <c r="J8" i="16"/>
  <c r="J9" i="16" s="1"/>
  <c r="I8" i="16"/>
  <c r="I9" i="16" s="1"/>
  <c r="H8" i="16"/>
  <c r="H28" i="16" s="1"/>
  <c r="H46" i="16" s="1"/>
  <c r="G8" i="16"/>
  <c r="G28" i="16" s="1"/>
  <c r="G46" i="16" s="1"/>
  <c r="N7" i="16"/>
  <c r="N6" i="16"/>
  <c r="N5" i="16"/>
  <c r="N4" i="16"/>
  <c r="N3" i="16"/>
  <c r="M46" i="17" l="1"/>
  <c r="K9" i="17"/>
  <c r="G28" i="17"/>
  <c r="G46" i="17" s="1"/>
  <c r="L9" i="17"/>
  <c r="I28" i="17"/>
  <c r="I46" i="17" s="1"/>
  <c r="M9" i="17"/>
  <c r="J28" i="17"/>
  <c r="J46" i="17" s="1"/>
  <c r="G9" i="17"/>
  <c r="H28" i="17"/>
  <c r="H46" i="17" s="1"/>
  <c r="N8" i="17"/>
  <c r="N9" i="17" s="1"/>
  <c r="I28" i="16"/>
  <c r="I46" i="16" s="1"/>
  <c r="M9" i="16"/>
  <c r="J28" i="16"/>
  <c r="J46" i="16" s="1"/>
  <c r="G9" i="16"/>
  <c r="N8" i="16"/>
  <c r="N9" i="16" s="1"/>
  <c r="K28" i="16"/>
  <c r="K46" i="16" s="1"/>
  <c r="N28" i="17" l="1"/>
  <c r="N46" i="17"/>
  <c r="N28" i="16"/>
  <c r="N46" i="16"/>
</calcChain>
</file>

<file path=xl/comments1.xml><?xml version="1.0" encoding="utf-8"?>
<comments xmlns="http://schemas.openxmlformats.org/spreadsheetml/2006/main">
  <authors>
    <author>作者</author>
  </authors>
  <commentList>
    <comment ref="B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学术+门店租金</t>
        </r>
      </text>
    </comment>
  </commentList>
</comments>
</file>

<file path=xl/sharedStrings.xml><?xml version="1.0" encoding="utf-8"?>
<sst xmlns="http://schemas.openxmlformats.org/spreadsheetml/2006/main" count="118" uniqueCount="54">
  <si>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</si>
  <si>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</si>
  <si>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</si>
  <si>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</si>
  <si>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</si>
  <si>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</si>
  <si>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</si>
  <si>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</si>
  <si>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</si>
  <si>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</si>
  <si>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</si>
  <si>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</si>
  <si>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</si>
  <si>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</si>
  <si>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</si>
  <si>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</si>
  <si>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</si>
  <si>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</si>
  <si>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</si>
  <si>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</si>
  <si>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</si>
  <si>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</si>
  <si>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</si>
  <si>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</si>
  <si>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</si>
  <si>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</si>
  <si>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</si>
  <si>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</si>
  <si>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</si>
  <si>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</si>
  <si>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</si>
  <si>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</si>
  <si>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</si>
  <si>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</si>
  <si>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</si>
  <si>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</si>
  <si>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</si>
  <si>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</si>
  <si>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</si>
  <si>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</si>
  <si>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</si>
  <si>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</si>
  <si>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</si>
  <si>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</si>
  <si>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</si>
  <si>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</si>
  <si>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</si>
  <si>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</si>
  <si>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</si>
  <si>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</si>
  <si>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</si>
  <si>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</si>
  <si>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执行预算2021-美素美妆渠道</t>
    <phoneticPr fontId="2" type="noConversion"/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</si>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</sst>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0.00_);[Red]\(0.00\)"/>
    <numFmt numFmtId="179" formatCode="#,##0_ "/>
    <numFmt numFmtId="180" formatCode="0.0%"/>
    <numFmt numFmtId="181" formatCode="_(* #,##0_);_(* \(#,##0\);_(* &quot;-&quot;_);_(@_)"/>
    <numFmt numFmtId="182" formatCode="0_ 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  <font>
      <sz val="11"/>
      <name val="等线"/>
      <family val="3"/>
      <charset val="134"/>
      <scheme val="minor"/>
    </font>
    <font>
      <i/>
      <sz val="10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 tint="0.14996795556505021"/>
      <name val="等线"/>
      <family val="3"/>
      <charset val="134"/>
      <scheme val="minor"/>
    </font>
    <font>
      <i/>
      <sz val="10"/>
      <color theme="1" tint="0.1499679555650502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6" xfId="0" applyFont="1" applyFill="1" applyBorder="1" applyAlignment="1">
      <alignment horizontal="left" vertical="center" indent="2"/>
    </xf>
    <xf numFmtId="0" fontId="0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left" vertical="center" indent="2"/>
    </xf>
    <xf numFmtId="176" fontId="7" fillId="0" borderId="8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  <xf numFmtId="41" fontId="8" fillId="0" borderId="9" xfId="1" applyNumberFormat="1" applyFont="1" applyFill="1" applyBorder="1" applyAlignment="1" applyProtection="1">
      <alignment vertical="center"/>
    </xf>
    <xf numFmtId="41" fontId="0" fillId="0" borderId="9" xfId="1" applyNumberFormat="1" applyFont="1" applyFill="1" applyBorder="1" applyAlignment="1" applyProtection="1">
      <alignment vertical="center"/>
    </xf>
    <xf numFmtId="179" fontId="0" fillId="0" borderId="9" xfId="1" applyNumberFormat="1" applyFont="1" applyFill="1" applyBorder="1" applyAlignment="1" applyProtection="1">
      <alignment vertical="center"/>
    </xf>
    <xf numFmtId="179" fontId="0" fillId="0" borderId="1" xfId="1" applyNumberFormat="1" applyFont="1" applyFill="1" applyBorder="1" applyAlignment="1" applyProtection="1">
      <alignment vertical="center"/>
    </xf>
    <xf numFmtId="41" fontId="0" fillId="0" borderId="9" xfId="1" applyNumberFormat="1" applyFont="1" applyBorder="1" applyAlignment="1" applyProtection="1">
      <alignment vertical="center"/>
    </xf>
    <xf numFmtId="180" fontId="9" fillId="0" borderId="9" xfId="2" applyNumberFormat="1" applyFont="1" applyBorder="1" applyAlignment="1" applyProtection="1">
      <alignment horizontal="center" vertical="center"/>
    </xf>
    <xf numFmtId="180" fontId="9" fillId="0" borderId="9" xfId="2" applyNumberFormat="1" applyFont="1" applyFill="1" applyBorder="1" applyAlignment="1" applyProtection="1">
      <alignment horizontal="center" vertical="center"/>
    </xf>
    <xf numFmtId="41" fontId="0" fillId="3" borderId="9" xfId="1" applyNumberFormat="1" applyFont="1" applyFill="1" applyBorder="1" applyAlignment="1" applyProtection="1">
      <alignment vertical="center"/>
    </xf>
    <xf numFmtId="41" fontId="10" fillId="0" borderId="9" xfId="1" applyNumberFormat="1" applyFont="1" applyFill="1" applyBorder="1" applyAlignment="1" applyProtection="1">
      <alignment vertical="center"/>
    </xf>
    <xf numFmtId="41" fontId="5" fillId="0" borderId="9" xfId="1" applyNumberFormat="1" applyFont="1" applyBorder="1" applyAlignment="1" applyProtection="1">
      <alignment vertical="center"/>
    </xf>
    <xf numFmtId="41" fontId="5" fillId="0" borderId="9" xfId="1" applyNumberFormat="1" applyFont="1" applyFill="1" applyBorder="1" applyAlignment="1" applyProtection="1">
      <alignment vertical="center"/>
    </xf>
    <xf numFmtId="41" fontId="5" fillId="0" borderId="10" xfId="1" applyNumberFormat="1" applyFont="1" applyBorder="1" applyAlignment="1" applyProtection="1">
      <alignment vertical="center"/>
    </xf>
    <xf numFmtId="41" fontId="5" fillId="0" borderId="10" xfId="1" applyNumberFormat="1" applyFont="1" applyFill="1" applyBorder="1" applyAlignment="1" applyProtection="1">
      <alignment vertical="center"/>
    </xf>
    <xf numFmtId="181" fontId="11" fillId="4" borderId="11" xfId="0" applyNumberFormat="1" applyFont="1" applyFill="1" applyBorder="1" applyAlignment="1" applyProtection="1">
      <alignment vertical="center"/>
      <protection hidden="1"/>
    </xf>
    <xf numFmtId="180" fontId="12" fillId="4" borderId="11" xfId="2" applyNumberFormat="1" applyFont="1" applyFill="1" applyBorder="1" applyAlignment="1" applyProtection="1">
      <alignment horizontal="center" vertical="center"/>
      <protection hidden="1"/>
    </xf>
    <xf numFmtId="182" fontId="11" fillId="4" borderId="11" xfId="3" applyNumberFormat="1" applyFont="1" applyFill="1" applyBorder="1" applyAlignment="1" applyProtection="1">
      <alignment vertical="center"/>
      <protection hidden="1"/>
    </xf>
    <xf numFmtId="182" fontId="11" fillId="2" borderId="12" xfId="3" applyNumberFormat="1" applyFont="1" applyFill="1" applyBorder="1" applyAlignment="1" applyProtection="1">
      <alignment vertical="center"/>
      <protection hidden="1"/>
    </xf>
    <xf numFmtId="43" fontId="0" fillId="0" borderId="9" xfId="1" applyNumberFormat="1" applyFont="1" applyFill="1" applyBorder="1" applyAlignment="1" applyProtection="1">
      <alignment vertical="center"/>
    </xf>
  </cellXfs>
  <cellStyles count="4">
    <cellStyle name="百分比" xfId="2" builtinId="5"/>
    <cellStyle name="常规" xfId="0" builtinId="0"/>
    <cellStyle name="货币" xfId="3" builtinId="4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  <outlinePr summaryBelow="0"/>
  </sheetPr>
  <dimension ref="A1:AA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F4" sqref="F4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52</v>
      </c>
    </row>
    <row r="2" spans="1:27" s="2" customFormat="1" ht="17.399999999999999" customHeight="1" x14ac:dyDescent="0.25">
      <c r="A2" s="4" t="s">
        <v>53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20">
        <v>202</v>
      </c>
      <c r="C3" s="20">
        <v>263.13</v>
      </c>
      <c r="D3" s="20">
        <v>918.87844511709397</v>
      </c>
      <c r="E3" s="33">
        <v>114</v>
      </c>
      <c r="F3" s="20">
        <v>127</v>
      </c>
      <c r="G3" s="16"/>
      <c r="H3" s="16"/>
      <c r="I3" s="16"/>
      <c r="J3" s="16"/>
      <c r="K3" s="16"/>
      <c r="L3" s="16"/>
      <c r="M3" s="16"/>
      <c r="N3" s="17">
        <f>SUM(B3:M3)</f>
        <v>1625.008445117094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21">
        <v>87.2</v>
      </c>
      <c r="C4" s="21">
        <v>50</v>
      </c>
      <c r="D4" s="21">
        <v>300</v>
      </c>
      <c r="E4" s="33">
        <v>110</v>
      </c>
      <c r="F4" s="21">
        <v>140</v>
      </c>
      <c r="G4" s="16"/>
      <c r="H4" s="16"/>
      <c r="I4" s="16"/>
      <c r="J4" s="16"/>
      <c r="K4" s="16"/>
      <c r="L4" s="16"/>
      <c r="M4" s="16"/>
      <c r="N4" s="17">
        <f t="shared" ref="N4:N46" si="0">SUM(B4:M4)</f>
        <v>687.2</v>
      </c>
      <c r="P4" s="9"/>
    </row>
    <row r="5" spans="1:27" s="2" customFormat="1" ht="17.399999999999999" customHeight="1" x14ac:dyDescent="0.25">
      <c r="A5" s="5" t="s">
        <v>19</v>
      </c>
      <c r="B5" s="20">
        <v>87.1</v>
      </c>
      <c r="C5" s="20">
        <v>50</v>
      </c>
      <c r="D5" s="20">
        <v>300</v>
      </c>
      <c r="E5" s="33">
        <v>110</v>
      </c>
      <c r="F5" s="20">
        <v>140</v>
      </c>
      <c r="G5" s="16"/>
      <c r="H5" s="16"/>
      <c r="I5" s="16"/>
      <c r="J5" s="16"/>
      <c r="K5" s="16"/>
      <c r="L5" s="16"/>
      <c r="M5" s="16"/>
      <c r="N5" s="17">
        <f t="shared" si="0"/>
        <v>687.1</v>
      </c>
      <c r="P5" s="9"/>
    </row>
    <row r="6" spans="1:27" s="2" customFormat="1" ht="17.399999999999999" customHeight="1" x14ac:dyDescent="0.25">
      <c r="A6" s="5" t="s">
        <v>20</v>
      </c>
      <c r="B6" s="21">
        <v>77.099999999999994</v>
      </c>
      <c r="C6" s="21">
        <v>44.2</v>
      </c>
      <c r="D6" s="21">
        <v>265.5</v>
      </c>
      <c r="E6" s="33">
        <v>97.35</v>
      </c>
      <c r="F6" s="21">
        <f>F5/1.13</f>
        <v>123.89380530973453</v>
      </c>
      <c r="G6" s="16"/>
      <c r="H6" s="16"/>
      <c r="I6" s="16"/>
      <c r="J6" s="16"/>
      <c r="K6" s="16"/>
      <c r="L6" s="16"/>
      <c r="M6" s="16"/>
      <c r="N6" s="17">
        <f t="shared" si="0"/>
        <v>608.04380530973447</v>
      </c>
      <c r="P6" s="9"/>
    </row>
    <row r="7" spans="1:27" s="2" customFormat="1" ht="17.399999999999999" customHeight="1" x14ac:dyDescent="0.25">
      <c r="A7" s="5" t="s">
        <v>21</v>
      </c>
      <c r="B7" s="22">
        <v>8</v>
      </c>
      <c r="C7" s="23">
        <v>5.3</v>
      </c>
      <c r="D7" s="22">
        <v>49.1</v>
      </c>
      <c r="E7" s="33">
        <v>18</v>
      </c>
      <c r="F7" s="22">
        <f>F6*18%</f>
        <v>22.300884955752213</v>
      </c>
      <c r="G7" s="16"/>
      <c r="H7" s="16"/>
      <c r="I7" s="16"/>
      <c r="J7" s="16"/>
      <c r="K7" s="16"/>
      <c r="L7" s="16"/>
      <c r="M7" s="16"/>
      <c r="N7" s="17">
        <f t="shared" si="0"/>
        <v>102.70088495575222</v>
      </c>
    </row>
    <row r="8" spans="1:27" s="2" customFormat="1" ht="17.399999999999999" customHeight="1" x14ac:dyDescent="0.25">
      <c r="A8" s="11" t="s">
        <v>22</v>
      </c>
      <c r="B8" s="24">
        <f>B6-B7</f>
        <v>69.099999999999994</v>
      </c>
      <c r="C8" s="21">
        <f t="shared" ref="C8:D8" si="1">C6-C7</f>
        <v>38.900000000000006</v>
      </c>
      <c r="D8" s="21">
        <f t="shared" si="1"/>
        <v>216.4</v>
      </c>
      <c r="E8" s="33">
        <v>79.349999999999994</v>
      </c>
      <c r="F8" s="21">
        <f t="shared" ref="F8" si="2">F6-F7</f>
        <v>101.59292035398232</v>
      </c>
      <c r="G8" s="17">
        <f t="shared" ref="G8:M8" si="3">G6-G7</f>
        <v>0</v>
      </c>
      <c r="H8" s="17">
        <f t="shared" si="3"/>
        <v>0</v>
      </c>
      <c r="I8" s="17">
        <f t="shared" si="3"/>
        <v>0</v>
      </c>
      <c r="J8" s="17">
        <f t="shared" si="3"/>
        <v>0</v>
      </c>
      <c r="K8" s="17">
        <f t="shared" si="3"/>
        <v>0</v>
      </c>
      <c r="L8" s="17">
        <f t="shared" si="3"/>
        <v>0</v>
      </c>
      <c r="M8" s="17">
        <f t="shared" si="3"/>
        <v>0</v>
      </c>
      <c r="N8" s="17">
        <f t="shared" si="0"/>
        <v>505.34292035398232</v>
      </c>
    </row>
    <row r="9" spans="1:27" s="2" customFormat="1" ht="17.399999999999999" customHeight="1" x14ac:dyDescent="0.25">
      <c r="A9" s="12" t="s">
        <v>18</v>
      </c>
      <c r="B9" s="25">
        <f t="shared" ref="B9:D9" si="4">IFERROR(B8/B6,"/")</f>
        <v>0.89623865110246437</v>
      </c>
      <c r="C9" s="26">
        <f t="shared" si="4"/>
        <v>0.88009049773755665</v>
      </c>
      <c r="D9" s="26">
        <f t="shared" si="4"/>
        <v>0.8150659133709981</v>
      </c>
      <c r="E9" s="34">
        <f>E8/E6</f>
        <v>0.81510015408320491</v>
      </c>
      <c r="F9" s="26">
        <f t="shared" ref="F9" si="5">IFERROR(F8/F6,"/")</f>
        <v>0.82000000000000006</v>
      </c>
      <c r="G9" s="18">
        <f t="shared" ref="G9:N9" si="6">IFERROR(G8/G6,0)</f>
        <v>0</v>
      </c>
      <c r="H9" s="18">
        <f t="shared" si="6"/>
        <v>0</v>
      </c>
      <c r="I9" s="18">
        <f t="shared" si="6"/>
        <v>0</v>
      </c>
      <c r="J9" s="18">
        <f t="shared" si="6"/>
        <v>0</v>
      </c>
      <c r="K9" s="18">
        <f t="shared" si="6"/>
        <v>0</v>
      </c>
      <c r="L9" s="18">
        <f t="shared" si="6"/>
        <v>0</v>
      </c>
      <c r="M9" s="18">
        <f t="shared" si="6"/>
        <v>0</v>
      </c>
      <c r="N9" s="18">
        <f t="shared" si="6"/>
        <v>0.83109624000948945</v>
      </c>
    </row>
    <row r="10" spans="1:27" s="2" customFormat="1" ht="17.399999999999999" customHeight="1" x14ac:dyDescent="0.25">
      <c r="A10" s="11" t="s">
        <v>23</v>
      </c>
      <c r="B10" s="27">
        <f t="shared" ref="B10:D10" si="7">SUM(B11:B27)</f>
        <v>92.600000000000009</v>
      </c>
      <c r="C10" s="21">
        <f t="shared" si="7"/>
        <v>75.8</v>
      </c>
      <c r="D10" s="21">
        <f t="shared" si="7"/>
        <v>218.4</v>
      </c>
      <c r="E10" s="33">
        <f>SUM(E11:E27)</f>
        <v>77.23</v>
      </c>
      <c r="F10" s="21">
        <f t="shared" ref="F10" si="8">SUM(F11:F27)</f>
        <v>76.2</v>
      </c>
      <c r="G10" s="17">
        <f t="shared" ref="G10:M10" si="9">SUM(G11:G27)</f>
        <v>0</v>
      </c>
      <c r="H10" s="17">
        <f t="shared" si="9"/>
        <v>0</v>
      </c>
      <c r="I10" s="17">
        <f t="shared" si="9"/>
        <v>0</v>
      </c>
      <c r="J10" s="17">
        <f t="shared" si="9"/>
        <v>0</v>
      </c>
      <c r="K10" s="17">
        <f t="shared" si="9"/>
        <v>0</v>
      </c>
      <c r="L10" s="17">
        <f t="shared" si="9"/>
        <v>0</v>
      </c>
      <c r="M10" s="17">
        <f t="shared" si="9"/>
        <v>0</v>
      </c>
      <c r="N10" s="17">
        <f t="shared" si="0"/>
        <v>540.23</v>
      </c>
    </row>
    <row r="11" spans="1:27" s="2" customFormat="1" ht="17.399999999999999" customHeight="1" outlineLevel="1" x14ac:dyDescent="0.25">
      <c r="A11" s="6" t="s">
        <v>25</v>
      </c>
      <c r="B11" s="21"/>
      <c r="C11" s="21"/>
      <c r="D11" s="21"/>
      <c r="E11" s="33"/>
      <c r="F11" s="21"/>
      <c r="G11" s="16"/>
      <c r="H11" s="16"/>
      <c r="I11" s="16"/>
      <c r="J11" s="16"/>
      <c r="K11" s="16"/>
      <c r="L11" s="16"/>
      <c r="M11" s="16"/>
      <c r="N11" s="17">
        <f t="shared" si="0"/>
        <v>0</v>
      </c>
    </row>
    <row r="12" spans="1:27" s="2" customFormat="1" ht="17.399999999999999" customHeight="1" outlineLevel="1" x14ac:dyDescent="0.25">
      <c r="A12" s="6" t="s">
        <v>26</v>
      </c>
      <c r="B12" s="21"/>
      <c r="C12" s="21"/>
      <c r="D12" s="21"/>
      <c r="E12" s="33"/>
      <c r="F12" s="21"/>
      <c r="G12" s="16"/>
      <c r="H12" s="16"/>
      <c r="I12" s="16"/>
      <c r="J12" s="16"/>
      <c r="K12" s="16"/>
      <c r="L12" s="16"/>
      <c r="M12" s="16"/>
      <c r="N12" s="17">
        <f t="shared" si="0"/>
        <v>0</v>
      </c>
    </row>
    <row r="13" spans="1:27" s="2" customFormat="1" ht="17.399999999999999" customHeight="1" outlineLevel="1" x14ac:dyDescent="0.25">
      <c r="A13" s="6" t="s">
        <v>27</v>
      </c>
      <c r="B13" s="21">
        <v>37.6</v>
      </c>
      <c r="C13" s="21">
        <v>32</v>
      </c>
      <c r="D13" s="21">
        <v>89</v>
      </c>
      <c r="E13" s="33">
        <v>20.5</v>
      </c>
      <c r="F13" s="21">
        <v>15</v>
      </c>
      <c r="G13" s="16"/>
      <c r="H13" s="16"/>
      <c r="I13" s="16"/>
      <c r="J13" s="16"/>
      <c r="K13" s="16"/>
      <c r="L13" s="16"/>
      <c r="M13" s="16"/>
      <c r="N13" s="17">
        <f t="shared" si="0"/>
        <v>194.1</v>
      </c>
    </row>
    <row r="14" spans="1:27" s="2" customFormat="1" ht="17.399999999999999" customHeight="1" outlineLevel="1" x14ac:dyDescent="0.25">
      <c r="A14" s="6" t="s">
        <v>28</v>
      </c>
      <c r="B14" s="21"/>
      <c r="C14" s="21"/>
      <c r="D14" s="21"/>
      <c r="E14" s="33"/>
      <c r="F14" s="21"/>
      <c r="G14" s="16"/>
      <c r="H14" s="16"/>
      <c r="I14" s="16"/>
      <c r="J14" s="16"/>
      <c r="K14" s="16"/>
      <c r="L14" s="16"/>
      <c r="M14" s="16"/>
      <c r="N14" s="17">
        <f t="shared" si="0"/>
        <v>0</v>
      </c>
    </row>
    <row r="15" spans="1:27" s="2" customFormat="1" ht="17.399999999999999" customHeight="1" outlineLevel="1" x14ac:dyDescent="0.25">
      <c r="A15" s="6" t="s">
        <v>29</v>
      </c>
      <c r="B15" s="21"/>
      <c r="C15" s="21"/>
      <c r="D15" s="21"/>
      <c r="E15" s="33"/>
      <c r="F15" s="21"/>
      <c r="G15" s="16"/>
      <c r="H15" s="16"/>
      <c r="I15" s="16"/>
      <c r="J15" s="16"/>
      <c r="K15" s="16"/>
      <c r="L15" s="16"/>
      <c r="M15" s="16"/>
      <c r="N15" s="17">
        <f t="shared" si="0"/>
        <v>0</v>
      </c>
    </row>
    <row r="16" spans="1:27" s="2" customFormat="1" ht="17.399999999999999" customHeight="1" outlineLevel="1" x14ac:dyDescent="0.25">
      <c r="A16" s="6" t="s">
        <v>30</v>
      </c>
      <c r="B16" s="21"/>
      <c r="C16" s="21"/>
      <c r="D16" s="21"/>
      <c r="E16" s="33"/>
      <c r="F16" s="21"/>
      <c r="G16" s="16"/>
      <c r="H16" s="16"/>
      <c r="I16" s="16"/>
      <c r="J16" s="16"/>
      <c r="K16" s="16"/>
      <c r="L16" s="16"/>
      <c r="M16" s="16"/>
      <c r="N16" s="17">
        <f t="shared" si="0"/>
        <v>0</v>
      </c>
    </row>
    <row r="17" spans="1:14" s="2" customFormat="1" ht="17.399999999999999" customHeight="1" outlineLevel="1" x14ac:dyDescent="0.25">
      <c r="A17" s="6" t="s">
        <v>31</v>
      </c>
      <c r="B17" s="21">
        <v>13.5</v>
      </c>
      <c r="C17" s="21">
        <v>7.5</v>
      </c>
      <c r="D17" s="21">
        <v>65.8</v>
      </c>
      <c r="E17" s="33">
        <v>16.55</v>
      </c>
      <c r="F17" s="22">
        <v>21.1</v>
      </c>
      <c r="G17" s="16"/>
      <c r="H17" s="16"/>
      <c r="I17" s="16"/>
      <c r="J17" s="16"/>
      <c r="K17" s="16"/>
      <c r="L17" s="16"/>
      <c r="M17" s="16"/>
      <c r="N17" s="17">
        <f t="shared" si="0"/>
        <v>124.44999999999999</v>
      </c>
    </row>
    <row r="18" spans="1:14" s="2" customFormat="1" ht="17.399999999999999" customHeight="1" outlineLevel="1" x14ac:dyDescent="0.25">
      <c r="A18" s="6" t="s">
        <v>32</v>
      </c>
      <c r="B18" s="21">
        <v>5.0999999999999996</v>
      </c>
      <c r="C18" s="21">
        <v>4.7</v>
      </c>
      <c r="D18" s="21">
        <v>28.3</v>
      </c>
      <c r="E18" s="33">
        <v>7.6</v>
      </c>
      <c r="F18" s="21">
        <v>9.6999999999999993</v>
      </c>
      <c r="G18" s="16"/>
      <c r="H18" s="16"/>
      <c r="I18" s="16"/>
      <c r="J18" s="16"/>
      <c r="K18" s="16"/>
      <c r="L18" s="16"/>
      <c r="M18" s="16"/>
      <c r="N18" s="17">
        <f t="shared" si="0"/>
        <v>55.400000000000006</v>
      </c>
    </row>
    <row r="19" spans="1:14" s="2" customFormat="1" ht="17.399999999999999" customHeight="1" outlineLevel="1" x14ac:dyDescent="0.25">
      <c r="A19" s="6" t="s">
        <v>33</v>
      </c>
      <c r="B19" s="21"/>
      <c r="C19" s="21"/>
      <c r="D19" s="21"/>
      <c r="E19" s="33"/>
      <c r="F19" s="21"/>
      <c r="G19" s="16"/>
      <c r="H19" s="16"/>
      <c r="I19" s="16"/>
      <c r="J19" s="16"/>
      <c r="K19" s="16"/>
      <c r="L19" s="16"/>
      <c r="M19" s="16"/>
      <c r="N19" s="17">
        <f t="shared" si="0"/>
        <v>0</v>
      </c>
    </row>
    <row r="20" spans="1:14" s="2" customFormat="1" ht="17.399999999999999" customHeight="1" outlineLevel="1" x14ac:dyDescent="0.25">
      <c r="A20" s="6" t="s">
        <v>34</v>
      </c>
      <c r="B20" s="21">
        <v>6</v>
      </c>
      <c r="C20" s="21">
        <v>6</v>
      </c>
      <c r="D20" s="21">
        <v>6</v>
      </c>
      <c r="E20" s="33">
        <v>6.04</v>
      </c>
      <c r="F20" s="21">
        <v>6.1</v>
      </c>
      <c r="G20" s="16"/>
      <c r="H20" s="16"/>
      <c r="I20" s="16"/>
      <c r="J20" s="16"/>
      <c r="K20" s="16"/>
      <c r="L20" s="16"/>
      <c r="M20" s="16"/>
      <c r="N20" s="17">
        <f t="shared" si="0"/>
        <v>30.14</v>
      </c>
    </row>
    <row r="21" spans="1:14" s="2" customFormat="1" ht="17.399999999999999" customHeight="1" outlineLevel="1" x14ac:dyDescent="0.25">
      <c r="A21" s="6" t="s">
        <v>35</v>
      </c>
      <c r="B21" s="28">
        <v>11.7</v>
      </c>
      <c r="C21" s="28">
        <v>13.7</v>
      </c>
      <c r="D21" s="28">
        <v>11.7</v>
      </c>
      <c r="E21" s="33">
        <v>14.64</v>
      </c>
      <c r="F21" s="28">
        <v>12.3</v>
      </c>
      <c r="G21" s="16"/>
      <c r="H21" s="16"/>
      <c r="I21" s="16"/>
      <c r="J21" s="16"/>
      <c r="K21" s="16"/>
      <c r="L21" s="16"/>
      <c r="M21" s="16"/>
      <c r="N21" s="17">
        <f t="shared" si="0"/>
        <v>64.039999999999992</v>
      </c>
    </row>
    <row r="22" spans="1:14" s="2" customFormat="1" ht="17.399999999999999" customHeight="1" outlineLevel="1" x14ac:dyDescent="0.25">
      <c r="A22" s="6" t="s">
        <v>36</v>
      </c>
      <c r="B22" s="21"/>
      <c r="C22" s="21"/>
      <c r="D22" s="21"/>
      <c r="E22" s="33"/>
      <c r="F22" s="21"/>
      <c r="G22" s="16"/>
      <c r="H22" s="16"/>
      <c r="I22" s="16"/>
      <c r="J22" s="16"/>
      <c r="K22" s="16"/>
      <c r="L22" s="16"/>
      <c r="M22" s="16"/>
      <c r="N22" s="17">
        <f t="shared" si="0"/>
        <v>0</v>
      </c>
    </row>
    <row r="23" spans="1:14" s="2" customFormat="1" ht="17.399999999999999" customHeight="1" outlineLevel="1" x14ac:dyDescent="0.25">
      <c r="A23" s="6" t="s">
        <v>3</v>
      </c>
      <c r="B23" s="21">
        <v>17.7</v>
      </c>
      <c r="C23" s="21">
        <v>11.1</v>
      </c>
      <c r="D23" s="21">
        <v>16.600000000000001</v>
      </c>
      <c r="E23" s="33">
        <v>10.9</v>
      </c>
      <c r="F23" s="21">
        <v>11</v>
      </c>
      <c r="G23" s="16"/>
      <c r="H23" s="16"/>
      <c r="I23" s="16"/>
      <c r="J23" s="16"/>
      <c r="K23" s="16"/>
      <c r="L23" s="16"/>
      <c r="M23" s="16"/>
      <c r="N23" s="17">
        <f t="shared" si="0"/>
        <v>67.3</v>
      </c>
    </row>
    <row r="24" spans="1:14" s="2" customFormat="1" ht="17.399999999999999" customHeight="1" outlineLevel="1" x14ac:dyDescent="0.25">
      <c r="A24" s="6" t="s">
        <v>37</v>
      </c>
      <c r="B24" s="21"/>
      <c r="C24" s="21"/>
      <c r="D24" s="21"/>
      <c r="E24" s="33"/>
      <c r="F24" s="21"/>
      <c r="G24" s="16"/>
      <c r="H24" s="16"/>
      <c r="I24" s="16"/>
      <c r="J24" s="16"/>
      <c r="K24" s="16"/>
      <c r="L24" s="16"/>
      <c r="M24" s="16"/>
      <c r="N24" s="17">
        <f t="shared" si="0"/>
        <v>0</v>
      </c>
    </row>
    <row r="25" spans="1:14" s="2" customFormat="1" ht="17.399999999999999" customHeight="1" outlineLevel="1" x14ac:dyDescent="0.25">
      <c r="A25" s="6" t="s">
        <v>38</v>
      </c>
      <c r="B25" s="21">
        <v>0.5</v>
      </c>
      <c r="C25" s="21">
        <v>0.5</v>
      </c>
      <c r="D25" s="21">
        <v>0.5</v>
      </c>
      <c r="E25" s="33">
        <v>0.5</v>
      </c>
      <c r="F25" s="21">
        <v>0.5</v>
      </c>
      <c r="G25" s="16"/>
      <c r="H25" s="16"/>
      <c r="I25" s="16"/>
      <c r="J25" s="16"/>
      <c r="K25" s="16"/>
      <c r="L25" s="16"/>
      <c r="M25" s="16"/>
      <c r="N25" s="17">
        <f t="shared" si="0"/>
        <v>2.5</v>
      </c>
    </row>
    <row r="26" spans="1:14" s="2" customFormat="1" ht="17.399999999999999" customHeight="1" outlineLevel="1" x14ac:dyDescent="0.25">
      <c r="A26" s="6" t="s">
        <v>39</v>
      </c>
      <c r="B26" s="21"/>
      <c r="C26" s="21"/>
      <c r="D26" s="21"/>
      <c r="E26" s="33"/>
      <c r="F26" s="21"/>
      <c r="G26" s="16"/>
      <c r="H26" s="16"/>
      <c r="I26" s="16"/>
      <c r="J26" s="16"/>
      <c r="K26" s="16"/>
      <c r="L26" s="16"/>
      <c r="M26" s="16"/>
      <c r="N26" s="17">
        <f t="shared" si="0"/>
        <v>0</v>
      </c>
    </row>
    <row r="27" spans="1:14" s="2" customFormat="1" ht="17.399999999999999" customHeight="1" outlineLevel="1" x14ac:dyDescent="0.25">
      <c r="A27" s="6" t="s">
        <v>40</v>
      </c>
      <c r="B27" s="21">
        <v>0.5</v>
      </c>
      <c r="C27" s="21">
        <v>0.3</v>
      </c>
      <c r="D27" s="21">
        <v>0.5</v>
      </c>
      <c r="E27" s="33">
        <v>0.5</v>
      </c>
      <c r="F27" s="21">
        <v>0.5</v>
      </c>
      <c r="G27" s="16"/>
      <c r="H27" s="16"/>
      <c r="I27" s="16"/>
      <c r="J27" s="16"/>
      <c r="K27" s="16"/>
      <c r="L27" s="16"/>
      <c r="M27" s="16"/>
      <c r="N27" s="17">
        <f t="shared" si="0"/>
        <v>2.2999999999999998</v>
      </c>
    </row>
    <row r="28" spans="1:14" s="2" customFormat="1" ht="17.399999999999999" customHeight="1" x14ac:dyDescent="0.25">
      <c r="A28" s="10" t="s">
        <v>51</v>
      </c>
      <c r="B28" s="29">
        <f t="shared" ref="B28:D28" si="10">B8-B10</f>
        <v>-23.500000000000014</v>
      </c>
      <c r="C28" s="30">
        <f t="shared" si="10"/>
        <v>-36.899999999999991</v>
      </c>
      <c r="D28" s="30">
        <f t="shared" si="10"/>
        <v>-2</v>
      </c>
      <c r="E28" s="35">
        <f>E8-E10</f>
        <v>2.1199999999999903</v>
      </c>
      <c r="F28" s="30">
        <f t="shared" ref="F28" si="11">F8-F10</f>
        <v>25.392920353982319</v>
      </c>
      <c r="G28" s="17">
        <f t="shared" ref="G28:M28" si="12">G8-G10</f>
        <v>0</v>
      </c>
      <c r="H28" s="17">
        <f t="shared" si="12"/>
        <v>0</v>
      </c>
      <c r="I28" s="17">
        <f t="shared" si="12"/>
        <v>0</v>
      </c>
      <c r="J28" s="17">
        <f t="shared" si="12"/>
        <v>0</v>
      </c>
      <c r="K28" s="17">
        <f t="shared" si="12"/>
        <v>0</v>
      </c>
      <c r="L28" s="17">
        <f t="shared" si="12"/>
        <v>0</v>
      </c>
      <c r="M28" s="17">
        <f t="shared" si="12"/>
        <v>0</v>
      </c>
      <c r="N28" s="17">
        <f t="shared" si="0"/>
        <v>-34.887079646017696</v>
      </c>
    </row>
    <row r="29" spans="1:14" s="2" customFormat="1" ht="17.399999999999999" customHeight="1" x14ac:dyDescent="0.25">
      <c r="A29" s="11" t="s">
        <v>24</v>
      </c>
      <c r="B29" s="27">
        <f t="shared" ref="B29:D29" si="13">SUM(B30:B45)</f>
        <v>0</v>
      </c>
      <c r="C29" s="21">
        <f t="shared" si="13"/>
        <v>0</v>
      </c>
      <c r="D29" s="21">
        <f t="shared" si="13"/>
        <v>0</v>
      </c>
      <c r="E29" s="33">
        <f>SUM(E30:E45)</f>
        <v>0</v>
      </c>
      <c r="F29" s="21">
        <f t="shared" ref="F29" si="14">SUM(F30:F45)</f>
        <v>0</v>
      </c>
      <c r="G29" s="17">
        <f t="shared" ref="G29:M29" si="15">SUM(G30:G45)</f>
        <v>0</v>
      </c>
      <c r="H29" s="17">
        <f t="shared" si="15"/>
        <v>0</v>
      </c>
      <c r="I29" s="17">
        <f t="shared" si="15"/>
        <v>0</v>
      </c>
      <c r="J29" s="17">
        <f t="shared" si="15"/>
        <v>0</v>
      </c>
      <c r="K29" s="17">
        <f t="shared" si="15"/>
        <v>0</v>
      </c>
      <c r="L29" s="17">
        <f t="shared" si="15"/>
        <v>0</v>
      </c>
      <c r="M29" s="17">
        <f t="shared" si="15"/>
        <v>0</v>
      </c>
      <c r="N29" s="17">
        <f t="shared" si="0"/>
        <v>0</v>
      </c>
    </row>
    <row r="30" spans="1:14" s="2" customFormat="1" ht="17.399999999999999" customHeight="1" outlineLevel="1" x14ac:dyDescent="0.25">
      <c r="A30" s="6" t="s">
        <v>41</v>
      </c>
      <c r="B30" s="21"/>
      <c r="C30" s="21"/>
      <c r="D30" s="21"/>
      <c r="E30" s="33">
        <v>0</v>
      </c>
      <c r="F30" s="21"/>
      <c r="G30" s="16"/>
      <c r="H30" s="16"/>
      <c r="I30" s="16"/>
      <c r="J30" s="16"/>
      <c r="K30" s="16"/>
      <c r="L30" s="16"/>
      <c r="M30" s="16"/>
      <c r="N30" s="17">
        <f t="shared" si="0"/>
        <v>0</v>
      </c>
    </row>
    <row r="31" spans="1:14" s="2" customFormat="1" ht="17.399999999999999" customHeight="1" outlineLevel="1" x14ac:dyDescent="0.25">
      <c r="A31" s="6" t="s">
        <v>42</v>
      </c>
      <c r="B31" s="21"/>
      <c r="C31" s="21"/>
      <c r="D31" s="21"/>
      <c r="E31" s="33">
        <v>0</v>
      </c>
      <c r="F31" s="21"/>
      <c r="G31" s="16"/>
      <c r="H31" s="16"/>
      <c r="I31" s="16"/>
      <c r="J31" s="16"/>
      <c r="K31" s="16"/>
      <c r="L31" s="16"/>
      <c r="M31" s="16"/>
      <c r="N31" s="17">
        <f t="shared" si="0"/>
        <v>0</v>
      </c>
    </row>
    <row r="32" spans="1:14" s="2" customFormat="1" ht="17.399999999999999" customHeight="1" outlineLevel="1" x14ac:dyDescent="0.25">
      <c r="A32" s="6" t="s">
        <v>43</v>
      </c>
      <c r="B32" s="21"/>
      <c r="C32" s="21"/>
      <c r="D32" s="21"/>
      <c r="E32" s="33">
        <v>0</v>
      </c>
      <c r="F32" s="21"/>
      <c r="G32" s="16"/>
      <c r="H32" s="16"/>
      <c r="I32" s="16"/>
      <c r="J32" s="16"/>
      <c r="K32" s="16"/>
      <c r="L32" s="16"/>
      <c r="M32" s="16"/>
      <c r="N32" s="17">
        <f t="shared" si="0"/>
        <v>0</v>
      </c>
    </row>
    <row r="33" spans="1:14" s="2" customFormat="1" ht="17.399999999999999" customHeight="1" outlineLevel="1" x14ac:dyDescent="0.25">
      <c r="A33" s="6" t="s">
        <v>28</v>
      </c>
      <c r="B33" s="21"/>
      <c r="C33" s="21"/>
      <c r="D33" s="21"/>
      <c r="E33" s="33">
        <v>0</v>
      </c>
      <c r="F33" s="21"/>
      <c r="G33" s="16"/>
      <c r="H33" s="16"/>
      <c r="I33" s="16"/>
      <c r="J33" s="16"/>
      <c r="K33" s="16"/>
      <c r="L33" s="16"/>
      <c r="M33" s="16"/>
      <c r="N33" s="17">
        <f t="shared" si="0"/>
        <v>0</v>
      </c>
    </row>
    <row r="34" spans="1:14" s="2" customFormat="1" ht="17.399999999999999" customHeight="1" outlineLevel="1" x14ac:dyDescent="0.25">
      <c r="A34" s="6" t="s">
        <v>44</v>
      </c>
      <c r="B34" s="21"/>
      <c r="C34" s="21"/>
      <c r="D34" s="21"/>
      <c r="E34" s="33">
        <v>0</v>
      </c>
      <c r="F34" s="21"/>
      <c r="G34" s="16"/>
      <c r="H34" s="16"/>
      <c r="I34" s="16"/>
      <c r="J34" s="16"/>
      <c r="K34" s="16"/>
      <c r="L34" s="16"/>
      <c r="M34" s="16"/>
      <c r="N34" s="17">
        <f t="shared" si="0"/>
        <v>0</v>
      </c>
    </row>
    <row r="35" spans="1:14" s="2" customFormat="1" ht="17.399999999999999" customHeight="1" outlineLevel="1" x14ac:dyDescent="0.25">
      <c r="A35" s="6" t="s">
        <v>45</v>
      </c>
      <c r="B35" s="21"/>
      <c r="C35" s="21"/>
      <c r="D35" s="21"/>
      <c r="E35" s="33">
        <v>0</v>
      </c>
      <c r="F35" s="21"/>
      <c r="G35" s="16"/>
      <c r="H35" s="16"/>
      <c r="I35" s="16"/>
      <c r="J35" s="16"/>
      <c r="K35" s="16"/>
      <c r="L35" s="16"/>
      <c r="M35" s="16"/>
      <c r="N35" s="17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21"/>
      <c r="C36" s="21"/>
      <c r="D36" s="21"/>
      <c r="E36" s="33">
        <v>0</v>
      </c>
      <c r="F36" s="21"/>
      <c r="G36" s="16"/>
      <c r="H36" s="16"/>
      <c r="I36" s="16"/>
      <c r="J36" s="16"/>
      <c r="K36" s="16"/>
      <c r="L36" s="16"/>
      <c r="M36" s="16"/>
      <c r="N36" s="17">
        <f t="shared" si="0"/>
        <v>0</v>
      </c>
    </row>
    <row r="37" spans="1:14" s="2" customFormat="1" ht="17.399999999999999" customHeight="1" outlineLevel="1" x14ac:dyDescent="0.25">
      <c r="A37" s="6" t="s">
        <v>46</v>
      </c>
      <c r="B37" s="21"/>
      <c r="C37" s="21"/>
      <c r="D37" s="21"/>
      <c r="E37" s="33">
        <v>0</v>
      </c>
      <c r="F37" s="21"/>
      <c r="G37" s="16"/>
      <c r="H37" s="16"/>
      <c r="I37" s="16"/>
      <c r="J37" s="16"/>
      <c r="K37" s="16"/>
      <c r="L37" s="16"/>
      <c r="M37" s="16"/>
      <c r="N37" s="17">
        <f t="shared" si="0"/>
        <v>0</v>
      </c>
    </row>
    <row r="38" spans="1:14" s="2" customFormat="1" ht="17.399999999999999" customHeight="1" outlineLevel="1" x14ac:dyDescent="0.25">
      <c r="A38" s="6" t="s">
        <v>47</v>
      </c>
      <c r="B38" s="21"/>
      <c r="C38" s="21"/>
      <c r="D38" s="21"/>
      <c r="E38" s="33">
        <v>0</v>
      </c>
      <c r="F38" s="21"/>
      <c r="G38" s="16"/>
      <c r="H38" s="16"/>
      <c r="I38" s="16"/>
      <c r="J38" s="16"/>
      <c r="K38" s="16"/>
      <c r="L38" s="16"/>
      <c r="M38" s="16"/>
      <c r="N38" s="17">
        <f t="shared" si="0"/>
        <v>0</v>
      </c>
    </row>
    <row r="39" spans="1:14" s="2" customFormat="1" ht="17.399999999999999" customHeight="1" outlineLevel="1" x14ac:dyDescent="0.25">
      <c r="A39" s="6" t="s">
        <v>48</v>
      </c>
      <c r="B39" s="21"/>
      <c r="C39" s="21"/>
      <c r="D39" s="21"/>
      <c r="E39" s="33">
        <v>0</v>
      </c>
      <c r="F39" s="21"/>
      <c r="G39" s="16"/>
      <c r="H39" s="16"/>
      <c r="I39" s="16"/>
      <c r="J39" s="16"/>
      <c r="K39" s="16"/>
      <c r="L39" s="16"/>
      <c r="M39" s="16"/>
      <c r="N39" s="17">
        <f t="shared" si="0"/>
        <v>0</v>
      </c>
    </row>
    <row r="40" spans="1:14" s="2" customFormat="1" ht="17.399999999999999" customHeight="1" outlineLevel="1" x14ac:dyDescent="0.25">
      <c r="A40" s="6" t="s">
        <v>49</v>
      </c>
      <c r="B40" s="21"/>
      <c r="C40" s="21"/>
      <c r="D40" s="21"/>
      <c r="E40" s="33">
        <v>0</v>
      </c>
      <c r="F40" s="21"/>
      <c r="G40" s="16"/>
      <c r="H40" s="16"/>
      <c r="I40" s="16"/>
      <c r="J40" s="16"/>
      <c r="K40" s="16"/>
      <c r="L40" s="16"/>
      <c r="M40" s="16"/>
      <c r="N40" s="17">
        <f t="shared" si="0"/>
        <v>0</v>
      </c>
    </row>
    <row r="41" spans="1:14" s="2" customFormat="1" ht="17.399999999999999" customHeight="1" outlineLevel="1" x14ac:dyDescent="0.25">
      <c r="A41" s="6" t="s">
        <v>36</v>
      </c>
      <c r="B41" s="21"/>
      <c r="C41" s="21"/>
      <c r="D41" s="21"/>
      <c r="E41" s="33">
        <v>0</v>
      </c>
      <c r="F41" s="21"/>
      <c r="G41" s="16"/>
      <c r="H41" s="16"/>
      <c r="I41" s="16"/>
      <c r="J41" s="16"/>
      <c r="K41" s="16"/>
      <c r="L41" s="16"/>
      <c r="M41" s="16"/>
      <c r="N41" s="17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21"/>
      <c r="C42" s="21"/>
      <c r="D42" s="21"/>
      <c r="E42" s="33">
        <v>0</v>
      </c>
      <c r="F42" s="21"/>
      <c r="G42" s="16"/>
      <c r="H42" s="16"/>
      <c r="I42" s="16"/>
      <c r="J42" s="16"/>
      <c r="K42" s="16"/>
      <c r="L42" s="16"/>
      <c r="M42" s="16"/>
      <c r="N42" s="17">
        <f t="shared" si="0"/>
        <v>0</v>
      </c>
    </row>
    <row r="43" spans="1:14" s="2" customFormat="1" ht="17.399999999999999" customHeight="1" outlineLevel="1" x14ac:dyDescent="0.25">
      <c r="A43" s="6" t="s">
        <v>37</v>
      </c>
      <c r="B43" s="21"/>
      <c r="C43" s="21"/>
      <c r="D43" s="21"/>
      <c r="E43" s="33">
        <v>0</v>
      </c>
      <c r="F43" s="21"/>
      <c r="G43" s="16"/>
      <c r="H43" s="16"/>
      <c r="I43" s="16"/>
      <c r="J43" s="16"/>
      <c r="K43" s="16"/>
      <c r="L43" s="16"/>
      <c r="M43" s="16"/>
      <c r="N43" s="17">
        <f t="shared" si="0"/>
        <v>0</v>
      </c>
    </row>
    <row r="44" spans="1:14" s="2" customFormat="1" ht="17.399999999999999" customHeight="1" outlineLevel="1" x14ac:dyDescent="0.25">
      <c r="A44" s="6" t="s">
        <v>38</v>
      </c>
      <c r="B44" s="21"/>
      <c r="C44" s="21"/>
      <c r="D44" s="21"/>
      <c r="E44" s="33">
        <v>0</v>
      </c>
      <c r="F44" s="21"/>
      <c r="G44" s="16"/>
      <c r="H44" s="16"/>
      <c r="I44" s="16"/>
      <c r="J44" s="16"/>
      <c r="K44" s="16"/>
      <c r="L44" s="16"/>
      <c r="M44" s="16"/>
      <c r="N44" s="17">
        <f t="shared" si="0"/>
        <v>0</v>
      </c>
    </row>
    <row r="45" spans="1:14" s="2" customFormat="1" ht="17.399999999999999" customHeight="1" outlineLevel="1" x14ac:dyDescent="0.25">
      <c r="A45" s="6" t="s">
        <v>50</v>
      </c>
      <c r="B45" s="21"/>
      <c r="C45" s="21"/>
      <c r="D45" s="21"/>
      <c r="E45" s="33">
        <v>0</v>
      </c>
      <c r="F45" s="21"/>
      <c r="G45" s="16"/>
      <c r="H45" s="16"/>
      <c r="I45" s="16"/>
      <c r="J45" s="16"/>
      <c r="K45" s="16"/>
      <c r="L45" s="16"/>
      <c r="M45" s="16"/>
      <c r="N45" s="17">
        <f t="shared" si="0"/>
        <v>0</v>
      </c>
    </row>
    <row r="46" spans="1:14" ht="17.100000000000001" customHeight="1" thickBot="1" x14ac:dyDescent="0.3">
      <c r="A46" s="13" t="s">
        <v>4</v>
      </c>
      <c r="B46" s="31">
        <f t="shared" ref="B46:D46" si="16">B28-B29</f>
        <v>-23.500000000000014</v>
      </c>
      <c r="C46" s="32">
        <f t="shared" si="16"/>
        <v>-36.899999999999991</v>
      </c>
      <c r="D46" s="32">
        <f t="shared" si="16"/>
        <v>-2</v>
      </c>
      <c r="E46" s="36">
        <f>E28-E29</f>
        <v>2.1199999999999903</v>
      </c>
      <c r="F46" s="32">
        <f t="shared" ref="F46" si="17">F28-F29</f>
        <v>25.392920353982319</v>
      </c>
      <c r="G46" s="19">
        <f t="shared" ref="G46:M46" si="18">G28-G29</f>
        <v>0</v>
      </c>
      <c r="H46" s="19">
        <f t="shared" si="18"/>
        <v>0</v>
      </c>
      <c r="I46" s="19">
        <f t="shared" si="18"/>
        <v>0</v>
      </c>
      <c r="J46" s="19">
        <f t="shared" si="18"/>
        <v>0</v>
      </c>
      <c r="K46" s="19">
        <f t="shared" si="18"/>
        <v>0</v>
      </c>
      <c r="L46" s="19">
        <f t="shared" si="18"/>
        <v>0</v>
      </c>
      <c r="M46" s="19">
        <f t="shared" si="18"/>
        <v>0</v>
      </c>
      <c r="N46" s="19">
        <f t="shared" si="0"/>
        <v>-34.887079646017696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FF"/>
    <outlinePr summaryBelow="0"/>
  </sheetPr>
  <dimension ref="A1:AA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F4" sqref="F4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52</v>
      </c>
    </row>
    <row r="2" spans="1:27" s="2" customFormat="1" ht="17.399999999999999" customHeight="1" x14ac:dyDescent="0.25">
      <c r="A2" s="4" t="s">
        <v>53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21">
        <v>167</v>
      </c>
      <c r="C3" s="21">
        <v>170.47</v>
      </c>
      <c r="D3" s="21">
        <v>223.09540150995198</v>
      </c>
      <c r="E3" s="33">
        <v>228</v>
      </c>
      <c r="F3" s="21">
        <v>795</v>
      </c>
      <c r="G3" s="16"/>
      <c r="H3" s="16"/>
      <c r="I3" s="16"/>
      <c r="J3" s="16"/>
      <c r="K3" s="16"/>
      <c r="L3" s="16"/>
      <c r="M3" s="16"/>
      <c r="N3" s="17">
        <f>SUM(B3:M3)</f>
        <v>1583.5654015099522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21">
        <v>138.5</v>
      </c>
      <c r="C4" s="21">
        <v>120</v>
      </c>
      <c r="D4" s="21">
        <v>180</v>
      </c>
      <c r="E4" s="33">
        <v>191.25</v>
      </c>
      <c r="F4" s="21">
        <v>400</v>
      </c>
      <c r="G4" s="16"/>
      <c r="H4" s="16"/>
      <c r="I4" s="16"/>
      <c r="J4" s="16"/>
      <c r="K4" s="16"/>
      <c r="L4" s="16"/>
      <c r="M4" s="16"/>
      <c r="N4" s="17">
        <f t="shared" ref="N4:N46" si="0">SUM(B4:M4)</f>
        <v>1029.75</v>
      </c>
      <c r="P4" s="9"/>
    </row>
    <row r="5" spans="1:27" s="2" customFormat="1" ht="17.399999999999999" customHeight="1" x14ac:dyDescent="0.25">
      <c r="A5" s="5" t="s">
        <v>19</v>
      </c>
      <c r="B5" s="21">
        <v>101.6</v>
      </c>
      <c r="C5" s="21">
        <v>108</v>
      </c>
      <c r="D5" s="21">
        <v>144</v>
      </c>
      <c r="E5" s="33">
        <v>153</v>
      </c>
      <c r="F5" s="21">
        <v>340</v>
      </c>
      <c r="G5" s="16"/>
      <c r="H5" s="16"/>
      <c r="I5" s="16"/>
      <c r="J5" s="16"/>
      <c r="K5" s="16"/>
      <c r="L5" s="16"/>
      <c r="M5" s="16"/>
      <c r="N5" s="17">
        <f t="shared" si="0"/>
        <v>846.6</v>
      </c>
      <c r="P5" s="9"/>
    </row>
    <row r="6" spans="1:27" s="2" customFormat="1" ht="17.399999999999999" customHeight="1" x14ac:dyDescent="0.25">
      <c r="A6" s="5" t="s">
        <v>20</v>
      </c>
      <c r="B6" s="21">
        <f>113.3-36.6</f>
        <v>76.699999999999989</v>
      </c>
      <c r="C6" s="21">
        <f>95.6-25.8</f>
        <v>69.8</v>
      </c>
      <c r="D6" s="21">
        <f>127.4-41.4</f>
        <v>86</v>
      </c>
      <c r="E6" s="33">
        <v>91.41</v>
      </c>
      <c r="F6" s="21">
        <f>301-70</f>
        <v>231</v>
      </c>
      <c r="G6" s="16"/>
      <c r="H6" s="16"/>
      <c r="I6" s="16"/>
      <c r="J6" s="16"/>
      <c r="K6" s="16"/>
      <c r="L6" s="16"/>
      <c r="M6" s="16"/>
      <c r="N6" s="17">
        <f t="shared" si="0"/>
        <v>554.91</v>
      </c>
      <c r="P6" s="9"/>
    </row>
    <row r="7" spans="1:27" s="2" customFormat="1" ht="17.399999999999999" customHeight="1" x14ac:dyDescent="0.25">
      <c r="A7" s="5" t="s">
        <v>21</v>
      </c>
      <c r="B7" s="22">
        <v>7.1</v>
      </c>
      <c r="C7" s="22">
        <v>6.7</v>
      </c>
      <c r="D7" s="22">
        <v>8.9</v>
      </c>
      <c r="E7" s="33">
        <v>9.48</v>
      </c>
      <c r="F7" s="37">
        <v>21</v>
      </c>
      <c r="G7" s="16"/>
      <c r="H7" s="16"/>
      <c r="I7" s="16"/>
      <c r="J7" s="16"/>
      <c r="K7" s="16"/>
      <c r="L7" s="16"/>
      <c r="M7" s="16"/>
      <c r="N7" s="17">
        <f t="shared" si="0"/>
        <v>53.180000000000007</v>
      </c>
    </row>
    <row r="8" spans="1:27" s="2" customFormat="1" ht="17.399999999999999" customHeight="1" x14ac:dyDescent="0.25">
      <c r="A8" s="11" t="s">
        <v>22</v>
      </c>
      <c r="B8" s="24">
        <f>B6-B7</f>
        <v>69.599999999999994</v>
      </c>
      <c r="C8" s="21">
        <f t="shared" ref="C8:D8" si="1">C6-C7</f>
        <v>63.099999999999994</v>
      </c>
      <c r="D8" s="21">
        <f t="shared" si="1"/>
        <v>77.099999999999994</v>
      </c>
      <c r="E8" s="33">
        <v>81.929999999999993</v>
      </c>
      <c r="F8" s="21">
        <f t="shared" ref="F8" si="2">F6-F7</f>
        <v>210</v>
      </c>
      <c r="G8" s="17">
        <f t="shared" ref="G8:M8" si="3">G6-G7</f>
        <v>0</v>
      </c>
      <c r="H8" s="17">
        <f t="shared" si="3"/>
        <v>0</v>
      </c>
      <c r="I8" s="17">
        <f t="shared" si="3"/>
        <v>0</v>
      </c>
      <c r="J8" s="17">
        <f t="shared" si="3"/>
        <v>0</v>
      </c>
      <c r="K8" s="17">
        <f t="shared" si="3"/>
        <v>0</v>
      </c>
      <c r="L8" s="17">
        <f t="shared" si="3"/>
        <v>0</v>
      </c>
      <c r="M8" s="17">
        <f t="shared" si="3"/>
        <v>0</v>
      </c>
      <c r="N8" s="17">
        <f t="shared" si="0"/>
        <v>501.72999999999996</v>
      </c>
    </row>
    <row r="9" spans="1:27" s="2" customFormat="1" ht="17.399999999999999" customHeight="1" x14ac:dyDescent="0.25">
      <c r="A9" s="12" t="s">
        <v>18</v>
      </c>
      <c r="B9" s="25">
        <f t="shared" ref="B9:D9" si="4">IFERROR(B8/B6,"/")</f>
        <v>0.90743155149934818</v>
      </c>
      <c r="C9" s="26">
        <f t="shared" si="4"/>
        <v>0.90401146131805155</v>
      </c>
      <c r="D9" s="26">
        <f t="shared" si="4"/>
        <v>0.89651162790697669</v>
      </c>
      <c r="E9" s="34">
        <f>E8/E6</f>
        <v>0.89629143419757129</v>
      </c>
      <c r="F9" s="26">
        <f t="shared" ref="F9" si="5">IFERROR(F8/F6,"/")</f>
        <v>0.90909090909090906</v>
      </c>
      <c r="G9" s="18">
        <f t="shared" ref="G9:N9" si="6">IFERROR(G8/G6,0)</f>
        <v>0</v>
      </c>
      <c r="H9" s="18">
        <f t="shared" si="6"/>
        <v>0</v>
      </c>
      <c r="I9" s="18">
        <f t="shared" si="6"/>
        <v>0</v>
      </c>
      <c r="J9" s="18">
        <f t="shared" si="6"/>
        <v>0</v>
      </c>
      <c r="K9" s="18">
        <f t="shared" si="6"/>
        <v>0</v>
      </c>
      <c r="L9" s="18">
        <f t="shared" si="6"/>
        <v>0</v>
      </c>
      <c r="M9" s="18">
        <f t="shared" si="6"/>
        <v>0</v>
      </c>
      <c r="N9" s="18">
        <f t="shared" si="6"/>
        <v>0.9041646393108792</v>
      </c>
    </row>
    <row r="10" spans="1:27" s="2" customFormat="1" ht="17.399999999999999" customHeight="1" x14ac:dyDescent="0.25">
      <c r="A10" s="11" t="s">
        <v>23</v>
      </c>
      <c r="B10" s="27">
        <f t="shared" ref="B10:D10" si="7">SUM(B11:B27)</f>
        <v>133.1</v>
      </c>
      <c r="C10" s="21">
        <f t="shared" si="7"/>
        <v>136.9</v>
      </c>
      <c r="D10" s="21">
        <f t="shared" si="7"/>
        <v>154.23000000000002</v>
      </c>
      <c r="E10" s="33">
        <f>SUM(E11:E27)</f>
        <v>185.07</v>
      </c>
      <c r="F10" s="21">
        <f t="shared" ref="F10" si="8">SUM(F11:F27)</f>
        <v>215.2</v>
      </c>
      <c r="G10" s="17">
        <f t="shared" ref="G10:M10" si="9">SUM(G11:G27)</f>
        <v>0</v>
      </c>
      <c r="H10" s="17">
        <f t="shared" si="9"/>
        <v>0</v>
      </c>
      <c r="I10" s="17">
        <f t="shared" si="9"/>
        <v>0</v>
      </c>
      <c r="J10" s="17">
        <f t="shared" si="9"/>
        <v>0</v>
      </c>
      <c r="K10" s="17">
        <f t="shared" si="9"/>
        <v>0</v>
      </c>
      <c r="L10" s="17">
        <f t="shared" si="9"/>
        <v>0</v>
      </c>
      <c r="M10" s="17">
        <f t="shared" si="9"/>
        <v>0</v>
      </c>
      <c r="N10" s="17">
        <f t="shared" si="0"/>
        <v>824.5</v>
      </c>
    </row>
    <row r="11" spans="1:27" s="2" customFormat="1" ht="17.399999999999999" customHeight="1" outlineLevel="1" x14ac:dyDescent="0.25">
      <c r="A11" s="6" t="s">
        <v>25</v>
      </c>
      <c r="B11" s="21"/>
      <c r="C11" s="21"/>
      <c r="D11" s="21"/>
      <c r="E11" s="33"/>
      <c r="F11" s="21"/>
      <c r="G11" s="16"/>
      <c r="H11" s="16"/>
      <c r="I11" s="16"/>
      <c r="J11" s="16"/>
      <c r="K11" s="16"/>
      <c r="L11" s="16"/>
      <c r="M11" s="16"/>
      <c r="N11" s="17">
        <f t="shared" si="0"/>
        <v>0</v>
      </c>
    </row>
    <row r="12" spans="1:27" s="2" customFormat="1" ht="17.399999999999999" customHeight="1" outlineLevel="1" x14ac:dyDescent="0.25">
      <c r="A12" s="6" t="s">
        <v>26</v>
      </c>
      <c r="B12" s="21"/>
      <c r="C12" s="21"/>
      <c r="D12" s="21"/>
      <c r="E12" s="33"/>
      <c r="F12" s="21"/>
      <c r="G12" s="16"/>
      <c r="H12" s="16"/>
      <c r="I12" s="16"/>
      <c r="J12" s="16"/>
      <c r="K12" s="16"/>
      <c r="L12" s="16"/>
      <c r="M12" s="16"/>
      <c r="N12" s="17">
        <f t="shared" si="0"/>
        <v>0</v>
      </c>
    </row>
    <row r="13" spans="1:27" s="2" customFormat="1" ht="17.399999999999999" customHeight="1" outlineLevel="1" x14ac:dyDescent="0.25">
      <c r="A13" s="6" t="s">
        <v>27</v>
      </c>
      <c r="B13" s="21">
        <v>1.9</v>
      </c>
      <c r="C13" s="21">
        <v>1</v>
      </c>
      <c r="D13" s="21">
        <v>1</v>
      </c>
      <c r="E13" s="33"/>
      <c r="F13" s="21">
        <v>1</v>
      </c>
      <c r="G13" s="16"/>
      <c r="H13" s="16"/>
      <c r="I13" s="16"/>
      <c r="J13" s="16"/>
      <c r="K13" s="16"/>
      <c r="L13" s="16"/>
      <c r="M13" s="16"/>
      <c r="N13" s="17">
        <f t="shared" si="0"/>
        <v>4.9000000000000004</v>
      </c>
    </row>
    <row r="14" spans="1:27" s="2" customFormat="1" ht="17.399999999999999" customHeight="1" outlineLevel="1" x14ac:dyDescent="0.25">
      <c r="A14" s="6" t="s">
        <v>28</v>
      </c>
      <c r="B14" s="28">
        <v>1.2</v>
      </c>
      <c r="C14" s="28">
        <v>1</v>
      </c>
      <c r="D14" s="28">
        <v>1.2</v>
      </c>
      <c r="E14" s="33">
        <v>1.2</v>
      </c>
      <c r="F14" s="28">
        <v>1.2</v>
      </c>
      <c r="G14" s="16"/>
      <c r="H14" s="16"/>
      <c r="I14" s="16"/>
      <c r="J14" s="16"/>
      <c r="K14" s="16"/>
      <c r="L14" s="16"/>
      <c r="M14" s="16"/>
      <c r="N14" s="17">
        <f t="shared" si="0"/>
        <v>5.8000000000000007</v>
      </c>
    </row>
    <row r="15" spans="1:27" s="2" customFormat="1" ht="17.399999999999999" customHeight="1" outlineLevel="1" x14ac:dyDescent="0.25">
      <c r="A15" s="6" t="s">
        <v>29</v>
      </c>
      <c r="B15" s="21"/>
      <c r="C15" s="21"/>
      <c r="D15" s="21"/>
      <c r="E15" s="33"/>
      <c r="F15" s="21"/>
      <c r="G15" s="16"/>
      <c r="H15" s="16"/>
      <c r="I15" s="16"/>
      <c r="J15" s="16"/>
      <c r="K15" s="16"/>
      <c r="L15" s="16"/>
      <c r="M15" s="16"/>
      <c r="N15" s="17">
        <f t="shared" si="0"/>
        <v>0</v>
      </c>
    </row>
    <row r="16" spans="1:27" s="2" customFormat="1" ht="17.399999999999999" customHeight="1" outlineLevel="1" x14ac:dyDescent="0.25">
      <c r="A16" s="6" t="s">
        <v>30</v>
      </c>
      <c r="B16" s="21"/>
      <c r="C16" s="21"/>
      <c r="D16" s="21"/>
      <c r="E16" s="33"/>
      <c r="F16" s="21"/>
      <c r="G16" s="16"/>
      <c r="H16" s="16"/>
      <c r="I16" s="16"/>
      <c r="J16" s="16"/>
      <c r="K16" s="16"/>
      <c r="L16" s="16"/>
      <c r="M16" s="16"/>
      <c r="N16" s="17">
        <f t="shared" si="0"/>
        <v>0</v>
      </c>
    </row>
    <row r="17" spans="1:14" s="2" customFormat="1" ht="17.399999999999999" customHeight="1" outlineLevel="1" x14ac:dyDescent="0.25">
      <c r="A17" s="6" t="s">
        <v>31</v>
      </c>
      <c r="B17" s="20">
        <v>7.8</v>
      </c>
      <c r="C17" s="20">
        <v>4.8</v>
      </c>
      <c r="D17" s="20">
        <v>6.4</v>
      </c>
      <c r="E17" s="33">
        <v>6.8</v>
      </c>
      <c r="F17" s="20">
        <v>24.1</v>
      </c>
      <c r="G17" s="16"/>
      <c r="H17" s="16"/>
      <c r="I17" s="16"/>
      <c r="J17" s="16"/>
      <c r="K17" s="16"/>
      <c r="L17" s="16"/>
      <c r="M17" s="16"/>
      <c r="N17" s="17">
        <f t="shared" si="0"/>
        <v>49.900000000000006</v>
      </c>
    </row>
    <row r="18" spans="1:14" s="2" customFormat="1" ht="17.399999999999999" customHeight="1" outlineLevel="1" x14ac:dyDescent="0.25">
      <c r="A18" s="6" t="s">
        <v>32</v>
      </c>
      <c r="B18" s="20">
        <v>0.2</v>
      </c>
      <c r="C18" s="20">
        <v>12.2</v>
      </c>
      <c r="D18" s="20">
        <v>0.2</v>
      </c>
      <c r="E18" s="33">
        <v>0.2</v>
      </c>
      <c r="F18" s="20">
        <v>0.2</v>
      </c>
      <c r="G18" s="16"/>
      <c r="H18" s="16"/>
      <c r="I18" s="16"/>
      <c r="J18" s="16"/>
      <c r="K18" s="16"/>
      <c r="L18" s="16"/>
      <c r="M18" s="16"/>
      <c r="N18" s="17">
        <f t="shared" si="0"/>
        <v>12.999999999999996</v>
      </c>
    </row>
    <row r="19" spans="1:14" s="2" customFormat="1" ht="17.399999999999999" customHeight="1" outlineLevel="1" x14ac:dyDescent="0.25">
      <c r="A19" s="6" t="s">
        <v>33</v>
      </c>
      <c r="B19" s="20">
        <v>20.8</v>
      </c>
      <c r="C19" s="20">
        <v>5.4</v>
      </c>
      <c r="D19" s="20">
        <v>23.4</v>
      </c>
      <c r="E19" s="33">
        <v>24.53</v>
      </c>
      <c r="F19" s="20">
        <f>60+5.4</f>
        <v>65.400000000000006</v>
      </c>
      <c r="G19" s="16"/>
      <c r="H19" s="16"/>
      <c r="I19" s="16"/>
      <c r="J19" s="16"/>
      <c r="K19" s="16"/>
      <c r="L19" s="16"/>
      <c r="M19" s="16"/>
      <c r="N19" s="17">
        <f t="shared" si="0"/>
        <v>139.53</v>
      </c>
    </row>
    <row r="20" spans="1:14" s="2" customFormat="1" ht="17.399999999999999" customHeight="1" outlineLevel="1" x14ac:dyDescent="0.25">
      <c r="A20" s="6" t="s">
        <v>34</v>
      </c>
      <c r="B20" s="28">
        <v>27</v>
      </c>
      <c r="C20" s="28">
        <v>25</v>
      </c>
      <c r="D20" s="28">
        <v>26</v>
      </c>
      <c r="E20" s="33">
        <v>27</v>
      </c>
      <c r="F20" s="28">
        <v>27.5</v>
      </c>
      <c r="G20" s="16"/>
      <c r="H20" s="16"/>
      <c r="I20" s="16"/>
      <c r="J20" s="16"/>
      <c r="K20" s="16"/>
      <c r="L20" s="16"/>
      <c r="M20" s="16"/>
      <c r="N20" s="17">
        <f t="shared" si="0"/>
        <v>132.5</v>
      </c>
    </row>
    <row r="21" spans="1:14" s="2" customFormat="1" ht="17.399999999999999" customHeight="1" outlineLevel="1" x14ac:dyDescent="0.25">
      <c r="A21" s="6" t="s">
        <v>35</v>
      </c>
      <c r="B21" s="28">
        <v>72.2</v>
      </c>
      <c r="C21" s="28">
        <v>84.5</v>
      </c>
      <c r="D21" s="28">
        <v>61.03</v>
      </c>
      <c r="E21" s="33">
        <v>100.34</v>
      </c>
      <c r="F21" s="28">
        <v>62.8</v>
      </c>
      <c r="G21" s="16"/>
      <c r="H21" s="16"/>
      <c r="I21" s="16"/>
      <c r="J21" s="16"/>
      <c r="K21" s="16"/>
      <c r="L21" s="16"/>
      <c r="M21" s="16"/>
      <c r="N21" s="17">
        <f t="shared" si="0"/>
        <v>380.87</v>
      </c>
    </row>
    <row r="22" spans="1:14" s="2" customFormat="1" ht="17.399999999999999" customHeight="1" outlineLevel="1" x14ac:dyDescent="0.25">
      <c r="A22" s="6" t="s">
        <v>36</v>
      </c>
      <c r="B22" s="21"/>
      <c r="C22" s="21"/>
      <c r="D22" s="21">
        <v>3</v>
      </c>
      <c r="E22" s="33">
        <v>2</v>
      </c>
      <c r="F22" s="21">
        <v>2</v>
      </c>
      <c r="G22" s="16"/>
      <c r="H22" s="16"/>
      <c r="I22" s="16"/>
      <c r="J22" s="16"/>
      <c r="K22" s="16"/>
      <c r="L22" s="16"/>
      <c r="M22" s="16"/>
      <c r="N22" s="17">
        <f t="shared" si="0"/>
        <v>7</v>
      </c>
    </row>
    <row r="23" spans="1:14" s="2" customFormat="1" ht="17.399999999999999" customHeight="1" outlineLevel="1" x14ac:dyDescent="0.25">
      <c r="A23" s="6" t="s">
        <v>3</v>
      </c>
      <c r="B23" s="21">
        <v>2</v>
      </c>
      <c r="C23" s="21">
        <v>3</v>
      </c>
      <c r="D23" s="21">
        <v>3</v>
      </c>
      <c r="E23" s="33">
        <v>3</v>
      </c>
      <c r="F23" s="21">
        <v>6</v>
      </c>
      <c r="G23" s="16"/>
      <c r="H23" s="16"/>
      <c r="I23" s="16"/>
      <c r="J23" s="16"/>
      <c r="K23" s="16"/>
      <c r="L23" s="16"/>
      <c r="M23" s="16"/>
      <c r="N23" s="17">
        <f t="shared" si="0"/>
        <v>17</v>
      </c>
    </row>
    <row r="24" spans="1:14" s="2" customFormat="1" ht="17.399999999999999" customHeight="1" outlineLevel="1" x14ac:dyDescent="0.25">
      <c r="A24" s="6" t="s">
        <v>37</v>
      </c>
      <c r="B24" s="21"/>
      <c r="C24" s="21"/>
      <c r="D24" s="21"/>
      <c r="E24" s="33"/>
      <c r="F24" s="21"/>
      <c r="G24" s="16"/>
      <c r="H24" s="16"/>
      <c r="I24" s="16"/>
      <c r="J24" s="16"/>
      <c r="K24" s="16"/>
      <c r="L24" s="16"/>
      <c r="M24" s="16"/>
      <c r="N24" s="17">
        <f t="shared" si="0"/>
        <v>0</v>
      </c>
    </row>
    <row r="25" spans="1:14" s="2" customFormat="1" ht="17.399999999999999" customHeight="1" outlineLevel="1" x14ac:dyDescent="0.25">
      <c r="A25" s="6" t="s">
        <v>38</v>
      </c>
      <c r="B25" s="21"/>
      <c r="C25" s="21"/>
      <c r="D25" s="21"/>
      <c r="E25" s="33"/>
      <c r="F25" s="21"/>
      <c r="G25" s="16"/>
      <c r="H25" s="16"/>
      <c r="I25" s="16"/>
      <c r="J25" s="16"/>
      <c r="K25" s="16"/>
      <c r="L25" s="16"/>
      <c r="M25" s="16"/>
      <c r="N25" s="17">
        <f t="shared" si="0"/>
        <v>0</v>
      </c>
    </row>
    <row r="26" spans="1:14" s="2" customFormat="1" ht="17.399999999999999" customHeight="1" outlineLevel="1" x14ac:dyDescent="0.25">
      <c r="A26" s="6" t="s">
        <v>39</v>
      </c>
      <c r="B26" s="21"/>
      <c r="C26" s="21"/>
      <c r="D26" s="21"/>
      <c r="E26" s="33"/>
      <c r="F26" s="21"/>
      <c r="G26" s="16"/>
      <c r="H26" s="16"/>
      <c r="I26" s="16"/>
      <c r="J26" s="16"/>
      <c r="K26" s="16"/>
      <c r="L26" s="16"/>
      <c r="M26" s="16"/>
      <c r="N26" s="17">
        <f t="shared" si="0"/>
        <v>0</v>
      </c>
    </row>
    <row r="27" spans="1:14" s="2" customFormat="1" ht="17.399999999999999" customHeight="1" outlineLevel="1" x14ac:dyDescent="0.25">
      <c r="A27" s="6" t="s">
        <v>40</v>
      </c>
      <c r="B27" s="21"/>
      <c r="C27" s="21"/>
      <c r="D27" s="21">
        <v>29</v>
      </c>
      <c r="E27" s="33">
        <v>20</v>
      </c>
      <c r="F27" s="21">
        <v>25</v>
      </c>
      <c r="G27" s="16"/>
      <c r="H27" s="16"/>
      <c r="I27" s="16"/>
      <c r="J27" s="16"/>
      <c r="K27" s="16"/>
      <c r="L27" s="16"/>
      <c r="M27" s="16"/>
      <c r="N27" s="17">
        <f t="shared" si="0"/>
        <v>74</v>
      </c>
    </row>
    <row r="28" spans="1:14" s="2" customFormat="1" ht="17.399999999999999" customHeight="1" x14ac:dyDescent="0.25">
      <c r="A28" s="10" t="s">
        <v>51</v>
      </c>
      <c r="B28" s="29">
        <f t="shared" ref="B28:D28" si="10">B8-B10</f>
        <v>-63.5</v>
      </c>
      <c r="C28" s="30">
        <f t="shared" si="10"/>
        <v>-73.800000000000011</v>
      </c>
      <c r="D28" s="30">
        <f t="shared" si="10"/>
        <v>-77.130000000000024</v>
      </c>
      <c r="E28" s="35">
        <f>E8-E10</f>
        <v>-103.14</v>
      </c>
      <c r="F28" s="30">
        <f t="shared" ref="F28" si="11">F8-F10</f>
        <v>-5.1999999999999886</v>
      </c>
      <c r="G28" s="17">
        <f t="shared" ref="G28:M28" si="12">G8-G10</f>
        <v>0</v>
      </c>
      <c r="H28" s="17">
        <f t="shared" si="12"/>
        <v>0</v>
      </c>
      <c r="I28" s="17">
        <f t="shared" si="12"/>
        <v>0</v>
      </c>
      <c r="J28" s="17">
        <f t="shared" si="12"/>
        <v>0</v>
      </c>
      <c r="K28" s="17">
        <f t="shared" si="12"/>
        <v>0</v>
      </c>
      <c r="L28" s="17">
        <f t="shared" si="12"/>
        <v>0</v>
      </c>
      <c r="M28" s="17">
        <f t="shared" si="12"/>
        <v>0</v>
      </c>
      <c r="N28" s="17">
        <f t="shared" si="0"/>
        <v>-322.77000000000004</v>
      </c>
    </row>
    <row r="29" spans="1:14" s="2" customFormat="1" ht="17.399999999999999" customHeight="1" x14ac:dyDescent="0.25">
      <c r="A29" s="11" t="s">
        <v>24</v>
      </c>
      <c r="B29" s="27">
        <f t="shared" ref="B29:D29" si="13">SUM(B30:B45)</f>
        <v>81.93</v>
      </c>
      <c r="C29" s="21">
        <f t="shared" si="13"/>
        <v>81.400000000000006</v>
      </c>
      <c r="D29" s="21">
        <f t="shared" si="13"/>
        <v>61.48</v>
      </c>
      <c r="E29" s="33">
        <f>SUM(E30:E45)</f>
        <v>54.51</v>
      </c>
      <c r="F29" s="21">
        <f t="shared" ref="F29" si="14">SUM(F30:F45)</f>
        <v>49.13</v>
      </c>
      <c r="G29" s="17">
        <f t="shared" ref="G29:M29" si="15">SUM(G30:G45)</f>
        <v>0</v>
      </c>
      <c r="H29" s="17">
        <f t="shared" si="15"/>
        <v>0</v>
      </c>
      <c r="I29" s="17">
        <f t="shared" si="15"/>
        <v>0</v>
      </c>
      <c r="J29" s="17">
        <f t="shared" si="15"/>
        <v>0</v>
      </c>
      <c r="K29" s="17">
        <f t="shared" si="15"/>
        <v>0</v>
      </c>
      <c r="L29" s="17">
        <f t="shared" si="15"/>
        <v>0</v>
      </c>
      <c r="M29" s="17">
        <f t="shared" si="15"/>
        <v>0</v>
      </c>
      <c r="N29" s="17">
        <f t="shared" si="0"/>
        <v>328.45</v>
      </c>
    </row>
    <row r="30" spans="1:14" s="2" customFormat="1" ht="17.399999999999999" customHeight="1" outlineLevel="1" x14ac:dyDescent="0.25">
      <c r="A30" s="6" t="s">
        <v>41</v>
      </c>
      <c r="B30" s="21"/>
      <c r="C30" s="21"/>
      <c r="D30" s="21"/>
      <c r="E30" s="33"/>
      <c r="F30" s="21"/>
      <c r="G30" s="16"/>
      <c r="H30" s="16"/>
      <c r="I30" s="16"/>
      <c r="J30" s="16"/>
      <c r="K30" s="16"/>
      <c r="L30" s="16"/>
      <c r="M30" s="16"/>
      <c r="N30" s="17">
        <f t="shared" si="0"/>
        <v>0</v>
      </c>
    </row>
    <row r="31" spans="1:14" s="2" customFormat="1" ht="17.399999999999999" customHeight="1" outlineLevel="1" x14ac:dyDescent="0.25">
      <c r="A31" s="6" t="s">
        <v>42</v>
      </c>
      <c r="B31" s="21"/>
      <c r="C31" s="21"/>
      <c r="D31" s="21"/>
      <c r="E31" s="33"/>
      <c r="F31" s="21"/>
      <c r="G31" s="16"/>
      <c r="H31" s="16"/>
      <c r="I31" s="16"/>
      <c r="J31" s="16"/>
      <c r="K31" s="16"/>
      <c r="L31" s="16"/>
      <c r="M31" s="16"/>
      <c r="N31" s="17">
        <f t="shared" si="0"/>
        <v>0</v>
      </c>
    </row>
    <row r="32" spans="1:14" s="2" customFormat="1" ht="17.399999999999999" customHeight="1" outlineLevel="1" x14ac:dyDescent="0.25">
      <c r="A32" s="6" t="s">
        <v>43</v>
      </c>
      <c r="B32" s="28"/>
      <c r="C32" s="28"/>
      <c r="D32" s="28"/>
      <c r="E32" s="33"/>
      <c r="F32" s="28"/>
      <c r="G32" s="16"/>
      <c r="H32" s="16"/>
      <c r="I32" s="16"/>
      <c r="J32" s="16"/>
      <c r="K32" s="16"/>
      <c r="L32" s="16"/>
      <c r="M32" s="16"/>
      <c r="N32" s="17">
        <f t="shared" si="0"/>
        <v>0</v>
      </c>
    </row>
    <row r="33" spans="1:14" s="2" customFormat="1" ht="17.399999999999999" customHeight="1" outlineLevel="1" x14ac:dyDescent="0.25">
      <c r="A33" s="6" t="s">
        <v>28</v>
      </c>
      <c r="B33" s="21"/>
      <c r="C33" s="21"/>
      <c r="D33" s="21"/>
      <c r="E33" s="33"/>
      <c r="F33" s="21"/>
      <c r="G33" s="16"/>
      <c r="H33" s="16"/>
      <c r="I33" s="16"/>
      <c r="J33" s="16"/>
      <c r="K33" s="16"/>
      <c r="L33" s="16"/>
      <c r="M33" s="16"/>
      <c r="N33" s="17">
        <f t="shared" si="0"/>
        <v>0</v>
      </c>
    </row>
    <row r="34" spans="1:14" s="2" customFormat="1" ht="17.399999999999999" customHeight="1" outlineLevel="1" x14ac:dyDescent="0.25">
      <c r="A34" s="6" t="s">
        <v>44</v>
      </c>
      <c r="B34" s="21"/>
      <c r="C34" s="21"/>
      <c r="D34" s="21"/>
      <c r="E34" s="33"/>
      <c r="F34" s="21"/>
      <c r="G34" s="16"/>
      <c r="H34" s="16"/>
      <c r="I34" s="16"/>
      <c r="J34" s="16"/>
      <c r="K34" s="16"/>
      <c r="L34" s="16"/>
      <c r="M34" s="16"/>
      <c r="N34" s="17">
        <f t="shared" si="0"/>
        <v>0</v>
      </c>
    </row>
    <row r="35" spans="1:14" s="2" customFormat="1" ht="17.399999999999999" customHeight="1" outlineLevel="1" x14ac:dyDescent="0.25">
      <c r="A35" s="6" t="s">
        <v>45</v>
      </c>
      <c r="B35" s="20">
        <v>0.5</v>
      </c>
      <c r="C35" s="20"/>
      <c r="D35" s="20">
        <v>15.6</v>
      </c>
      <c r="E35" s="33"/>
      <c r="F35" s="20"/>
      <c r="G35" s="16"/>
      <c r="H35" s="16"/>
      <c r="I35" s="16"/>
      <c r="J35" s="16"/>
      <c r="K35" s="16"/>
      <c r="L35" s="16"/>
      <c r="M35" s="16"/>
      <c r="N35" s="17">
        <f t="shared" si="0"/>
        <v>16.100000000000001</v>
      </c>
    </row>
    <row r="36" spans="1:14" s="2" customFormat="1" ht="17.399999999999999" customHeight="1" outlineLevel="1" x14ac:dyDescent="0.25">
      <c r="A36" s="6" t="s">
        <v>2</v>
      </c>
      <c r="B36" s="21"/>
      <c r="C36" s="21"/>
      <c r="D36" s="21"/>
      <c r="E36" s="33"/>
      <c r="F36" s="21"/>
      <c r="G36" s="16"/>
      <c r="H36" s="16"/>
      <c r="I36" s="16"/>
      <c r="J36" s="16"/>
      <c r="K36" s="16"/>
      <c r="L36" s="16"/>
      <c r="M36" s="16"/>
      <c r="N36" s="17">
        <f t="shared" si="0"/>
        <v>0</v>
      </c>
    </row>
    <row r="37" spans="1:14" s="2" customFormat="1" ht="17.399999999999999" customHeight="1" outlineLevel="1" x14ac:dyDescent="0.25">
      <c r="A37" s="6" t="s">
        <v>46</v>
      </c>
      <c r="B37" s="28">
        <v>2.2999999999999998</v>
      </c>
      <c r="C37" s="28"/>
      <c r="D37" s="28"/>
      <c r="E37" s="33"/>
      <c r="F37" s="28"/>
      <c r="G37" s="16"/>
      <c r="H37" s="16"/>
      <c r="I37" s="16"/>
      <c r="J37" s="16"/>
      <c r="K37" s="16"/>
      <c r="L37" s="16"/>
      <c r="M37" s="16"/>
      <c r="N37" s="17">
        <f t="shared" si="0"/>
        <v>2.2999999999999998</v>
      </c>
    </row>
    <row r="38" spans="1:14" s="2" customFormat="1" ht="17.399999999999999" customHeight="1" outlineLevel="1" x14ac:dyDescent="0.25">
      <c r="A38" s="6" t="s">
        <v>47</v>
      </c>
      <c r="B38" s="21"/>
      <c r="C38" s="21"/>
      <c r="D38" s="21"/>
      <c r="E38" s="33"/>
      <c r="F38" s="21"/>
      <c r="G38" s="16"/>
      <c r="H38" s="16"/>
      <c r="I38" s="16"/>
      <c r="J38" s="16"/>
      <c r="K38" s="16"/>
      <c r="L38" s="16"/>
      <c r="M38" s="16"/>
      <c r="N38" s="17">
        <f t="shared" si="0"/>
        <v>0</v>
      </c>
    </row>
    <row r="39" spans="1:14" s="2" customFormat="1" ht="17.399999999999999" customHeight="1" outlineLevel="1" x14ac:dyDescent="0.25">
      <c r="A39" s="6" t="s">
        <v>48</v>
      </c>
      <c r="B39" s="21"/>
      <c r="C39" s="21"/>
      <c r="D39" s="21"/>
      <c r="E39" s="33"/>
      <c r="F39" s="21"/>
      <c r="G39" s="16"/>
      <c r="H39" s="16"/>
      <c r="I39" s="16"/>
      <c r="J39" s="16"/>
      <c r="K39" s="16"/>
      <c r="L39" s="16"/>
      <c r="M39" s="16"/>
      <c r="N39" s="17">
        <f t="shared" si="0"/>
        <v>0</v>
      </c>
    </row>
    <row r="40" spans="1:14" s="2" customFormat="1" ht="17.399999999999999" customHeight="1" outlineLevel="1" x14ac:dyDescent="0.25">
      <c r="A40" s="6" t="s">
        <v>49</v>
      </c>
      <c r="B40" s="28">
        <v>28.3</v>
      </c>
      <c r="C40" s="28">
        <v>45.9</v>
      </c>
      <c r="D40" s="28">
        <v>28.38</v>
      </c>
      <c r="E40" s="33">
        <v>33.979999999999997</v>
      </c>
      <c r="F40" s="28">
        <v>28.6</v>
      </c>
      <c r="G40" s="16"/>
      <c r="H40" s="16"/>
      <c r="I40" s="16"/>
      <c r="J40" s="16"/>
      <c r="K40" s="16"/>
      <c r="L40" s="16"/>
      <c r="M40" s="16"/>
      <c r="N40" s="17">
        <f t="shared" si="0"/>
        <v>165.16</v>
      </c>
    </row>
    <row r="41" spans="1:14" s="2" customFormat="1" ht="17.399999999999999" customHeight="1" outlineLevel="1" x14ac:dyDescent="0.25">
      <c r="A41" s="6" t="s">
        <v>36</v>
      </c>
      <c r="B41" s="20">
        <v>5.8</v>
      </c>
      <c r="C41" s="20">
        <v>1</v>
      </c>
      <c r="D41" s="20"/>
      <c r="E41" s="33"/>
      <c r="F41" s="20"/>
      <c r="G41" s="16"/>
      <c r="H41" s="16"/>
      <c r="I41" s="16"/>
      <c r="J41" s="16"/>
      <c r="K41" s="16"/>
      <c r="L41" s="16"/>
      <c r="M41" s="16"/>
      <c r="N41" s="17">
        <f t="shared" si="0"/>
        <v>6.8</v>
      </c>
    </row>
    <row r="42" spans="1:14" s="2" customFormat="1" ht="17.399999999999999" customHeight="1" outlineLevel="1" x14ac:dyDescent="0.25">
      <c r="A42" s="6" t="s">
        <v>3</v>
      </c>
      <c r="B42" s="21"/>
      <c r="C42" s="21"/>
      <c r="D42" s="21"/>
      <c r="E42" s="33"/>
      <c r="F42" s="21"/>
      <c r="G42" s="16"/>
      <c r="H42" s="16"/>
      <c r="I42" s="16"/>
      <c r="J42" s="16"/>
      <c r="K42" s="16"/>
      <c r="L42" s="16"/>
      <c r="M42" s="16"/>
      <c r="N42" s="17">
        <f t="shared" si="0"/>
        <v>0</v>
      </c>
    </row>
    <row r="43" spans="1:14" s="2" customFormat="1" ht="17.399999999999999" customHeight="1" outlineLevel="1" x14ac:dyDescent="0.25">
      <c r="A43" s="6" t="s">
        <v>37</v>
      </c>
      <c r="B43" s="21">
        <v>0.53</v>
      </c>
      <c r="C43" s="21">
        <v>0.5</v>
      </c>
      <c r="D43" s="21">
        <v>0.5</v>
      </c>
      <c r="E43" s="33">
        <v>0.53</v>
      </c>
      <c r="F43" s="21">
        <v>0.53</v>
      </c>
      <c r="G43" s="16"/>
      <c r="H43" s="16"/>
      <c r="I43" s="16"/>
      <c r="J43" s="16"/>
      <c r="K43" s="16"/>
      <c r="L43" s="16"/>
      <c r="M43" s="16"/>
      <c r="N43" s="17">
        <f t="shared" si="0"/>
        <v>2.59</v>
      </c>
    </row>
    <row r="44" spans="1:14" s="2" customFormat="1" ht="17.399999999999999" customHeight="1" outlineLevel="1" x14ac:dyDescent="0.25">
      <c r="A44" s="6" t="s">
        <v>38</v>
      </c>
      <c r="B44" s="21"/>
      <c r="C44" s="21"/>
      <c r="D44" s="21"/>
      <c r="E44" s="33"/>
      <c r="F44" s="21"/>
      <c r="G44" s="16"/>
      <c r="H44" s="16"/>
      <c r="I44" s="16"/>
      <c r="J44" s="16"/>
      <c r="K44" s="16"/>
      <c r="L44" s="16"/>
      <c r="M44" s="16"/>
      <c r="N44" s="17">
        <f t="shared" si="0"/>
        <v>0</v>
      </c>
    </row>
    <row r="45" spans="1:14" s="2" customFormat="1" ht="17.399999999999999" customHeight="1" outlineLevel="1" x14ac:dyDescent="0.25">
      <c r="A45" s="6" t="s">
        <v>50</v>
      </c>
      <c r="B45" s="21">
        <v>44.5</v>
      </c>
      <c r="C45" s="21">
        <v>34</v>
      </c>
      <c r="D45" s="21">
        <v>17</v>
      </c>
      <c r="E45" s="33">
        <v>20</v>
      </c>
      <c r="F45" s="21">
        <v>20</v>
      </c>
      <c r="G45" s="16"/>
      <c r="H45" s="16"/>
      <c r="I45" s="16"/>
      <c r="J45" s="16"/>
      <c r="K45" s="16"/>
      <c r="L45" s="16"/>
      <c r="M45" s="16"/>
      <c r="N45" s="17">
        <f t="shared" si="0"/>
        <v>135.5</v>
      </c>
    </row>
    <row r="46" spans="1:14" ht="17.100000000000001" customHeight="1" thickBot="1" x14ac:dyDescent="0.3">
      <c r="A46" s="13" t="s">
        <v>4</v>
      </c>
      <c r="B46" s="31">
        <f t="shared" ref="B46:D46" si="16">B28-B29</f>
        <v>-145.43</v>
      </c>
      <c r="C46" s="32">
        <f t="shared" si="16"/>
        <v>-155.20000000000002</v>
      </c>
      <c r="D46" s="32">
        <f t="shared" si="16"/>
        <v>-138.61000000000001</v>
      </c>
      <c r="E46" s="36">
        <f>E28-E29</f>
        <v>-157.65</v>
      </c>
      <c r="F46" s="32">
        <f t="shared" ref="F46" si="17">F28-F29</f>
        <v>-54.329999999999991</v>
      </c>
      <c r="G46" s="19">
        <f t="shared" ref="G46:M46" si="18">G28-G29</f>
        <v>0</v>
      </c>
      <c r="H46" s="19">
        <f t="shared" si="18"/>
        <v>0</v>
      </c>
      <c r="I46" s="19">
        <f t="shared" si="18"/>
        <v>0</v>
      </c>
      <c r="J46" s="19">
        <f t="shared" si="18"/>
        <v>0</v>
      </c>
      <c r="K46" s="19">
        <f t="shared" si="18"/>
        <v>0</v>
      </c>
      <c r="L46" s="19">
        <f t="shared" si="18"/>
        <v>0</v>
      </c>
      <c r="M46" s="19">
        <f t="shared" si="18"/>
        <v>0</v>
      </c>
      <c r="N46" s="19">
        <f t="shared" si="0"/>
        <v>-651.22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电商</vt:lpstr>
      <vt:lpstr>药房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2021-06-21T10:00:08Z</dcterms:modified>
</cp:coreProperties>
</file>