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luohongbing\luohongbing\2020\2020报表\"/>
    </mc:Choice>
  </mc:AlternateContent>
  <bookViews>
    <workbookView xWindow="-110" yWindow="-110" windowWidth="19420" windowHeight="10420"/>
  </bookViews>
  <sheets>
    <sheet name="汇总" sheetId="21" r:id="rId1"/>
    <sheet name="自然堂电商" sheetId="7" r:id="rId2"/>
    <sheet name="植物智慧电商" sheetId="20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0" i="21" l="1"/>
  <c r="J50" i="21"/>
  <c r="I50" i="21"/>
  <c r="H50" i="21"/>
  <c r="G50" i="21"/>
  <c r="C50" i="21"/>
  <c r="B50" i="21"/>
  <c r="N49" i="21"/>
  <c r="N50" i="21" s="1"/>
  <c r="M49" i="21"/>
  <c r="M50" i="21" s="1"/>
  <c r="L49" i="21"/>
  <c r="L50" i="21" s="1"/>
  <c r="K49" i="21"/>
  <c r="J49" i="21"/>
  <c r="I49" i="21"/>
  <c r="H49" i="21"/>
  <c r="G49" i="21"/>
  <c r="F49" i="21"/>
  <c r="F50" i="21" s="1"/>
  <c r="E49" i="21"/>
  <c r="E50" i="21" s="1"/>
  <c r="D49" i="21"/>
  <c r="D50" i="21" s="1"/>
  <c r="C49" i="21"/>
  <c r="B49" i="21"/>
  <c r="N48" i="21"/>
  <c r="M49" i="7" l="1"/>
  <c r="M50" i="7" s="1"/>
  <c r="L49" i="7"/>
  <c r="L50" i="7" s="1"/>
  <c r="K49" i="7"/>
  <c r="K50" i="7" s="1"/>
  <c r="J49" i="7"/>
  <c r="J50" i="7" s="1"/>
  <c r="I49" i="7"/>
  <c r="I50" i="7" s="1"/>
  <c r="H49" i="7"/>
  <c r="H50" i="7" s="1"/>
  <c r="G49" i="7"/>
  <c r="G50" i="7" s="1"/>
  <c r="F49" i="7"/>
  <c r="F50" i="7" s="1"/>
  <c r="E49" i="7"/>
  <c r="E50" i="7" s="1"/>
  <c r="D49" i="7"/>
  <c r="D50" i="7" s="1"/>
  <c r="C49" i="7"/>
  <c r="C50" i="7" s="1"/>
  <c r="B49" i="7"/>
  <c r="B50" i="7" s="1"/>
  <c r="N48" i="7"/>
  <c r="N49" i="7" s="1"/>
  <c r="N50" i="7" s="1"/>
  <c r="O46" i="7" l="1"/>
  <c r="O29" i="7"/>
  <c r="O10" i="7"/>
  <c r="O7" i="7"/>
  <c r="O6" i="7"/>
  <c r="M45" i="21" l="1"/>
  <c r="L45" i="21"/>
  <c r="K45" i="21"/>
  <c r="J45" i="21"/>
  <c r="I45" i="21"/>
  <c r="H45" i="21"/>
  <c r="G45" i="21"/>
  <c r="F45" i="21"/>
  <c r="E45" i="21"/>
  <c r="D45" i="21"/>
  <c r="C45" i="21"/>
  <c r="B45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N37" i="21" s="1"/>
  <c r="M36" i="21"/>
  <c r="L36" i="21"/>
  <c r="K36" i="21"/>
  <c r="J36" i="21"/>
  <c r="I36" i="21"/>
  <c r="H36" i="21"/>
  <c r="G36" i="21"/>
  <c r="F36" i="21"/>
  <c r="E36" i="21"/>
  <c r="D36" i="21"/>
  <c r="C36" i="21"/>
  <c r="B36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M12" i="21"/>
  <c r="L12" i="21"/>
  <c r="K12" i="21"/>
  <c r="K10" i="21" s="1"/>
  <c r="J12" i="21"/>
  <c r="I12" i="21"/>
  <c r="H12" i="21"/>
  <c r="G12" i="21"/>
  <c r="F12" i="21"/>
  <c r="E12" i="21"/>
  <c r="D12" i="21"/>
  <c r="C12" i="21"/>
  <c r="C10" i="21" s="1"/>
  <c r="B12" i="21"/>
  <c r="M11" i="21"/>
  <c r="M10" i="21" s="1"/>
  <c r="L11" i="21"/>
  <c r="K11" i="21"/>
  <c r="J11" i="21"/>
  <c r="I11" i="21"/>
  <c r="H11" i="21"/>
  <c r="G11" i="21"/>
  <c r="F11" i="21"/>
  <c r="E11" i="21"/>
  <c r="D11" i="21"/>
  <c r="C11" i="21"/>
  <c r="B11" i="21"/>
  <c r="B10" i="21" s="1"/>
  <c r="M7" i="21"/>
  <c r="L7" i="21"/>
  <c r="K7" i="21"/>
  <c r="J7" i="21"/>
  <c r="I7" i="21"/>
  <c r="H7" i="21"/>
  <c r="G7" i="21"/>
  <c r="F7" i="21"/>
  <c r="E7" i="21"/>
  <c r="D7" i="21"/>
  <c r="C7" i="21"/>
  <c r="B7" i="21"/>
  <c r="M6" i="21"/>
  <c r="L6" i="21"/>
  <c r="K6" i="21"/>
  <c r="J6" i="21"/>
  <c r="J8" i="21" s="1"/>
  <c r="I6" i="21"/>
  <c r="H6" i="21"/>
  <c r="G6" i="21"/>
  <c r="F6" i="21"/>
  <c r="E6" i="21"/>
  <c r="D6" i="21"/>
  <c r="D8" i="21" s="1"/>
  <c r="D9" i="21" s="1"/>
  <c r="C6" i="21"/>
  <c r="B6" i="21"/>
  <c r="M5" i="21"/>
  <c r="L5" i="21"/>
  <c r="K5" i="21"/>
  <c r="J5" i="21"/>
  <c r="I5" i="21"/>
  <c r="H5" i="21"/>
  <c r="G5" i="21"/>
  <c r="F5" i="21"/>
  <c r="E5" i="21"/>
  <c r="D5" i="21"/>
  <c r="C5" i="21"/>
  <c r="B5" i="21"/>
  <c r="M4" i="21"/>
  <c r="L4" i="21"/>
  <c r="K4" i="21"/>
  <c r="J4" i="21"/>
  <c r="I4" i="21"/>
  <c r="H4" i="21"/>
  <c r="G4" i="21"/>
  <c r="F4" i="21"/>
  <c r="E4" i="21"/>
  <c r="D4" i="21"/>
  <c r="C4" i="21"/>
  <c r="B4" i="21"/>
  <c r="M3" i="21"/>
  <c r="L3" i="21"/>
  <c r="K3" i="21"/>
  <c r="J3" i="21"/>
  <c r="I3" i="21"/>
  <c r="H3" i="21"/>
  <c r="G3" i="21"/>
  <c r="F3" i="21"/>
  <c r="E3" i="21"/>
  <c r="D3" i="21"/>
  <c r="C3" i="21"/>
  <c r="B3" i="21"/>
  <c r="M8" i="21"/>
  <c r="I8" i="21"/>
  <c r="I9" i="21" s="1"/>
  <c r="N26" i="7"/>
  <c r="N5" i="7"/>
  <c r="N5" i="20"/>
  <c r="N45" i="20"/>
  <c r="N44" i="20"/>
  <c r="N43" i="20"/>
  <c r="N42" i="20"/>
  <c r="N41" i="20"/>
  <c r="N40" i="20"/>
  <c r="N39" i="20"/>
  <c r="N38" i="20"/>
  <c r="N37" i="20"/>
  <c r="N36" i="20"/>
  <c r="N35" i="20"/>
  <c r="N34" i="20"/>
  <c r="N33" i="20"/>
  <c r="N32" i="20"/>
  <c r="N31" i="20"/>
  <c r="N30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N27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M10" i="20"/>
  <c r="L10" i="20"/>
  <c r="K10" i="20"/>
  <c r="J10" i="20"/>
  <c r="I10" i="20"/>
  <c r="H10" i="20"/>
  <c r="G10" i="20"/>
  <c r="F10" i="20"/>
  <c r="E10" i="20"/>
  <c r="D10" i="20"/>
  <c r="C10" i="20"/>
  <c r="B10" i="20"/>
  <c r="M8" i="20"/>
  <c r="M9" i="20"/>
  <c r="L8" i="20"/>
  <c r="K8" i="20"/>
  <c r="K9" i="20"/>
  <c r="J8" i="20"/>
  <c r="J9" i="20"/>
  <c r="I8" i="20"/>
  <c r="I9" i="20"/>
  <c r="H8" i="20"/>
  <c r="G8" i="20"/>
  <c r="G28" i="20"/>
  <c r="F8" i="20"/>
  <c r="F9" i="20"/>
  <c r="E8" i="20"/>
  <c r="E9" i="20"/>
  <c r="D8" i="20"/>
  <c r="C8" i="20"/>
  <c r="C9" i="20"/>
  <c r="B8" i="20"/>
  <c r="N7" i="20"/>
  <c r="N6" i="20"/>
  <c r="N4" i="20"/>
  <c r="N3" i="20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M29" i="7"/>
  <c r="L29" i="7"/>
  <c r="K29" i="7"/>
  <c r="J29" i="7"/>
  <c r="I29" i="7"/>
  <c r="H29" i="7"/>
  <c r="G29" i="7"/>
  <c r="F29" i="7"/>
  <c r="E29" i="7"/>
  <c r="D29" i="7"/>
  <c r="C29" i="7"/>
  <c r="B29" i="7"/>
  <c r="N27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M10" i="7"/>
  <c r="L10" i="7"/>
  <c r="K10" i="7"/>
  <c r="J10" i="7"/>
  <c r="I10" i="7"/>
  <c r="H10" i="7"/>
  <c r="G10" i="7"/>
  <c r="F10" i="7"/>
  <c r="E10" i="7"/>
  <c r="E28" i="7" s="1"/>
  <c r="D10" i="7"/>
  <c r="D28" i="7" s="1"/>
  <c r="D46" i="7" s="1"/>
  <c r="C10" i="7"/>
  <c r="B10" i="7"/>
  <c r="M8" i="7"/>
  <c r="M9" i="7" s="1"/>
  <c r="L8" i="7"/>
  <c r="L9" i="7" s="1"/>
  <c r="K8" i="7"/>
  <c r="K9" i="7" s="1"/>
  <c r="J8" i="7"/>
  <c r="J9" i="7" s="1"/>
  <c r="I8" i="7"/>
  <c r="I9" i="7" s="1"/>
  <c r="H8" i="7"/>
  <c r="G8" i="7"/>
  <c r="G9" i="7" s="1"/>
  <c r="F8" i="7"/>
  <c r="E8" i="7"/>
  <c r="D8" i="7"/>
  <c r="D9" i="7" s="1"/>
  <c r="C8" i="7"/>
  <c r="C9" i="7" s="1"/>
  <c r="B8" i="7"/>
  <c r="B9" i="7" s="1"/>
  <c r="N7" i="7"/>
  <c r="N6" i="7"/>
  <c r="N4" i="7"/>
  <c r="N3" i="7"/>
  <c r="G46" i="20"/>
  <c r="F28" i="20"/>
  <c r="F46" i="20"/>
  <c r="B9" i="20"/>
  <c r="D28" i="20"/>
  <c r="D46" i="20"/>
  <c r="L28" i="20"/>
  <c r="L46" i="20"/>
  <c r="E28" i="20"/>
  <c r="E46" i="20"/>
  <c r="M28" i="20"/>
  <c r="M46" i="20"/>
  <c r="N29" i="20"/>
  <c r="H28" i="20"/>
  <c r="H46" i="20"/>
  <c r="N10" i="20"/>
  <c r="D9" i="20"/>
  <c r="L9" i="20"/>
  <c r="I28" i="20"/>
  <c r="I46" i="20"/>
  <c r="C28" i="20"/>
  <c r="C46" i="20"/>
  <c r="K28" i="20"/>
  <c r="K46" i="20"/>
  <c r="B28" i="20"/>
  <c r="G9" i="20"/>
  <c r="J28" i="20"/>
  <c r="J46" i="20"/>
  <c r="H9" i="20"/>
  <c r="N8" i="20"/>
  <c r="N9" i="20"/>
  <c r="E9" i="7"/>
  <c r="B28" i="7"/>
  <c r="H9" i="7"/>
  <c r="N28" i="20"/>
  <c r="B46" i="20"/>
  <c r="N46" i="20"/>
  <c r="N42" i="21" l="1"/>
  <c r="K29" i="21"/>
  <c r="F28" i="7"/>
  <c r="F46" i="7" s="1"/>
  <c r="N34" i="21"/>
  <c r="F9" i="7"/>
  <c r="E8" i="21"/>
  <c r="E9" i="21" s="1"/>
  <c r="E10" i="21"/>
  <c r="N23" i="21"/>
  <c r="N24" i="21"/>
  <c r="E29" i="21"/>
  <c r="M29" i="21"/>
  <c r="J10" i="21"/>
  <c r="J28" i="21" s="1"/>
  <c r="J28" i="7"/>
  <c r="J46" i="7" s="1"/>
  <c r="E46" i="7"/>
  <c r="M28" i="7"/>
  <c r="M46" i="7" s="1"/>
  <c r="C8" i="21"/>
  <c r="C9" i="21" s="1"/>
  <c r="K8" i="21"/>
  <c r="K9" i="21" s="1"/>
  <c r="J9" i="21"/>
  <c r="I28" i="7"/>
  <c r="I46" i="7" s="1"/>
  <c r="N10" i="7"/>
  <c r="N29" i="7"/>
  <c r="L8" i="21"/>
  <c r="L9" i="21" s="1"/>
  <c r="H8" i="21"/>
  <c r="H28" i="21" s="1"/>
  <c r="F10" i="21"/>
  <c r="N13" i="21"/>
  <c r="N15" i="21"/>
  <c r="N17" i="21"/>
  <c r="N19" i="21"/>
  <c r="N21" i="21"/>
  <c r="N25" i="21"/>
  <c r="N31" i="21"/>
  <c r="N36" i="21"/>
  <c r="N43" i="21"/>
  <c r="N44" i="21"/>
  <c r="C28" i="7"/>
  <c r="C46" i="7" s="1"/>
  <c r="M28" i="21"/>
  <c r="G29" i="21"/>
  <c r="N33" i="21"/>
  <c r="H28" i="7"/>
  <c r="H46" i="7" s="1"/>
  <c r="N5" i="21"/>
  <c r="F8" i="21"/>
  <c r="F9" i="21" s="1"/>
  <c r="N7" i="21"/>
  <c r="D10" i="21"/>
  <c r="L10" i="21"/>
  <c r="H29" i="21"/>
  <c r="N35" i="21"/>
  <c r="N38" i="21"/>
  <c r="I29" i="21"/>
  <c r="N3" i="21"/>
  <c r="G8" i="21"/>
  <c r="G9" i="21" s="1"/>
  <c r="I10" i="21"/>
  <c r="I28" i="21" s="1"/>
  <c r="F29" i="21"/>
  <c r="B29" i="21"/>
  <c r="N40" i="21"/>
  <c r="N41" i="21"/>
  <c r="G10" i="21"/>
  <c r="N12" i="21"/>
  <c r="N14" i="21"/>
  <c r="N18" i="21"/>
  <c r="N20" i="21"/>
  <c r="N22" i="21"/>
  <c r="N26" i="21"/>
  <c r="J29" i="21"/>
  <c r="N45" i="21"/>
  <c r="N16" i="21"/>
  <c r="N27" i="21"/>
  <c r="N6" i="21"/>
  <c r="H10" i="21"/>
  <c r="D29" i="21"/>
  <c r="L29" i="21"/>
  <c r="N32" i="21"/>
  <c r="B46" i="7"/>
  <c r="N30" i="21"/>
  <c r="N39" i="21"/>
  <c r="B8" i="21"/>
  <c r="D28" i="21"/>
  <c r="D46" i="21" s="1"/>
  <c r="L28" i="7"/>
  <c r="L46" i="7" s="1"/>
  <c r="C29" i="21"/>
  <c r="N11" i="21"/>
  <c r="K28" i="7"/>
  <c r="K46" i="7" s="1"/>
  <c r="K28" i="21"/>
  <c r="K46" i="21" s="1"/>
  <c r="G28" i="7"/>
  <c r="G46" i="7" s="1"/>
  <c r="N8" i="7"/>
  <c r="N9" i="7" s="1"/>
  <c r="M9" i="21"/>
  <c r="N4" i="21"/>
  <c r="J46" i="21" l="1"/>
  <c r="C28" i="21"/>
  <c r="H9" i="21"/>
  <c r="L28" i="21"/>
  <c r="L46" i="21" s="1"/>
  <c r="E28" i="21"/>
  <c r="E46" i="21" s="1"/>
  <c r="I46" i="21"/>
  <c r="H46" i="21"/>
  <c r="N29" i="21"/>
  <c r="M46" i="21"/>
  <c r="G28" i="21"/>
  <c r="G46" i="21" s="1"/>
  <c r="N10" i="21"/>
  <c r="F28" i="21"/>
  <c r="F46" i="21" s="1"/>
  <c r="C46" i="21"/>
  <c r="N28" i="7"/>
  <c r="N46" i="7"/>
  <c r="N8" i="21"/>
  <c r="N9" i="21" s="1"/>
  <c r="B28" i="21"/>
  <c r="B9" i="21"/>
  <c r="B46" i="21" l="1"/>
  <c r="N46" i="21" s="1"/>
  <c r="N28" i="21"/>
</calcChain>
</file>

<file path=xl/sharedStrings.xml><?xml version="1.0" encoding="utf-8"?>
<sst xmlns="http://schemas.openxmlformats.org/spreadsheetml/2006/main" count="186" uniqueCount="59">
  <si>
    <t>一、零售原价金额</t>
  </si>
  <si>
    <t>二、公司零售额</t>
  </si>
  <si>
    <t>7、公关费</t>
  </si>
  <si>
    <t>13、仓储物流费</t>
  </si>
  <si>
    <t>销售利润</t>
  </si>
  <si>
    <t>单位：万元</t>
    <phoneticPr fontId="2" type="noConversion"/>
  </si>
  <si>
    <t>1月</t>
    <phoneticPr fontId="2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</si>
  <si>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</si>
  <si>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</si>
  <si>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</si>
  <si>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</si>
  <si>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</si>
  <si>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</si>
  <si>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</si>
  <si>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</si>
  <si>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</si>
  <si>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</si>
  <si>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</si>
  <si>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  <phoneticPr fontId="2" type="noConversion"/>
  </si>
  <si>
    <t>销售毛利率</t>
    <phoneticPr fontId="2" type="noConversion"/>
  </si>
  <si>
    <t>返回目录</t>
    <phoneticPr fontId="2" type="noConversion"/>
  </si>
  <si>
    <t>利润表-自然堂电商渠道</t>
    <phoneticPr fontId="2" type="noConversion"/>
  </si>
  <si>
    <t>利润表-植物智慧电商渠道</t>
    <phoneticPr fontId="2" type="noConversion"/>
  </si>
  <si>
    <t>三、回款</t>
    <phoneticPr fontId="2" type="noConversion"/>
  </si>
  <si>
    <t>四、营业收入（净收入）</t>
    <phoneticPr fontId="2" type="noConversion"/>
  </si>
  <si>
    <t>五、营业成本（净成本）</t>
    <phoneticPr fontId="2" type="noConversion"/>
  </si>
  <si>
    <t>六、销售毛利</t>
    <phoneticPr fontId="2" type="noConversion"/>
  </si>
  <si>
    <t>七、销售费用-渠道费用</t>
    <phoneticPr fontId="2" type="noConversion"/>
  </si>
  <si>
    <t>八、销售费用-市场费用</t>
    <phoneticPr fontId="2" type="noConversion"/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</si>
  <si>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</si>
  <si>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</si>
  <si>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</si>
  <si>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</si>
  <si>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</si>
  <si>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</si>
  <si>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</si>
  <si>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</si>
  <si>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</si>
  <si>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</si>
  <si>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</si>
  <si>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</si>
  <si>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14、长期待摊、折旧费用</t>
  </si>
  <si>
    <t>15、信息系统维护费</t>
  </si>
  <si>
    <t>16、市场秩序维护费</t>
  </si>
  <si>
    <t>17、办公费</t>
  </si>
  <si>
    <t>1、广告费</t>
  </si>
  <si>
    <t>2、广告劳务费</t>
  </si>
  <si>
    <t>3、广告制作费</t>
  </si>
  <si>
    <t>5、创新营销费</t>
  </si>
  <si>
    <t>6、创意咨询服务</t>
  </si>
  <si>
    <t>8、市场调研费</t>
  </si>
  <si>
    <t>9、促销费</t>
  </si>
  <si>
    <t>10、渠道建设费</t>
  </si>
  <si>
    <t>11、人资费</t>
  </si>
  <si>
    <t>16、办公费</t>
  </si>
  <si>
    <t>渠道利润</t>
  </si>
  <si>
    <t>集团费用分摊</t>
    <phoneticPr fontId="2" type="noConversion"/>
  </si>
  <si>
    <t>销售利润（分摊后）</t>
    <phoneticPr fontId="2" type="noConversion"/>
  </si>
  <si>
    <t>销售利润率（分摊后）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</si>
</sst>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(* #,##0.00_);_(* \(#,##0.00\);_(* &quot;-&quot;??_);_(@_)"/>
    <numFmt numFmtId="177" formatCode="_ * #,##0_ ;_ * \-#,##0_ ;_ * &quot;-&quot;??_ ;_ @_ "/>
    <numFmt numFmtId="178" formatCode="0.0%"/>
  </numFmts>
  <fonts count="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i/>
      <sz val="9"/>
      <color rgb="FF0070C0"/>
      <name val="等线"/>
      <family val="3"/>
      <charset val="134"/>
      <scheme val="minor"/>
    </font>
    <font>
      <b/>
      <u/>
      <sz val="11"/>
      <color indexed="62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3" applyFont="1" applyFill="1" applyAlignment="1">
      <alignment horizontal="center" vertical="center"/>
    </xf>
    <xf numFmtId="177" fontId="0" fillId="0" borderId="1" xfId="1" applyNumberFormat="1" applyFont="1" applyBorder="1" applyAlignment="1">
      <alignment vertical="center"/>
    </xf>
    <xf numFmtId="177" fontId="0" fillId="2" borderId="1" xfId="1" applyNumberFormat="1" applyFont="1" applyFill="1" applyBorder="1" applyAlignment="1">
      <alignment vertical="center"/>
    </xf>
    <xf numFmtId="9" fontId="7" fillId="2" borderId="1" xfId="2" applyFont="1" applyFill="1" applyBorder="1" applyAlignment="1">
      <alignment vertical="center"/>
    </xf>
    <xf numFmtId="177" fontId="0" fillId="2" borderId="3" xfId="1" applyNumberFormat="1" applyFont="1" applyFill="1" applyBorder="1" applyAlignment="1">
      <alignment vertical="center"/>
    </xf>
    <xf numFmtId="177" fontId="0" fillId="0" borderId="5" xfId="1" applyNumberFormat="1" applyFont="1" applyBorder="1" applyAlignment="1">
      <alignment vertical="center"/>
    </xf>
    <xf numFmtId="177" fontId="0" fillId="2" borderId="5" xfId="1" applyNumberFormat="1" applyFont="1" applyFill="1" applyBorder="1" applyAlignment="1">
      <alignment vertical="center"/>
    </xf>
    <xf numFmtId="9" fontId="7" fillId="2" borderId="5" xfId="2" applyFont="1" applyFill="1" applyBorder="1" applyAlignment="1">
      <alignment vertical="center"/>
    </xf>
    <xf numFmtId="177" fontId="0" fillId="2" borderId="6" xfId="1" applyNumberFormat="1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2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2" borderId="8" xfId="0" applyFont="1" applyFill="1" applyBorder="1" applyAlignment="1">
      <alignment horizontal="left" vertical="center" indent="2"/>
    </xf>
    <xf numFmtId="0" fontId="0" fillId="2" borderId="8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left" vertical="center" indent="2"/>
    </xf>
    <xf numFmtId="0" fontId="0" fillId="2" borderId="9" xfId="0" applyFont="1" applyFill="1" applyBorder="1" applyAlignment="1">
      <alignment horizontal="left" vertical="center" indent="2"/>
    </xf>
    <xf numFmtId="177" fontId="0" fillId="0" borderId="0" xfId="0" applyNumberFormat="1" applyAlignment="1">
      <alignment vertical="center"/>
    </xf>
    <xf numFmtId="0" fontId="0" fillId="3" borderId="10" xfId="0" applyFill="1" applyBorder="1" applyAlignment="1" applyProtection="1">
      <alignment horizontal="left" vertical="center"/>
    </xf>
    <xf numFmtId="177" fontId="0" fillId="3" borderId="11" xfId="4" applyNumberFormat="1" applyFont="1" applyFill="1" applyBorder="1" applyAlignment="1" applyProtection="1">
      <alignment horizontal="center" vertical="center"/>
    </xf>
    <xf numFmtId="0" fontId="0" fillId="3" borderId="12" xfId="0" applyFill="1" applyBorder="1" applyAlignment="1" applyProtection="1">
      <alignment horizontal="left" vertical="center"/>
    </xf>
    <xf numFmtId="177" fontId="0" fillId="3" borderId="1" xfId="0" applyNumberFormat="1" applyFill="1" applyBorder="1" applyAlignment="1" applyProtection="1">
      <alignment horizontal="right" vertical="center"/>
    </xf>
    <xf numFmtId="0" fontId="0" fillId="3" borderId="13" xfId="0" applyFill="1" applyBorder="1" applyAlignment="1" applyProtection="1">
      <alignment horizontal="left" vertical="center"/>
    </xf>
    <xf numFmtId="9" fontId="0" fillId="3" borderId="14" xfId="2" applyFont="1" applyFill="1" applyBorder="1" applyAlignment="1" applyProtection="1">
      <alignment horizontal="right" vertical="center"/>
    </xf>
    <xf numFmtId="178" fontId="0" fillId="3" borderId="14" xfId="2" applyNumberFormat="1" applyFont="1" applyFill="1" applyBorder="1" applyAlignment="1" applyProtection="1">
      <alignment horizontal="right" vertical="center"/>
    </xf>
  </cellXfs>
  <cellStyles count="5">
    <cellStyle name="百分比" xfId="2" builtinId="5"/>
    <cellStyle name="常规" xfId="0" builtinId="0"/>
    <cellStyle name="超链接" xfId="3" builtinId="8"/>
    <cellStyle name="千位分隔" xfId="1" builtinId="3"/>
    <cellStyle name="千位分隔 4 2 3" xfId="4"/>
  </cellStyles>
  <dxfs count="0"/>
  <tableStyles count="0" defaultTableStyle="TableStyleMedium2" defaultPivotStyle="PivotStyleLight16"/>
  <colors>
    <mruColors>
      <color rgb="FFCCECFF"/>
      <color rgb="FF333399"/>
      <color rgb="FFFF99FF"/>
      <color rgb="FFFF99CC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L52" sqref="L52"/>
    </sheetView>
  </sheetViews>
  <sheetFormatPr defaultRowHeight="14" outlineLevelRow="1" x14ac:dyDescent="0.3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16" s="1" customFormat="1" ht="22" customHeight="1" thickBot="1" x14ac:dyDescent="0.35">
      <c r="A1" s="1" t="s">
        <v>21</v>
      </c>
      <c r="C1" s="4" t="s">
        <v>20</v>
      </c>
    </row>
    <row r="2" spans="1:16" s="2" customFormat="1" ht="17.5" customHeight="1" x14ac:dyDescent="0.3">
      <c r="A2" s="13" t="s">
        <v>5</v>
      </c>
      <c r="B2" s="16" t="s">
        <v>6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18</v>
      </c>
    </row>
    <row r="3" spans="1:16" s="2" customFormat="1" ht="17.5" customHeight="1" x14ac:dyDescent="0.3">
      <c r="A3" s="14" t="s">
        <v>0</v>
      </c>
      <c r="B3" s="9">
        <f>自然堂电商!B3+植物智慧电商!B3</f>
        <v>13092.19</v>
      </c>
      <c r="C3" s="5">
        <f>自然堂电商!C3+植物智慧电商!C3</f>
        <v>10858.26</v>
      </c>
      <c r="D3" s="5">
        <f>自然堂电商!D3+植物智慧电商!D3</f>
        <v>24430.61</v>
      </c>
      <c r="E3" s="5">
        <f>自然堂电商!E3+植物智慧电商!E3</f>
        <v>20974.84</v>
      </c>
      <c r="F3" s="5">
        <f>自然堂电商!F3+植物智慧电商!F3</f>
        <v>15483.4</v>
      </c>
      <c r="G3" s="5">
        <f>自然堂电商!G3+植物智慧电商!G3</f>
        <v>32262.81</v>
      </c>
      <c r="H3" s="5">
        <f>自然堂电商!H3+植物智慧电商!H3</f>
        <v>17816.599999999999</v>
      </c>
      <c r="I3" s="5">
        <f>自然堂电商!I3+植物智慧电商!I3</f>
        <v>22497.77</v>
      </c>
      <c r="J3" s="5">
        <f>自然堂电商!J3+植物智慧电商!J3</f>
        <v>19042.289999999997</v>
      </c>
      <c r="K3" s="5">
        <f>自然堂电商!K3+植物智慧电商!K3</f>
        <v>37733.869999999995</v>
      </c>
      <c r="L3" s="5">
        <f>自然堂电商!L3+植物智慧电商!L3</f>
        <v>150177.5</v>
      </c>
      <c r="M3" s="5">
        <f>自然堂电商!M3+植物智慧电商!M3</f>
        <v>30843.52</v>
      </c>
      <c r="N3" s="6">
        <f>SUM(B3:M3)</f>
        <v>395213.66000000003</v>
      </c>
      <c r="P3" s="18"/>
    </row>
    <row r="4" spans="1:16" s="2" customFormat="1" ht="17.5" customHeight="1" x14ac:dyDescent="0.3">
      <c r="A4" s="14" t="s">
        <v>1</v>
      </c>
      <c r="B4" s="9">
        <f>自然堂电商!B4+植物智慧电商!B4</f>
        <v>8735.7100000000009</v>
      </c>
      <c r="C4" s="5">
        <f>自然堂电商!C4+植物智慧电商!C4</f>
        <v>8463.6000000000022</v>
      </c>
      <c r="D4" s="5">
        <f>自然堂电商!D4+植物智慧电商!D4</f>
        <v>17850.46</v>
      </c>
      <c r="E4" s="5">
        <f>自然堂电商!E4+植物智慧电商!E4</f>
        <v>15774.389999999998</v>
      </c>
      <c r="F4" s="5">
        <f>自然堂电商!F4+植物智慧电商!F4</f>
        <v>12018.240000000002</v>
      </c>
      <c r="G4" s="5">
        <f>自然堂电商!G4+植物智慧电商!G4</f>
        <v>23709.66</v>
      </c>
      <c r="H4" s="5">
        <f>自然堂电商!H4+植物智慧电商!H4</f>
        <v>10354.430000000002</v>
      </c>
      <c r="I4" s="5">
        <f>自然堂电商!I4+植物智慧电商!I4</f>
        <v>15413.91</v>
      </c>
      <c r="J4" s="5">
        <f>自然堂电商!J4+植物智慧电商!J4</f>
        <v>12972.150000000001</v>
      </c>
      <c r="K4" s="5">
        <f>自然堂电商!K4+植物智慧电商!K4</f>
        <v>28223.79</v>
      </c>
      <c r="L4" s="5">
        <f>自然堂电商!L4+植物智慧电商!L4</f>
        <v>62095.6</v>
      </c>
      <c r="M4" s="5">
        <f>自然堂电商!M4+植物智慧电商!M4</f>
        <v>18518.420000000002</v>
      </c>
      <c r="N4" s="6">
        <f t="shared" ref="N4:N46" si="0">SUM(B4:M4)</f>
        <v>234130.36000000004</v>
      </c>
      <c r="P4" s="18"/>
    </row>
    <row r="5" spans="1:16" s="2" customFormat="1" ht="17.5" customHeight="1" x14ac:dyDescent="0.3">
      <c r="A5" s="14" t="s">
        <v>23</v>
      </c>
      <c r="B5" s="9">
        <f>自然堂电商!B5+植物智慧电商!B5</f>
        <v>7056.2999999999993</v>
      </c>
      <c r="C5" s="5">
        <f>自然堂电商!C5+植物智慧电商!C5</f>
        <v>6438.4500000000007</v>
      </c>
      <c r="D5" s="5">
        <f>自然堂电商!D5+植物智慧电商!D5</f>
        <v>13487.81</v>
      </c>
      <c r="E5" s="5">
        <f>自然堂电商!E5+植物智慧电商!E5</f>
        <v>11386.52</v>
      </c>
      <c r="F5" s="5">
        <f>自然堂电商!F5+植物智慧电商!F5</f>
        <v>9709.9700000000012</v>
      </c>
      <c r="G5" s="5">
        <f>自然堂电商!G5+植物智慧电商!G5</f>
        <v>18605.010000000002</v>
      </c>
      <c r="H5" s="5">
        <f>自然堂电商!H5+植物智慧电商!H5</f>
        <v>7851.91</v>
      </c>
      <c r="I5" s="5">
        <f>自然堂电商!I5+植物智慧电商!I5</f>
        <v>11435.769999999999</v>
      </c>
      <c r="J5" s="5">
        <f>自然堂电商!J5+植物智慧电商!J5</f>
        <v>10334.230000000001</v>
      </c>
      <c r="K5" s="5">
        <f>自然堂电商!K5+植物智慧电商!K5</f>
        <v>18176.48</v>
      </c>
      <c r="L5" s="5">
        <f>自然堂电商!L5+植物智慧电商!L5</f>
        <v>53100.558099999995</v>
      </c>
      <c r="M5" s="5">
        <f>自然堂电商!M5+植物智慧电商!M5</f>
        <v>12048.247399999998</v>
      </c>
      <c r="N5" s="6">
        <f t="shared" si="0"/>
        <v>179631.25549999997</v>
      </c>
      <c r="P5" s="18"/>
    </row>
    <row r="6" spans="1:16" s="2" customFormat="1" ht="17.5" customHeight="1" x14ac:dyDescent="0.3">
      <c r="A6" s="14" t="s">
        <v>24</v>
      </c>
      <c r="B6" s="9">
        <f>自然堂电商!B6+植物智慧电商!B6</f>
        <v>6082.9900000000007</v>
      </c>
      <c r="C6" s="5">
        <f>自然堂电商!C6+植物智慧电商!C6</f>
        <v>5550.4</v>
      </c>
      <c r="D6" s="5">
        <f>自然堂电商!D6+植物智慧电商!D6</f>
        <v>11627.42</v>
      </c>
      <c r="E6" s="5">
        <f>自然堂电商!E6+植物智慧电商!E6</f>
        <v>10037.969999999999</v>
      </c>
      <c r="F6" s="5">
        <f>自然堂电商!F6+植物智慧电商!F6</f>
        <v>8592.89</v>
      </c>
      <c r="G6" s="5">
        <f>自然堂电商!G6+植物智慧电商!G6</f>
        <v>16464.61</v>
      </c>
      <c r="H6" s="5">
        <f>自然堂电商!H6+植物智慧电商!H6</f>
        <v>6948.5999999999995</v>
      </c>
      <c r="I6" s="5">
        <f>自然堂电商!I6+植物智慧电商!I6</f>
        <v>10120.150000000001</v>
      </c>
      <c r="J6" s="5">
        <f>自然堂电商!J6+植物智慧电商!J6</f>
        <v>9145.33</v>
      </c>
      <c r="K6" s="5">
        <f>自然堂电商!K6+植物智慧电商!K6</f>
        <v>16085.39</v>
      </c>
      <c r="L6" s="5">
        <f>自然堂电商!L6+植物智慧电商!L6</f>
        <v>46991.64</v>
      </c>
      <c r="M6" s="5">
        <f>自然堂电商!M6+植物智慧电商!M6</f>
        <v>10661.449999999999</v>
      </c>
      <c r="N6" s="6">
        <f t="shared" si="0"/>
        <v>158308.84000000003</v>
      </c>
      <c r="P6" s="18"/>
    </row>
    <row r="7" spans="1:16" s="2" customFormat="1" ht="17.5" customHeight="1" x14ac:dyDescent="0.3">
      <c r="A7" s="14" t="s">
        <v>25</v>
      </c>
      <c r="B7" s="9">
        <f>自然堂电商!B7+植物智慧电商!B7</f>
        <v>802.73</v>
      </c>
      <c r="C7" s="5">
        <f>自然堂电商!C7+植物智慧电商!C7</f>
        <v>659.02</v>
      </c>
      <c r="D7" s="5">
        <f>自然堂电商!D7+植物智慧电商!D7</f>
        <v>1415.52</v>
      </c>
      <c r="E7" s="5">
        <f>自然堂电商!E7+植物智慧电商!E7</f>
        <v>1248.28</v>
      </c>
      <c r="F7" s="5">
        <f>自然堂电商!F7+植物智慧电商!F7</f>
        <v>1000.62</v>
      </c>
      <c r="G7" s="5">
        <f>自然堂电商!G7+植物智慧电商!G7</f>
        <v>2292.88</v>
      </c>
      <c r="H7" s="5">
        <f>自然堂电商!H7+植物智慧电商!H7</f>
        <v>929.93999999999994</v>
      </c>
      <c r="I7" s="5">
        <f>自然堂电商!I7+植物智慧电商!I7</f>
        <v>1491.71</v>
      </c>
      <c r="J7" s="5">
        <f>自然堂电商!J7+植物智慧电商!J7</f>
        <v>1298.6099999999999</v>
      </c>
      <c r="K7" s="5">
        <f>自然堂电商!K7+植物智慧电商!K7</f>
        <v>2418.4900000000002</v>
      </c>
      <c r="L7" s="5">
        <f>自然堂电商!L7+植物智慧电商!L7</f>
        <v>10566.55</v>
      </c>
      <c r="M7" s="5">
        <f>自然堂电商!M7+植物智慧电商!M7</f>
        <v>1731.53</v>
      </c>
      <c r="N7" s="6">
        <f t="shared" si="0"/>
        <v>25855.879999999997</v>
      </c>
    </row>
    <row r="8" spans="1:16" s="2" customFormat="1" ht="17.5" customHeight="1" x14ac:dyDescent="0.3">
      <c r="A8" s="20" t="s">
        <v>26</v>
      </c>
      <c r="B8" s="10">
        <f>B6-B7</f>
        <v>5280.26</v>
      </c>
      <c r="C8" s="6">
        <f t="shared" ref="C8:M8" si="1">C6-C7</f>
        <v>4891.3799999999992</v>
      </c>
      <c r="D8" s="6">
        <f t="shared" si="1"/>
        <v>10211.9</v>
      </c>
      <c r="E8" s="6">
        <f t="shared" si="1"/>
        <v>8789.6899999999987</v>
      </c>
      <c r="F8" s="6">
        <f t="shared" si="1"/>
        <v>7592.2699999999995</v>
      </c>
      <c r="G8" s="6">
        <f t="shared" si="1"/>
        <v>14171.73</v>
      </c>
      <c r="H8" s="6">
        <f t="shared" si="1"/>
        <v>6018.66</v>
      </c>
      <c r="I8" s="6">
        <f t="shared" si="1"/>
        <v>8628.4400000000023</v>
      </c>
      <c r="J8" s="6">
        <f t="shared" si="1"/>
        <v>7846.72</v>
      </c>
      <c r="K8" s="6">
        <f t="shared" si="1"/>
        <v>13666.9</v>
      </c>
      <c r="L8" s="6">
        <f t="shared" si="1"/>
        <v>36425.089999999997</v>
      </c>
      <c r="M8" s="6">
        <f t="shared" si="1"/>
        <v>8929.9199999999983</v>
      </c>
      <c r="N8" s="6">
        <f t="shared" si="0"/>
        <v>132452.96</v>
      </c>
    </row>
    <row r="9" spans="1:16" s="2" customFormat="1" ht="17.5" customHeight="1" x14ac:dyDescent="0.3">
      <c r="A9" s="21" t="s">
        <v>19</v>
      </c>
      <c r="B9" s="11">
        <f>IFERROR(B8/B6,0)</f>
        <v>0.86803693578322494</v>
      </c>
      <c r="C9" s="7">
        <f t="shared" ref="C9:N9" si="2">IFERROR(C8/C6,0)</f>
        <v>0.88126621504756408</v>
      </c>
      <c r="D9" s="7">
        <f t="shared" si="2"/>
        <v>0.87826018153640273</v>
      </c>
      <c r="E9" s="7">
        <f t="shared" si="2"/>
        <v>0.87564417905213898</v>
      </c>
      <c r="F9" s="7">
        <f t="shared" si="2"/>
        <v>0.88355256496941081</v>
      </c>
      <c r="G9" s="7">
        <f t="shared" si="2"/>
        <v>0.86073888175911839</v>
      </c>
      <c r="H9" s="7">
        <f t="shared" si="2"/>
        <v>0.86616872463517836</v>
      </c>
      <c r="I9" s="7">
        <f t="shared" si="2"/>
        <v>0.85260001086940418</v>
      </c>
      <c r="J9" s="7">
        <f t="shared" si="2"/>
        <v>0.85800293701812846</v>
      </c>
      <c r="K9" s="7">
        <f t="shared" si="2"/>
        <v>0.84964679128078335</v>
      </c>
      <c r="L9" s="7">
        <f t="shared" si="2"/>
        <v>0.7751397908223675</v>
      </c>
      <c r="M9" s="7">
        <f t="shared" si="2"/>
        <v>0.83758963368022166</v>
      </c>
      <c r="N9" s="7">
        <f t="shared" si="2"/>
        <v>0.83667443965858113</v>
      </c>
    </row>
    <row r="10" spans="1:16" s="2" customFormat="1" ht="17.5" customHeight="1" x14ac:dyDescent="0.3">
      <c r="A10" s="20" t="s">
        <v>27</v>
      </c>
      <c r="B10" s="10">
        <f t="shared" ref="B10:M10" si="3">SUM(B11:B27)</f>
        <v>1420.4000000000003</v>
      </c>
      <c r="C10" s="6">
        <f t="shared" si="3"/>
        <v>1769.8300000000002</v>
      </c>
      <c r="D10" s="6">
        <f t="shared" si="3"/>
        <v>3419.8799999999997</v>
      </c>
      <c r="E10" s="6">
        <f t="shared" si="3"/>
        <v>2466.0500000000002</v>
      </c>
      <c r="F10" s="6">
        <f t="shared" si="3"/>
        <v>2382.16</v>
      </c>
      <c r="G10" s="6">
        <f t="shared" si="3"/>
        <v>3579.7700000000009</v>
      </c>
      <c r="H10" s="6">
        <f t="shared" si="3"/>
        <v>2694.0899999999997</v>
      </c>
      <c r="I10" s="6">
        <f t="shared" si="3"/>
        <v>2918.42</v>
      </c>
      <c r="J10" s="6">
        <f t="shared" si="3"/>
        <v>2858.2200000000003</v>
      </c>
      <c r="K10" s="6">
        <f t="shared" si="3"/>
        <v>6355.9900000000016</v>
      </c>
      <c r="L10" s="6">
        <f t="shared" si="3"/>
        <v>9990.4100000000017</v>
      </c>
      <c r="M10" s="6">
        <f t="shared" si="3"/>
        <v>4926.2199999999993</v>
      </c>
      <c r="N10" s="6">
        <f t="shared" si="0"/>
        <v>44781.440000000002</v>
      </c>
    </row>
    <row r="11" spans="1:16" s="2" customFormat="1" ht="17.5" hidden="1" customHeight="1" outlineLevel="1" x14ac:dyDescent="0.3">
      <c r="A11" s="15" t="s">
        <v>29</v>
      </c>
      <c r="B11" s="9">
        <f>自然堂电商!B11+植物智慧电商!B11</f>
        <v>117.81</v>
      </c>
      <c r="C11" s="5">
        <f>自然堂电商!C11+植物智慧电商!C11</f>
        <v>76.52</v>
      </c>
      <c r="D11" s="5">
        <f>自然堂电商!D11+植物智慧电商!D11</f>
        <v>231.97</v>
      </c>
      <c r="E11" s="5">
        <f>自然堂电商!E11+植物智慧电商!E11</f>
        <v>211.06</v>
      </c>
      <c r="F11" s="5">
        <f>自然堂电商!F11+植物智慧电商!F11</f>
        <v>61.48</v>
      </c>
      <c r="G11" s="5">
        <f>自然堂电商!G11+植物智慧电商!G11</f>
        <v>69.64</v>
      </c>
      <c r="H11" s="5">
        <f>自然堂电商!H11+植物智慧电商!H11</f>
        <v>296.82</v>
      </c>
      <c r="I11" s="5">
        <f>自然堂电商!I11+植物智慧电商!I11</f>
        <v>82.42</v>
      </c>
      <c r="J11" s="5">
        <f>自然堂电商!J11+植物智慧电商!J11</f>
        <v>55.17</v>
      </c>
      <c r="K11" s="5">
        <f>自然堂电商!K11+植物智慧电商!K11</f>
        <v>139.19</v>
      </c>
      <c r="L11" s="5">
        <f>自然堂电商!L11+植物智慧电商!L11</f>
        <v>236.48</v>
      </c>
      <c r="M11" s="5">
        <f>自然堂电商!M11+植物智慧电商!M11</f>
        <v>289.26</v>
      </c>
      <c r="N11" s="6">
        <f t="shared" si="0"/>
        <v>1867.8200000000002</v>
      </c>
    </row>
    <row r="12" spans="1:16" s="2" customFormat="1" ht="17.5" hidden="1" customHeight="1" outlineLevel="1" x14ac:dyDescent="0.3">
      <c r="A12" s="15" t="s">
        <v>30</v>
      </c>
      <c r="B12" s="9">
        <f>自然堂电商!B12+植物智慧电商!B12</f>
        <v>408.37</v>
      </c>
      <c r="C12" s="5">
        <f>自然堂电商!C12+植物智慧电商!C12</f>
        <v>389.22</v>
      </c>
      <c r="D12" s="5">
        <f>自然堂电商!D12+植物智慧电商!D12</f>
        <v>1041.06</v>
      </c>
      <c r="E12" s="5">
        <f>自然堂电商!E12+植物智慧电商!E12</f>
        <v>797.45</v>
      </c>
      <c r="F12" s="5">
        <f>自然堂电商!F12+植物智慧电商!F12</f>
        <v>729.77</v>
      </c>
      <c r="G12" s="5">
        <f>自然堂电商!G12+植物智慧电商!G12</f>
        <v>1123.6300000000001</v>
      </c>
      <c r="H12" s="5">
        <f>自然堂电商!H12+植物智慧电商!H12</f>
        <v>657.13</v>
      </c>
      <c r="I12" s="5">
        <f>自然堂电商!I12+植物智慧电商!I12</f>
        <v>894.27</v>
      </c>
      <c r="J12" s="5">
        <f>自然堂电商!J12+植物智慧电商!J12</f>
        <v>608.42999999999995</v>
      </c>
      <c r="K12" s="5">
        <f>自然堂电商!K12+植物智慧电商!K12</f>
        <v>2237.8199999999997</v>
      </c>
      <c r="L12" s="5">
        <f>自然堂电商!L12+植物智慧电商!L12</f>
        <v>2037.58</v>
      </c>
      <c r="M12" s="5">
        <f>自然堂电商!M12+植物智慧电商!M12</f>
        <v>652.98</v>
      </c>
      <c r="N12" s="6">
        <f t="shared" si="0"/>
        <v>11577.71</v>
      </c>
    </row>
    <row r="13" spans="1:16" s="2" customFormat="1" ht="17.5" hidden="1" customHeight="1" outlineLevel="1" x14ac:dyDescent="0.3">
      <c r="A13" s="15" t="s">
        <v>31</v>
      </c>
      <c r="B13" s="9">
        <f>自然堂电商!B13+植物智慧电商!B13</f>
        <v>0</v>
      </c>
      <c r="C13" s="5">
        <f>自然堂电商!C13+植物智慧电商!C13</f>
        <v>0</v>
      </c>
      <c r="D13" s="5">
        <f>自然堂电商!D13+植物智慧电商!D13</f>
        <v>0</v>
      </c>
      <c r="E13" s="5">
        <f>自然堂电商!E13+植物智慧电商!E13</f>
        <v>0</v>
      </c>
      <c r="F13" s="5">
        <f>自然堂电商!F13+植物智慧电商!F13</f>
        <v>0</v>
      </c>
      <c r="G13" s="5">
        <f>自然堂电商!G13+植物智慧电商!G13</f>
        <v>0</v>
      </c>
      <c r="H13" s="5">
        <f>自然堂电商!H13+植物智慧电商!H13</f>
        <v>0</v>
      </c>
      <c r="I13" s="5">
        <f>自然堂电商!I13+植物智慧电商!I13</f>
        <v>0</v>
      </c>
      <c r="J13" s="5">
        <f>自然堂电商!J13+植物智慧电商!J13</f>
        <v>0</v>
      </c>
      <c r="K13" s="5">
        <f>自然堂电商!K13+植物智慧电商!K13</f>
        <v>0</v>
      </c>
      <c r="L13" s="5">
        <f>自然堂电商!L13+植物智慧电商!L13</f>
        <v>0</v>
      </c>
      <c r="M13" s="5">
        <f>自然堂电商!M13+植物智慧电商!M13</f>
        <v>0</v>
      </c>
      <c r="N13" s="6">
        <f t="shared" si="0"/>
        <v>0</v>
      </c>
    </row>
    <row r="14" spans="1:16" s="2" customFormat="1" ht="17.5" hidden="1" customHeight="1" outlineLevel="1" x14ac:dyDescent="0.3">
      <c r="A14" s="15" t="s">
        <v>32</v>
      </c>
      <c r="B14" s="9">
        <f>自然堂电商!B14+植物智慧电商!B14</f>
        <v>0</v>
      </c>
      <c r="C14" s="5">
        <f>自然堂电商!C14+植物智慧电商!C14</f>
        <v>0</v>
      </c>
      <c r="D14" s="5">
        <f>自然堂电商!D14+植物智慧电商!D14</f>
        <v>0</v>
      </c>
      <c r="E14" s="5">
        <f>自然堂电商!E14+植物智慧电商!E14</f>
        <v>0</v>
      </c>
      <c r="F14" s="5">
        <f>自然堂电商!F14+植物智慧电商!F14</f>
        <v>0</v>
      </c>
      <c r="G14" s="5">
        <f>自然堂电商!G14+植物智慧电商!G14</f>
        <v>0</v>
      </c>
      <c r="H14" s="5">
        <f>自然堂电商!H14+植物智慧电商!H14</f>
        <v>0</v>
      </c>
      <c r="I14" s="5">
        <f>自然堂电商!I14+植物智慧电商!I14</f>
        <v>0</v>
      </c>
      <c r="J14" s="5">
        <f>自然堂电商!J14+植物智慧电商!J14</f>
        <v>0</v>
      </c>
      <c r="K14" s="5">
        <f>自然堂电商!K14+植物智慧电商!K14</f>
        <v>0</v>
      </c>
      <c r="L14" s="5">
        <f>自然堂电商!L14+植物智慧电商!L14</f>
        <v>0</v>
      </c>
      <c r="M14" s="5">
        <f>自然堂电商!M14+植物智慧电商!M14</f>
        <v>0</v>
      </c>
      <c r="N14" s="6">
        <f t="shared" si="0"/>
        <v>0</v>
      </c>
    </row>
    <row r="15" spans="1:16" s="2" customFormat="1" ht="17.5" hidden="1" customHeight="1" outlineLevel="1" x14ac:dyDescent="0.3">
      <c r="A15" s="15" t="s">
        <v>33</v>
      </c>
      <c r="B15" s="9">
        <f>自然堂电商!B15+植物智慧电商!B15</f>
        <v>0</v>
      </c>
      <c r="C15" s="5">
        <f>自然堂电商!C15+植物智慧电商!C15</f>
        <v>0</v>
      </c>
      <c r="D15" s="5">
        <f>自然堂电商!D15+植物智慧电商!D15</f>
        <v>0</v>
      </c>
      <c r="E15" s="5">
        <f>自然堂电商!E15+植物智慧电商!E15</f>
        <v>0</v>
      </c>
      <c r="F15" s="5">
        <f>自然堂电商!F15+植物智慧电商!F15</f>
        <v>0</v>
      </c>
      <c r="G15" s="5">
        <f>自然堂电商!G15+植物智慧电商!G15</f>
        <v>0</v>
      </c>
      <c r="H15" s="5">
        <f>自然堂电商!H15+植物智慧电商!H15</f>
        <v>0</v>
      </c>
      <c r="I15" s="5">
        <f>自然堂电商!I15+植物智慧电商!I15</f>
        <v>0</v>
      </c>
      <c r="J15" s="5">
        <f>自然堂电商!J15+植物智慧电商!J15</f>
        <v>0</v>
      </c>
      <c r="K15" s="5">
        <f>自然堂电商!K15+植物智慧电商!K15</f>
        <v>0</v>
      </c>
      <c r="L15" s="5">
        <f>自然堂电商!L15+植物智慧电商!L15</f>
        <v>0</v>
      </c>
      <c r="M15" s="5">
        <f>自然堂电商!M15+植物智慧电商!M15</f>
        <v>0</v>
      </c>
      <c r="N15" s="6">
        <f t="shared" si="0"/>
        <v>0</v>
      </c>
    </row>
    <row r="16" spans="1:16" s="2" customFormat="1" ht="17.5" hidden="1" customHeight="1" outlineLevel="1" x14ac:dyDescent="0.3">
      <c r="A16" s="15" t="s">
        <v>34</v>
      </c>
      <c r="B16" s="9">
        <f>自然堂电商!B16+植物智慧电商!B16</f>
        <v>0</v>
      </c>
      <c r="C16" s="5">
        <f>自然堂电商!C16+植物智慧电商!C16</f>
        <v>0</v>
      </c>
      <c r="D16" s="5">
        <f>自然堂电商!D16+植物智慧电商!D16</f>
        <v>0</v>
      </c>
      <c r="E16" s="5">
        <f>自然堂电商!E16+植物智慧电商!E16</f>
        <v>0</v>
      </c>
      <c r="F16" s="5">
        <f>自然堂电商!F16+植物智慧电商!F16</f>
        <v>0</v>
      </c>
      <c r="G16" s="5">
        <f>自然堂电商!G16+植物智慧电商!G16</f>
        <v>0</v>
      </c>
      <c r="H16" s="5">
        <f>自然堂电商!H16+植物智慧电商!H16</f>
        <v>16.98</v>
      </c>
      <c r="I16" s="5">
        <f>自然堂电商!I16+植物智慧电商!I16</f>
        <v>0</v>
      </c>
      <c r="J16" s="5">
        <f>自然堂电商!J16+植物智慧电商!J16</f>
        <v>2.83</v>
      </c>
      <c r="K16" s="5">
        <f>自然堂电商!K16+植物智慧电商!K16</f>
        <v>20</v>
      </c>
      <c r="L16" s="5">
        <f>自然堂电商!L16+植物智慧电商!L16</f>
        <v>8.43</v>
      </c>
      <c r="M16" s="5">
        <f>自然堂电商!M16+植物智慧电商!M16</f>
        <v>1.38</v>
      </c>
      <c r="N16" s="6">
        <f t="shared" si="0"/>
        <v>49.620000000000005</v>
      </c>
    </row>
    <row r="17" spans="1:14" s="2" customFormat="1" ht="17.5" hidden="1" customHeight="1" outlineLevel="1" x14ac:dyDescent="0.3">
      <c r="A17" s="15" t="s">
        <v>35</v>
      </c>
      <c r="B17" s="9">
        <f>自然堂电商!B17+植物智慧电商!B17</f>
        <v>0</v>
      </c>
      <c r="C17" s="5">
        <f>自然堂电商!C17+植物智慧电商!C17</f>
        <v>115.17</v>
      </c>
      <c r="D17" s="5">
        <f>自然堂电商!D17+植物智慧电商!D17</f>
        <v>397.86</v>
      </c>
      <c r="E17" s="5">
        <f>自然堂电商!E17+植物智慧电商!E17</f>
        <v>3.86</v>
      </c>
      <c r="F17" s="5">
        <f>自然堂电商!F17+植物智慧电商!F17</f>
        <v>3.18</v>
      </c>
      <c r="G17" s="5">
        <f>自然堂电商!G17+植物智慧电商!G17</f>
        <v>6.6</v>
      </c>
      <c r="H17" s="5">
        <f>自然堂电商!H17+植物智慧电商!H17</f>
        <v>0</v>
      </c>
      <c r="I17" s="5">
        <f>自然堂电商!I17+植物智慧电商!I17</f>
        <v>358.49</v>
      </c>
      <c r="J17" s="5">
        <f>自然堂电商!J17+植物智慧电商!J17</f>
        <v>16.720000000000002</v>
      </c>
      <c r="K17" s="5">
        <f>自然堂电商!K17+植物智慧电商!K17</f>
        <v>57.839999999999996</v>
      </c>
      <c r="L17" s="5">
        <f>自然堂电商!L17+植物智慧电商!L17</f>
        <v>-21.08</v>
      </c>
      <c r="M17" s="5">
        <f>自然堂电商!M17+植物智慧电商!M17</f>
        <v>106.28</v>
      </c>
      <c r="N17" s="6">
        <f t="shared" si="0"/>
        <v>1044.92</v>
      </c>
    </row>
    <row r="18" spans="1:14" s="2" customFormat="1" ht="17.5" hidden="1" customHeight="1" outlineLevel="1" x14ac:dyDescent="0.3">
      <c r="A18" s="15" t="s">
        <v>36</v>
      </c>
      <c r="B18" s="9">
        <f>自然堂电商!B18+植物智慧电商!B18</f>
        <v>-40.209999999999994</v>
      </c>
      <c r="C18" s="5">
        <f>自然堂电商!C18+植物智慧电商!C18</f>
        <v>346.7</v>
      </c>
      <c r="D18" s="5">
        <f>自然堂电商!D18+植物智慧电商!D18</f>
        <v>535.29999999999995</v>
      </c>
      <c r="E18" s="5">
        <f>自然堂电商!E18+植物智慧电商!E18</f>
        <v>344.24</v>
      </c>
      <c r="F18" s="5">
        <f>自然堂电商!F18+植物智慧电商!F18</f>
        <v>508.15999999999997</v>
      </c>
      <c r="G18" s="5">
        <f>自然堂电商!G18+植物智慧电商!G18</f>
        <v>1047.8900000000001</v>
      </c>
      <c r="H18" s="5">
        <f>自然堂电商!H18+植物智慧电商!H18</f>
        <v>442.93</v>
      </c>
      <c r="I18" s="5">
        <f>自然堂电商!I18+植物智慧电商!I18</f>
        <v>440.24</v>
      </c>
      <c r="J18" s="5">
        <f>自然堂电商!J18+植物智慧电商!J18</f>
        <v>684.81000000000006</v>
      </c>
      <c r="K18" s="5">
        <f>自然堂电商!K18+植物智慧电商!K18</f>
        <v>660.53</v>
      </c>
      <c r="L18" s="5">
        <f>自然堂电商!L18+植物智慧电商!L18</f>
        <v>2909.01</v>
      </c>
      <c r="M18" s="5">
        <f>自然堂电商!M18+植物智慧电商!M18</f>
        <v>1072.76</v>
      </c>
      <c r="N18" s="6">
        <f t="shared" si="0"/>
        <v>8952.36</v>
      </c>
    </row>
    <row r="19" spans="1:14" s="2" customFormat="1" ht="17.5" hidden="1" customHeight="1" outlineLevel="1" x14ac:dyDescent="0.3">
      <c r="A19" s="15" t="s">
        <v>37</v>
      </c>
      <c r="B19" s="9">
        <f>自然堂电商!B19+植物智慧电商!B19</f>
        <v>0</v>
      </c>
      <c r="C19" s="5">
        <f>自然堂电商!C19+植物智慧电商!C19</f>
        <v>0</v>
      </c>
      <c r="D19" s="5">
        <f>自然堂电商!D19+植物智慧电商!D19</f>
        <v>0</v>
      </c>
      <c r="E19" s="5">
        <f>自然堂电商!E19+植物智慧电商!E19</f>
        <v>0</v>
      </c>
      <c r="F19" s="5">
        <f>自然堂电商!F19+植物智慧电商!F19</f>
        <v>0</v>
      </c>
      <c r="G19" s="5">
        <f>自然堂电商!G19+植物智慧电商!G19</f>
        <v>0</v>
      </c>
      <c r="H19" s="5">
        <f>自然堂电商!H19+植物智慧电商!H19</f>
        <v>0</v>
      </c>
      <c r="I19" s="5">
        <f>自然堂电商!I19+植物智慧电商!I19</f>
        <v>0</v>
      </c>
      <c r="J19" s="5">
        <f>自然堂电商!J19+植物智慧电商!J19</f>
        <v>0</v>
      </c>
      <c r="K19" s="5">
        <f>自然堂电商!K19+植物智慧电商!K19</f>
        <v>0</v>
      </c>
      <c r="L19" s="5">
        <f>自然堂电商!L19+植物智慧电商!L19</f>
        <v>0</v>
      </c>
      <c r="M19" s="5">
        <f>自然堂电商!M19+植物智慧电商!M19</f>
        <v>0</v>
      </c>
      <c r="N19" s="6">
        <f t="shared" si="0"/>
        <v>0</v>
      </c>
    </row>
    <row r="20" spans="1:14" s="2" customFormat="1" ht="17.5" hidden="1" customHeight="1" outlineLevel="1" x14ac:dyDescent="0.3">
      <c r="A20" s="15" t="s">
        <v>38</v>
      </c>
      <c r="B20" s="9">
        <f>自然堂电商!B20+植物智慧电商!B20</f>
        <v>0</v>
      </c>
      <c r="C20" s="5">
        <f>自然堂电商!C20+植物智慧电商!C20</f>
        <v>0</v>
      </c>
      <c r="D20" s="5">
        <f>自然堂电商!D20+植物智慧电商!D20</f>
        <v>0</v>
      </c>
      <c r="E20" s="5">
        <f>自然堂电商!E20+植物智慧电商!E20</f>
        <v>0</v>
      </c>
      <c r="F20" s="5">
        <f>自然堂电商!F20+植物智慧电商!F20</f>
        <v>0</v>
      </c>
      <c r="G20" s="5">
        <f>自然堂电商!G20+植物智慧电商!G20</f>
        <v>0</v>
      </c>
      <c r="H20" s="5">
        <f>自然堂电商!H20+植物智慧电商!H20</f>
        <v>0</v>
      </c>
      <c r="I20" s="5">
        <f>自然堂电商!I20+植物智慧电商!I20</f>
        <v>0</v>
      </c>
      <c r="J20" s="5">
        <f>自然堂电商!J20+植物智慧电商!J20</f>
        <v>0</v>
      </c>
      <c r="K20" s="5">
        <f>自然堂电商!K20+植物智慧电商!K20</f>
        <v>0</v>
      </c>
      <c r="L20" s="5">
        <f>自然堂电商!L20+植物智慧电商!L20</f>
        <v>0</v>
      </c>
      <c r="M20" s="5">
        <f>自然堂电商!M20+植物智慧电商!M20</f>
        <v>0</v>
      </c>
      <c r="N20" s="6">
        <f t="shared" si="0"/>
        <v>0</v>
      </c>
    </row>
    <row r="21" spans="1:14" s="2" customFormat="1" ht="17.5" hidden="1" customHeight="1" outlineLevel="1" x14ac:dyDescent="0.3">
      <c r="A21" s="15" t="s">
        <v>39</v>
      </c>
      <c r="B21" s="9">
        <f>自然堂电商!B21+植物智慧电商!B21</f>
        <v>578.93999999999994</v>
      </c>
      <c r="C21" s="5">
        <f>自然堂电商!C21+植物智慧电商!C21</f>
        <v>539.33000000000004</v>
      </c>
      <c r="D21" s="5">
        <f>自然堂电商!D21+植物智慧电商!D21</f>
        <v>505.86</v>
      </c>
      <c r="E21" s="5">
        <f>自然堂电商!E21+植物智慧电商!E21</f>
        <v>635.18000000000006</v>
      </c>
      <c r="F21" s="5">
        <f>自然堂电商!F21+植物智慧电商!F21</f>
        <v>570.78000000000009</v>
      </c>
      <c r="G21" s="5">
        <f>自然堂电商!G21+植物智慧电商!G21</f>
        <v>549.63</v>
      </c>
      <c r="H21" s="5">
        <f>自然堂电商!H21+植物智慧电商!H21</f>
        <v>655.87</v>
      </c>
      <c r="I21" s="5">
        <f>自然堂电商!I21+植物智慧电商!I21</f>
        <v>586.46</v>
      </c>
      <c r="J21" s="5">
        <f>自然堂电商!J21+植物智慧电商!J21</f>
        <v>829.33999999999992</v>
      </c>
      <c r="K21" s="5">
        <f>自然堂电商!K21+植物智慧电商!K21</f>
        <v>700.73</v>
      </c>
      <c r="L21" s="5">
        <f>自然堂电商!L21+植物智慧电商!L21</f>
        <v>713.71</v>
      </c>
      <c r="M21" s="5">
        <f>自然堂电商!M21+植物智慧电商!M21</f>
        <v>2007.3200000000002</v>
      </c>
      <c r="N21" s="6">
        <f t="shared" si="0"/>
        <v>8873.1500000000015</v>
      </c>
    </row>
    <row r="22" spans="1:14" s="2" customFormat="1" ht="17.5" hidden="1" customHeight="1" outlineLevel="1" x14ac:dyDescent="0.3">
      <c r="A22" s="15" t="s">
        <v>40</v>
      </c>
      <c r="B22" s="9">
        <f>自然堂电商!B22+植物智慧电商!B22</f>
        <v>19.190000000000001</v>
      </c>
      <c r="C22" s="5">
        <f>自然堂电商!C22+植物智慧电商!C22</f>
        <v>-8.32</v>
      </c>
      <c r="D22" s="5">
        <f>自然堂电商!D22+植物智慧电商!D22</f>
        <v>65.180000000000007</v>
      </c>
      <c r="E22" s="5">
        <f>自然堂电商!E22+植物智慧电商!E22</f>
        <v>0.27</v>
      </c>
      <c r="F22" s="5">
        <f>自然堂电商!F22+植物智慧电商!F22</f>
        <v>0.15</v>
      </c>
      <c r="G22" s="5">
        <f>自然堂电商!G22+植物智慧电商!G22</f>
        <v>0.45</v>
      </c>
      <c r="H22" s="5">
        <f>自然堂电商!H22+植物智慧电商!H22</f>
        <v>0.24</v>
      </c>
      <c r="I22" s="5">
        <f>自然堂电商!I22+植物智慧电商!I22</f>
        <v>0.15</v>
      </c>
      <c r="J22" s="5">
        <f>自然堂电商!J22+植物智慧电商!J22</f>
        <v>0.19</v>
      </c>
      <c r="K22" s="5">
        <f>自然堂电商!K22+植物智慧电商!K22</f>
        <v>14.15</v>
      </c>
      <c r="L22" s="5">
        <f>自然堂电商!L22+植物智慧电商!L22</f>
        <v>2.37</v>
      </c>
      <c r="M22" s="5">
        <f>自然堂电商!M22+植物智慧电商!M22</f>
        <v>9.5399999999999991</v>
      </c>
      <c r="N22" s="6">
        <f t="shared" si="0"/>
        <v>103.56000000000003</v>
      </c>
    </row>
    <row r="23" spans="1:14" s="2" customFormat="1" ht="17.5" hidden="1" customHeight="1" outlineLevel="1" x14ac:dyDescent="0.3">
      <c r="A23" s="15" t="s">
        <v>3</v>
      </c>
      <c r="B23" s="9">
        <f>自然堂电商!B23+植物智慧电商!B23</f>
        <v>295.18</v>
      </c>
      <c r="C23" s="5">
        <f>自然堂电商!C23+植物智慧电商!C23</f>
        <v>290.46000000000004</v>
      </c>
      <c r="D23" s="5">
        <f>自然堂电商!D23+植物智慧电商!D23</f>
        <v>508.15999999999997</v>
      </c>
      <c r="E23" s="5">
        <f>自然堂电商!E23+植物智慧电商!E23</f>
        <v>407.65000000000003</v>
      </c>
      <c r="F23" s="5">
        <f>自然堂电商!F23+植物智慧电商!F23</f>
        <v>505.4</v>
      </c>
      <c r="G23" s="5">
        <f>自然堂电商!G23+植物智慧电商!G23</f>
        <v>720.25</v>
      </c>
      <c r="H23" s="5">
        <f>自然堂电商!H23+植物智慧电商!H23</f>
        <v>586.35</v>
      </c>
      <c r="I23" s="5">
        <f>自然堂电商!I23+植物智慧电商!I23</f>
        <v>500.44</v>
      </c>
      <c r="J23" s="5">
        <f>自然堂电商!J23+植物智慧电商!J23</f>
        <v>599.55000000000007</v>
      </c>
      <c r="K23" s="5">
        <f>自然堂电商!K23+植物智慧电商!K23</f>
        <v>2492.44</v>
      </c>
      <c r="L23" s="5">
        <f>自然堂电商!L23+植物智慧电商!L23</f>
        <v>4036.69</v>
      </c>
      <c r="M23" s="5">
        <f>自然堂电商!M23+植物智慧电商!M23</f>
        <v>714.32</v>
      </c>
      <c r="N23" s="6">
        <f t="shared" si="0"/>
        <v>11656.890000000001</v>
      </c>
    </row>
    <row r="24" spans="1:14" s="2" customFormat="1" ht="17.5" hidden="1" customHeight="1" outlineLevel="1" x14ac:dyDescent="0.3">
      <c r="A24" s="15" t="s">
        <v>41</v>
      </c>
      <c r="B24" s="9">
        <f>自然堂电商!B24+植物智慧电商!B24</f>
        <v>3.07</v>
      </c>
      <c r="C24" s="5">
        <f>自然堂电商!C24+植物智慧电商!C24</f>
        <v>3.07</v>
      </c>
      <c r="D24" s="5">
        <f>自然堂电商!D24+植物智慧电商!D24</f>
        <v>3.07</v>
      </c>
      <c r="E24" s="5">
        <f>自然堂电商!E24+植物智慧电商!E24</f>
        <v>3.07</v>
      </c>
      <c r="F24" s="5">
        <f>自然堂电商!F24+植物智慧电商!F24</f>
        <v>3.07</v>
      </c>
      <c r="G24" s="5">
        <f>自然堂电商!G24+植物智慧电商!G24</f>
        <v>2.8</v>
      </c>
      <c r="H24" s="5">
        <f>自然堂电商!H24+植物智慧电商!H24</f>
        <v>2.65</v>
      </c>
      <c r="I24" s="5">
        <f>自然堂电商!I24+植物智慧电商!I24</f>
        <v>2.58</v>
      </c>
      <c r="J24" s="5">
        <f>自然堂电商!J24+植物智慧电商!J24</f>
        <v>2.66</v>
      </c>
      <c r="K24" s="5">
        <f>自然堂电商!K24+植物智慧电商!K24</f>
        <v>2.66</v>
      </c>
      <c r="L24" s="5">
        <f>自然堂电商!L24+植物智慧电商!L24</f>
        <v>2.66</v>
      </c>
      <c r="M24" s="5">
        <f>自然堂电商!M24+植物智慧电商!M24</f>
        <v>2.66</v>
      </c>
      <c r="N24" s="6">
        <f t="shared" si="0"/>
        <v>34.019999999999996</v>
      </c>
    </row>
    <row r="25" spans="1:14" s="2" customFormat="1" ht="17.5" hidden="1" customHeight="1" outlineLevel="1" x14ac:dyDescent="0.3">
      <c r="A25" s="15" t="s">
        <v>42</v>
      </c>
      <c r="B25" s="9">
        <f>自然堂电商!B25+植物智慧电商!B25</f>
        <v>2.94</v>
      </c>
      <c r="C25" s="5">
        <f>自然堂电商!C25+植物智慧电商!C25</f>
        <v>0.39</v>
      </c>
      <c r="D25" s="5">
        <f>自然堂电商!D25+植物智慧电商!D25</f>
        <v>100.76</v>
      </c>
      <c r="E25" s="5">
        <f>自然堂电商!E25+植物智慧电商!E25</f>
        <v>32.020000000000003</v>
      </c>
      <c r="F25" s="5">
        <f>自然堂电商!F25+植物智慧电商!F25</f>
        <v>-29.26</v>
      </c>
      <c r="G25" s="5">
        <f>自然堂电商!G25+植物智慧电商!G25</f>
        <v>35.76</v>
      </c>
      <c r="H25" s="5">
        <f>自然堂电商!H25+植物智慧电商!H25</f>
        <v>3.14</v>
      </c>
      <c r="I25" s="5">
        <f>自然堂电商!I25+植物智慧电商!I25</f>
        <v>4.93</v>
      </c>
      <c r="J25" s="5">
        <f>自然堂电商!J25+植物智慧电商!J25</f>
        <v>8.98</v>
      </c>
      <c r="K25" s="5">
        <f>自然堂电商!K25+植物智慧电商!K25</f>
        <v>0.77</v>
      </c>
      <c r="L25" s="5">
        <f>自然堂电商!L25+植物智慧电商!L25</f>
        <v>19.04</v>
      </c>
      <c r="M25" s="5">
        <f>自然堂电商!M25+植物智慧电商!M25</f>
        <v>12.13</v>
      </c>
      <c r="N25" s="6">
        <f t="shared" si="0"/>
        <v>191.6</v>
      </c>
    </row>
    <row r="26" spans="1:14" s="2" customFormat="1" ht="17.5" hidden="1" customHeight="1" outlineLevel="1" x14ac:dyDescent="0.3">
      <c r="A26" s="15" t="s">
        <v>43</v>
      </c>
      <c r="B26" s="9">
        <f>自然堂电商!B26+植物智慧电商!B26</f>
        <v>2.68</v>
      </c>
      <c r="C26" s="5">
        <f>自然堂电商!C26+植物智慧电商!C26</f>
        <v>2.5</v>
      </c>
      <c r="D26" s="5">
        <f>自然堂电商!D26+植物智慧电商!D26</f>
        <v>1.87</v>
      </c>
      <c r="E26" s="5">
        <f>自然堂电商!E26+植物智慧电商!E26</f>
        <v>1.75</v>
      </c>
      <c r="F26" s="5">
        <f>自然堂电商!F26+植物智慧电商!F26</f>
        <v>3.06</v>
      </c>
      <c r="G26" s="5">
        <f>自然堂电商!G26+植物智慧电商!G26</f>
        <v>1.36</v>
      </c>
      <c r="H26" s="5">
        <f>自然堂电商!H26+植物智慧电商!H26</f>
        <v>4.5999999999999996</v>
      </c>
      <c r="I26" s="5">
        <f>自然堂电商!I26+植物智慧电商!I26</f>
        <v>13.64</v>
      </c>
      <c r="J26" s="5">
        <f>自然堂电商!J26+植物智慧电商!J26</f>
        <v>5.29</v>
      </c>
      <c r="K26" s="5">
        <f>自然堂电商!K26+植物智慧电商!K26</f>
        <v>2.64</v>
      </c>
      <c r="L26" s="5">
        <f>自然堂电商!L26+植物智慧电商!L26</f>
        <v>2.91</v>
      </c>
      <c r="M26" s="5">
        <f>自然堂电商!M26+植物智慧电商!M26</f>
        <v>6.74</v>
      </c>
      <c r="N26" s="6">
        <f t="shared" si="0"/>
        <v>49.04</v>
      </c>
    </row>
    <row r="27" spans="1:14" s="2" customFormat="1" ht="17.5" hidden="1" customHeight="1" outlineLevel="1" x14ac:dyDescent="0.3">
      <c r="A27" s="15" t="s">
        <v>44</v>
      </c>
      <c r="B27" s="9">
        <f>自然堂电商!B27+植物智慧电商!B27</f>
        <v>32.43</v>
      </c>
      <c r="C27" s="5">
        <f>自然堂电商!C27+植物智慧电商!C27</f>
        <v>14.790000000000001</v>
      </c>
      <c r="D27" s="5">
        <f>自然堂电商!D27+植物智慧电商!D27</f>
        <v>28.790000000000003</v>
      </c>
      <c r="E27" s="5">
        <f>自然堂电商!E27+植物智慧电商!E27</f>
        <v>29.5</v>
      </c>
      <c r="F27" s="5">
        <f>自然堂电商!F27+植物智慧电商!F27</f>
        <v>26.37</v>
      </c>
      <c r="G27" s="5">
        <f>自然堂电商!G27+植物智慧电商!G27</f>
        <v>21.759999999999998</v>
      </c>
      <c r="H27" s="5">
        <f>自然堂电商!H27+植物智慧电商!H27</f>
        <v>27.38</v>
      </c>
      <c r="I27" s="5">
        <f>自然堂电商!I27+植物智慧电商!I27</f>
        <v>34.799999999999997</v>
      </c>
      <c r="J27" s="5">
        <f>自然堂电商!J27+植物智慧电商!J27</f>
        <v>44.25</v>
      </c>
      <c r="K27" s="5">
        <f>自然堂电商!K27+植物智慧电商!K27</f>
        <v>27.22</v>
      </c>
      <c r="L27" s="5">
        <f>自然堂电商!L27+植物智慧电商!L27</f>
        <v>42.61</v>
      </c>
      <c r="M27" s="5">
        <f>自然堂电商!M27+植物智慧电商!M27</f>
        <v>50.85</v>
      </c>
      <c r="N27" s="6">
        <f t="shared" si="0"/>
        <v>380.75</v>
      </c>
    </row>
    <row r="28" spans="1:14" s="2" customFormat="1" ht="17.5" customHeight="1" collapsed="1" x14ac:dyDescent="0.3">
      <c r="A28" s="19" t="s">
        <v>55</v>
      </c>
      <c r="B28" s="10">
        <f t="shared" ref="B28:M28" si="4">B8-B10</f>
        <v>3859.8599999999997</v>
      </c>
      <c r="C28" s="6">
        <f t="shared" si="4"/>
        <v>3121.5499999999993</v>
      </c>
      <c r="D28" s="6">
        <f t="shared" si="4"/>
        <v>6792.02</v>
      </c>
      <c r="E28" s="6">
        <f t="shared" si="4"/>
        <v>6323.6399999999985</v>
      </c>
      <c r="F28" s="6">
        <f t="shared" si="4"/>
        <v>5210.1099999999997</v>
      </c>
      <c r="G28" s="6">
        <f t="shared" si="4"/>
        <v>10591.96</v>
      </c>
      <c r="H28" s="6">
        <f t="shared" si="4"/>
        <v>3324.57</v>
      </c>
      <c r="I28" s="6">
        <f t="shared" si="4"/>
        <v>5710.0200000000023</v>
      </c>
      <c r="J28" s="6">
        <f t="shared" si="4"/>
        <v>4988.5</v>
      </c>
      <c r="K28" s="6">
        <f t="shared" si="4"/>
        <v>7310.909999999998</v>
      </c>
      <c r="L28" s="6">
        <f t="shared" si="4"/>
        <v>26434.679999999993</v>
      </c>
      <c r="M28" s="6">
        <f t="shared" si="4"/>
        <v>4003.6999999999989</v>
      </c>
      <c r="N28" s="6">
        <f t="shared" si="0"/>
        <v>87671.51999999999</v>
      </c>
    </row>
    <row r="29" spans="1:14" s="2" customFormat="1" ht="17.5" customHeight="1" x14ac:dyDescent="0.3">
      <c r="A29" s="20" t="s">
        <v>28</v>
      </c>
      <c r="B29" s="10">
        <f>SUM(B30:B45)</f>
        <v>1310.89</v>
      </c>
      <c r="C29" s="6">
        <f t="shared" ref="C29:M29" si="5">SUM(C30:C45)</f>
        <v>860.78</v>
      </c>
      <c r="D29" s="6">
        <f t="shared" si="5"/>
        <v>2709.2</v>
      </c>
      <c r="E29" s="6">
        <f t="shared" si="5"/>
        <v>1103.5100000000002</v>
      </c>
      <c r="F29" s="6">
        <f t="shared" si="5"/>
        <v>2374.3700000000003</v>
      </c>
      <c r="G29" s="6">
        <f t="shared" si="5"/>
        <v>1263.3900000000001</v>
      </c>
      <c r="H29" s="6">
        <f t="shared" si="5"/>
        <v>1355.99</v>
      </c>
      <c r="I29" s="6">
        <f t="shared" si="5"/>
        <v>2186.84</v>
      </c>
      <c r="J29" s="6">
        <f t="shared" si="5"/>
        <v>1929.1799999999998</v>
      </c>
      <c r="K29" s="6">
        <f t="shared" si="5"/>
        <v>6869.5</v>
      </c>
      <c r="L29" s="6">
        <f t="shared" si="5"/>
        <v>9386.2300000000014</v>
      </c>
      <c r="M29" s="6">
        <f t="shared" si="5"/>
        <v>2729.41</v>
      </c>
      <c r="N29" s="6">
        <f t="shared" si="0"/>
        <v>34079.290000000008</v>
      </c>
    </row>
    <row r="30" spans="1:14" s="2" customFormat="1" ht="17.5" hidden="1" customHeight="1" outlineLevel="1" x14ac:dyDescent="0.3">
      <c r="A30" s="15" t="s">
        <v>45</v>
      </c>
      <c r="B30" s="9">
        <f>自然堂电商!B30+植物智慧电商!B30</f>
        <v>1674.58</v>
      </c>
      <c r="C30" s="5">
        <f>自然堂电商!C30+植物智慧电商!C30</f>
        <v>819.68</v>
      </c>
      <c r="D30" s="5">
        <f>自然堂电商!D30+植物智慧电商!D30</f>
        <v>2179.0299999999997</v>
      </c>
      <c r="E30" s="5">
        <f>自然堂电商!E30+植物智慧电商!E30</f>
        <v>1076.23</v>
      </c>
      <c r="F30" s="5">
        <f>自然堂电商!F30+植物智慧电商!F30</f>
        <v>2286.0800000000004</v>
      </c>
      <c r="G30" s="5">
        <f>自然堂电商!G30+植物智慧电商!G30</f>
        <v>1378.79</v>
      </c>
      <c r="H30" s="5">
        <f>自然堂电商!H30+植物智慧电商!H30</f>
        <v>1313.75</v>
      </c>
      <c r="I30" s="5">
        <f>自然堂电商!I30+植物智慧电商!I30</f>
        <v>2059.1999999999998</v>
      </c>
      <c r="J30" s="5">
        <f>自然堂电商!J30+植物智慧电商!J30</f>
        <v>1783.55</v>
      </c>
      <c r="K30" s="5">
        <f>自然堂电商!K30+植物智慧电商!K30</f>
        <v>6598.76</v>
      </c>
      <c r="L30" s="5">
        <f>自然堂电商!L30+植物智慧电商!L30</f>
        <v>9024.02</v>
      </c>
      <c r="M30" s="5">
        <f>自然堂电商!M30+植物智慧电商!M30</f>
        <v>2594.92</v>
      </c>
      <c r="N30" s="6">
        <f t="shared" si="0"/>
        <v>32788.590000000004</v>
      </c>
    </row>
    <row r="31" spans="1:14" s="2" customFormat="1" ht="17.5" hidden="1" customHeight="1" outlineLevel="1" x14ac:dyDescent="0.3">
      <c r="A31" s="15" t="s">
        <v>46</v>
      </c>
      <c r="B31" s="9">
        <f>自然堂电商!B31+植物智慧电商!B31</f>
        <v>24.39</v>
      </c>
      <c r="C31" s="5">
        <f>自然堂电商!C31+植物智慧电商!C31</f>
        <v>31.5</v>
      </c>
      <c r="D31" s="5">
        <f>自然堂电商!D31+植物智慧电商!D31</f>
        <v>273.97000000000003</v>
      </c>
      <c r="E31" s="5">
        <f>自然堂电商!E31+植物智慧电商!E31</f>
        <v>23.89</v>
      </c>
      <c r="F31" s="5">
        <f>自然堂电商!F31+植物智慧电商!F31</f>
        <v>88.5</v>
      </c>
      <c r="G31" s="5">
        <f>自然堂电商!G31+植物智慧电商!G31</f>
        <v>27.17</v>
      </c>
      <c r="H31" s="5">
        <f>自然堂电商!H31+植物智慧电商!H31</f>
        <v>36.200000000000003</v>
      </c>
      <c r="I31" s="5">
        <f>自然堂电商!I31+植物智慧电商!I31</f>
        <v>25</v>
      </c>
      <c r="J31" s="5">
        <f>自然堂电商!J31+植物智慧电商!J31</f>
        <v>143.88</v>
      </c>
      <c r="K31" s="5">
        <f>自然堂电商!K31+植物智慧电商!K31</f>
        <v>2.23</v>
      </c>
      <c r="L31" s="5">
        <f>自然堂电商!L31+植物智慧电商!L31</f>
        <v>106.03</v>
      </c>
      <c r="M31" s="5">
        <f>自然堂电商!M31+植物智慧电商!M31</f>
        <v>0.85</v>
      </c>
      <c r="N31" s="6">
        <f t="shared" si="0"/>
        <v>783.61</v>
      </c>
    </row>
    <row r="32" spans="1:14" s="2" customFormat="1" ht="17.5" hidden="1" customHeight="1" outlineLevel="1" x14ac:dyDescent="0.3">
      <c r="A32" s="15" t="s">
        <v>47</v>
      </c>
      <c r="B32" s="9">
        <f>自然堂电商!B32+植物智慧电商!B32</f>
        <v>-0.2</v>
      </c>
      <c r="C32" s="5">
        <f>自然堂电商!C32+植物智慧电商!C32</f>
        <v>9.6</v>
      </c>
      <c r="D32" s="5">
        <f>自然堂电商!D32+植物智慧电商!D32</f>
        <v>46.08</v>
      </c>
      <c r="E32" s="5">
        <f>自然堂电商!E32+植物智慧电商!E32</f>
        <v>3.39</v>
      </c>
      <c r="F32" s="5">
        <f>自然堂电商!F32+植物智慧电商!F32</f>
        <v>1.24</v>
      </c>
      <c r="G32" s="5">
        <f>自然堂电商!G32+植物智慧电商!G32</f>
        <v>8.98</v>
      </c>
      <c r="H32" s="5">
        <f>自然堂电商!H32+植物智慧电商!H32</f>
        <v>0.08</v>
      </c>
      <c r="I32" s="5">
        <f>自然堂电商!I32+植物智慧电商!I32</f>
        <v>0</v>
      </c>
      <c r="J32" s="5">
        <f>自然堂电商!J32+植物智慧电商!J32</f>
        <v>0</v>
      </c>
      <c r="K32" s="5">
        <f>自然堂电商!K32+植物智慧电商!K32</f>
        <v>223.37</v>
      </c>
      <c r="L32" s="5">
        <f>自然堂电商!L32+植物智慧电商!L32</f>
        <v>28.64</v>
      </c>
      <c r="M32" s="5">
        <f>自然堂电商!M32+植物智慧电商!M32</f>
        <v>29.64</v>
      </c>
      <c r="N32" s="6">
        <f t="shared" si="0"/>
        <v>350.82</v>
      </c>
    </row>
    <row r="33" spans="1:14" s="2" customFormat="1" ht="17.5" hidden="1" customHeight="1" outlineLevel="1" x14ac:dyDescent="0.3">
      <c r="A33" s="15" t="s">
        <v>32</v>
      </c>
      <c r="B33" s="9">
        <f>自然堂电商!B33+植物智慧电商!B33</f>
        <v>0</v>
      </c>
      <c r="C33" s="5">
        <f>自然堂电商!C33+植物智慧电商!C33</f>
        <v>0</v>
      </c>
      <c r="D33" s="5">
        <f>自然堂电商!D33+植物智慧电商!D33</f>
        <v>0</v>
      </c>
      <c r="E33" s="5">
        <f>自然堂电商!E33+植物智慧电商!E33</f>
        <v>0</v>
      </c>
      <c r="F33" s="5">
        <f>自然堂电商!F33+植物智慧电商!F33</f>
        <v>0</v>
      </c>
      <c r="G33" s="5">
        <f>自然堂电商!G33+植物智慧电商!G33</f>
        <v>0</v>
      </c>
      <c r="H33" s="5">
        <f>自然堂电商!H33+植物智慧电商!H33</f>
        <v>0</v>
      </c>
      <c r="I33" s="5">
        <f>自然堂电商!I33+植物智慧电商!I33</f>
        <v>0</v>
      </c>
      <c r="J33" s="5">
        <f>自然堂电商!J33+植物智慧电商!J33</f>
        <v>0</v>
      </c>
      <c r="K33" s="5">
        <f>自然堂电商!K33+植物智慧电商!K33</f>
        <v>0</v>
      </c>
      <c r="L33" s="5">
        <f>自然堂电商!L33+植物智慧电商!L33</f>
        <v>0</v>
      </c>
      <c r="M33" s="5">
        <f>自然堂电商!M33+植物智慧电商!M33</f>
        <v>0</v>
      </c>
      <c r="N33" s="6">
        <f t="shared" si="0"/>
        <v>0</v>
      </c>
    </row>
    <row r="34" spans="1:14" s="2" customFormat="1" ht="17.5" hidden="1" customHeight="1" outlineLevel="1" x14ac:dyDescent="0.3">
      <c r="A34" s="15" t="s">
        <v>48</v>
      </c>
      <c r="B34" s="9">
        <f>自然堂电商!B34+植物智慧电商!B34</f>
        <v>0</v>
      </c>
      <c r="C34" s="5">
        <f>自然堂电商!C34+植物智慧电商!C34</f>
        <v>0</v>
      </c>
      <c r="D34" s="5">
        <f>自然堂电商!D34+植物智慧电商!D34</f>
        <v>0</v>
      </c>
      <c r="E34" s="5">
        <f>自然堂电商!E34+植物智慧电商!E34</f>
        <v>0</v>
      </c>
      <c r="F34" s="5">
        <f>自然堂电商!F34+植物智慧电商!F34</f>
        <v>0</v>
      </c>
      <c r="G34" s="5">
        <f>自然堂电商!G34+植物智慧电商!G34</f>
        <v>66.040000000000006</v>
      </c>
      <c r="H34" s="5">
        <f>自然堂电商!H34+植物智慧电商!H34</f>
        <v>0</v>
      </c>
      <c r="I34" s="5">
        <f>自然堂电商!I34+植物智慧电商!I34</f>
        <v>2.5499999999999998</v>
      </c>
      <c r="J34" s="5">
        <f>自然堂电商!J34+植物智慧电商!J34</f>
        <v>0</v>
      </c>
      <c r="K34" s="5">
        <f>自然堂电商!K34+植物智慧电商!K34</f>
        <v>28.3</v>
      </c>
      <c r="L34" s="5">
        <f>自然堂电商!L34+植物智慧电商!L34</f>
        <v>-28.3</v>
      </c>
      <c r="M34" s="5">
        <f>自然堂电商!M34+植物智慧电商!M34</f>
        <v>0</v>
      </c>
      <c r="N34" s="6">
        <f t="shared" si="0"/>
        <v>68.59</v>
      </c>
    </row>
    <row r="35" spans="1:14" s="2" customFormat="1" ht="17.5" hidden="1" customHeight="1" outlineLevel="1" x14ac:dyDescent="0.3">
      <c r="A35" s="15" t="s">
        <v>49</v>
      </c>
      <c r="B35" s="9">
        <f>自然堂电商!B35+植物智慧电商!B35</f>
        <v>-465.82</v>
      </c>
      <c r="C35" s="5">
        <f>自然堂电商!C35+植物智慧电商!C35</f>
        <v>0</v>
      </c>
      <c r="D35" s="5">
        <f>自然堂电商!D35+植物智慧电商!D35</f>
        <v>0</v>
      </c>
      <c r="E35" s="5">
        <f>自然堂电商!E35+植物智慧电商!E35</f>
        <v>0</v>
      </c>
      <c r="F35" s="5">
        <f>自然堂电商!F35+植物智慧电商!F35</f>
        <v>0.15</v>
      </c>
      <c r="G35" s="5">
        <f>自然堂电商!G35+植物智慧电商!G35</f>
        <v>-17.079999999999998</v>
      </c>
      <c r="H35" s="5">
        <f>自然堂电商!H35+植物智慧电商!H35</f>
        <v>0</v>
      </c>
      <c r="I35" s="5">
        <f>自然堂电商!I35+植物智慧电商!I35</f>
        <v>0</v>
      </c>
      <c r="J35" s="5">
        <f>自然堂电商!J35+植物智慧电商!J35</f>
        <v>0.57999999999999996</v>
      </c>
      <c r="K35" s="5">
        <f>自然堂电商!K35+植物智慧电商!K35</f>
        <v>0</v>
      </c>
      <c r="L35" s="5">
        <f>自然堂电商!L35+植物智慧电商!L35</f>
        <v>255.84</v>
      </c>
      <c r="M35" s="5">
        <f>自然堂电商!M35+植物智慧电商!M35</f>
        <v>75.36</v>
      </c>
      <c r="N35" s="6">
        <f t="shared" si="0"/>
        <v>-150.97000000000003</v>
      </c>
    </row>
    <row r="36" spans="1:14" s="2" customFormat="1" ht="17.5" hidden="1" customHeight="1" outlineLevel="1" x14ac:dyDescent="0.3">
      <c r="A36" s="15" t="s">
        <v>2</v>
      </c>
      <c r="B36" s="9">
        <f>自然堂电商!B36+植物智慧电商!B36</f>
        <v>77.94</v>
      </c>
      <c r="C36" s="5">
        <f>自然堂电商!C36+植物智慧电商!C36</f>
        <v>0</v>
      </c>
      <c r="D36" s="5">
        <f>自然堂电商!D36+植物智慧电商!D36</f>
        <v>210.12</v>
      </c>
      <c r="E36" s="5">
        <f>自然堂电商!E36+植物智慧电商!E36</f>
        <v>0</v>
      </c>
      <c r="F36" s="5">
        <f>自然堂电商!F36+植物智慧电商!F36</f>
        <v>-1.6</v>
      </c>
      <c r="G36" s="5">
        <f>自然堂电商!G36+植物智慧电商!G36</f>
        <v>-200.51</v>
      </c>
      <c r="H36" s="5">
        <f>自然堂电商!H36+植物智慧电商!H36</f>
        <v>5.96</v>
      </c>
      <c r="I36" s="5">
        <f>自然堂电商!I36+植物智慧电商!I36</f>
        <v>100.09</v>
      </c>
      <c r="J36" s="5">
        <f>自然堂电商!J36+植物智慧电商!J36</f>
        <v>1.17</v>
      </c>
      <c r="K36" s="5">
        <f>自然堂电商!K36+植物智慧电商!K36</f>
        <v>16.84</v>
      </c>
      <c r="L36" s="5">
        <f>自然堂电商!L36+植物智慧电商!L36</f>
        <v>0</v>
      </c>
      <c r="M36" s="5">
        <f>自然堂电商!M36+植物智慧电商!M36</f>
        <v>28.64</v>
      </c>
      <c r="N36" s="6">
        <f t="shared" si="0"/>
        <v>238.64999999999998</v>
      </c>
    </row>
    <row r="37" spans="1:14" s="2" customFormat="1" ht="17.5" hidden="1" customHeight="1" outlineLevel="1" x14ac:dyDescent="0.3">
      <c r="A37" s="15" t="s">
        <v>50</v>
      </c>
      <c r="B37" s="9">
        <f>自然堂电商!B37+植物智慧电商!B37</f>
        <v>0</v>
      </c>
      <c r="C37" s="5">
        <f>自然堂电商!C37+植物智慧电商!C37</f>
        <v>0</v>
      </c>
      <c r="D37" s="5">
        <f>自然堂电商!D37+植物智慧电商!D37</f>
        <v>0</v>
      </c>
      <c r="E37" s="5">
        <f>自然堂电商!E37+植物智慧电商!E37</f>
        <v>0</v>
      </c>
      <c r="F37" s="5">
        <f>自然堂电商!F37+植物智慧电商!F37</f>
        <v>0</v>
      </c>
      <c r="G37" s="5">
        <f>自然堂电商!G37+植物智慧电商!G37</f>
        <v>0</v>
      </c>
      <c r="H37" s="5">
        <f>自然堂电商!H37+植物智慧电商!H37</f>
        <v>0</v>
      </c>
      <c r="I37" s="5">
        <f>自然堂电商!I37+植物智慧电商!I37</f>
        <v>0</v>
      </c>
      <c r="J37" s="5">
        <f>自然堂电商!J37+植物智慧电商!J37</f>
        <v>0</v>
      </c>
      <c r="K37" s="5">
        <f>自然堂电商!K37+植物智慧电商!K37</f>
        <v>0</v>
      </c>
      <c r="L37" s="5">
        <f>自然堂电商!L37+植物智慧电商!L37</f>
        <v>0</v>
      </c>
      <c r="M37" s="5">
        <f>自然堂电商!M37+植物智慧电商!M37</f>
        <v>0</v>
      </c>
      <c r="N37" s="6">
        <f t="shared" si="0"/>
        <v>0</v>
      </c>
    </row>
    <row r="38" spans="1:14" s="2" customFormat="1" ht="17.5" hidden="1" customHeight="1" outlineLevel="1" x14ac:dyDescent="0.3">
      <c r="A38" s="15" t="s">
        <v>51</v>
      </c>
      <c r="B38" s="9">
        <f>自然堂电商!B38+植物智慧电商!B38</f>
        <v>0</v>
      </c>
      <c r="C38" s="5">
        <f>自然堂电商!C38+植物智慧电商!C38</f>
        <v>0</v>
      </c>
      <c r="D38" s="5">
        <f>自然堂电商!D38+植物智慧电商!D38</f>
        <v>0</v>
      </c>
      <c r="E38" s="5">
        <f>自然堂电商!E38+植物智慧电商!E38</f>
        <v>0</v>
      </c>
      <c r="F38" s="5">
        <f>自然堂电商!F38+植物智慧电商!F38</f>
        <v>0</v>
      </c>
      <c r="G38" s="5">
        <f>自然堂电商!G38+植物智慧电商!G38</f>
        <v>0</v>
      </c>
      <c r="H38" s="5">
        <f>自然堂电商!H38+植物智慧电商!H38</f>
        <v>0</v>
      </c>
      <c r="I38" s="5">
        <f>自然堂电商!I38+植物智慧电商!I38</f>
        <v>0</v>
      </c>
      <c r="J38" s="5">
        <f>自然堂电商!J38+植物智慧电商!J38</f>
        <v>0</v>
      </c>
      <c r="K38" s="5">
        <f>自然堂电商!K38+植物智慧电商!K38</f>
        <v>0</v>
      </c>
      <c r="L38" s="5">
        <f>自然堂电商!L38+植物智慧电商!L38</f>
        <v>0</v>
      </c>
      <c r="M38" s="5">
        <f>自然堂电商!M38+植物智慧电商!M38</f>
        <v>0</v>
      </c>
      <c r="N38" s="6">
        <f t="shared" si="0"/>
        <v>0</v>
      </c>
    </row>
    <row r="39" spans="1:14" s="2" customFormat="1" ht="17.5" hidden="1" customHeight="1" outlineLevel="1" x14ac:dyDescent="0.3">
      <c r="A39" s="15" t="s">
        <v>52</v>
      </c>
      <c r="B39" s="9">
        <f>自然堂电商!B39+植物智慧电商!B39</f>
        <v>0</v>
      </c>
      <c r="C39" s="5">
        <f>自然堂电商!C39+植物智慧电商!C39</f>
        <v>0</v>
      </c>
      <c r="D39" s="5">
        <f>自然堂电商!D39+植物智慧电商!D39</f>
        <v>0</v>
      </c>
      <c r="E39" s="5">
        <f>自然堂电商!E39+植物智慧电商!E39</f>
        <v>0</v>
      </c>
      <c r="F39" s="5">
        <f>自然堂电商!F39+植物智慧电商!F39</f>
        <v>0</v>
      </c>
      <c r="G39" s="5">
        <f>自然堂电商!G39+植物智慧电商!G39</f>
        <v>0</v>
      </c>
      <c r="H39" s="5">
        <f>自然堂电商!H39+植物智慧电商!H39</f>
        <v>0</v>
      </c>
      <c r="I39" s="5">
        <f>自然堂电商!I39+植物智慧电商!I39</f>
        <v>0</v>
      </c>
      <c r="J39" s="5">
        <f>自然堂电商!J39+植物智慧电商!J39</f>
        <v>0</v>
      </c>
      <c r="K39" s="5">
        <f>自然堂电商!K39+植物智慧电商!K39</f>
        <v>0</v>
      </c>
      <c r="L39" s="5">
        <f>自然堂电商!L39+植物智慧电商!L39</f>
        <v>0</v>
      </c>
      <c r="M39" s="5">
        <f>自然堂电商!M39+植物智慧电商!M39</f>
        <v>0</v>
      </c>
      <c r="N39" s="6">
        <f t="shared" si="0"/>
        <v>0</v>
      </c>
    </row>
    <row r="40" spans="1:14" s="2" customFormat="1" ht="17.5" hidden="1" customHeight="1" outlineLevel="1" x14ac:dyDescent="0.3">
      <c r="A40" s="15" t="s">
        <v>53</v>
      </c>
      <c r="B40" s="9">
        <f>自然堂电商!B40+植物智慧电商!B40</f>
        <v>0</v>
      </c>
      <c r="C40" s="5">
        <f>自然堂电商!C40+植物智慧电商!C40</f>
        <v>0</v>
      </c>
      <c r="D40" s="5">
        <f>自然堂电商!D40+植物智慧电商!D40</f>
        <v>0</v>
      </c>
      <c r="E40" s="5">
        <f>自然堂电商!E40+植物智慧电商!E40</f>
        <v>0</v>
      </c>
      <c r="F40" s="5">
        <f>自然堂电商!F40+植物智慧电商!F40</f>
        <v>0</v>
      </c>
      <c r="G40" s="5">
        <f>自然堂电商!G40+植物智慧电商!G40</f>
        <v>0</v>
      </c>
      <c r="H40" s="5">
        <f>自然堂电商!H40+植物智慧电商!H40</f>
        <v>0</v>
      </c>
      <c r="I40" s="5">
        <f>自然堂电商!I40+植物智慧电商!I40</f>
        <v>0</v>
      </c>
      <c r="J40" s="5">
        <f>自然堂电商!J40+植物智慧电商!J40</f>
        <v>0</v>
      </c>
      <c r="K40" s="5">
        <f>自然堂电商!K40+植物智慧电商!K40</f>
        <v>0</v>
      </c>
      <c r="L40" s="5">
        <f>自然堂电商!L40+植物智慧电商!L40</f>
        <v>0</v>
      </c>
      <c r="M40" s="5">
        <f>自然堂电商!M40+植物智慧电商!M40</f>
        <v>0</v>
      </c>
      <c r="N40" s="6">
        <f t="shared" si="0"/>
        <v>0</v>
      </c>
    </row>
    <row r="41" spans="1:14" s="2" customFormat="1" ht="17.5" hidden="1" customHeight="1" outlineLevel="1" x14ac:dyDescent="0.3">
      <c r="A41" s="15" t="s">
        <v>40</v>
      </c>
      <c r="B41" s="9">
        <f>自然堂电商!B41+植物智慧电商!B41</f>
        <v>0</v>
      </c>
      <c r="C41" s="5">
        <f>自然堂电商!C41+植物智慧电商!C41</f>
        <v>0</v>
      </c>
      <c r="D41" s="5">
        <f>自然堂电商!D41+植物智慧电商!D41</f>
        <v>0</v>
      </c>
      <c r="E41" s="5">
        <f>自然堂电商!E41+植物智慧电商!E41</f>
        <v>0</v>
      </c>
      <c r="F41" s="5">
        <f>自然堂电商!F41+植物智慧电商!F41</f>
        <v>0</v>
      </c>
      <c r="G41" s="5">
        <f>自然堂电商!G41+植物智慧电商!G41</f>
        <v>0</v>
      </c>
      <c r="H41" s="5">
        <f>自然堂电商!H41+植物智慧电商!H41</f>
        <v>0</v>
      </c>
      <c r="I41" s="5">
        <f>自然堂电商!I41+植物智慧电商!I41</f>
        <v>0</v>
      </c>
      <c r="J41" s="5">
        <f>自然堂电商!J41+植物智慧电商!J41</f>
        <v>0</v>
      </c>
      <c r="K41" s="5">
        <f>自然堂电商!K41+植物智慧电商!K41</f>
        <v>0</v>
      </c>
      <c r="L41" s="5">
        <f>自然堂电商!L41+植物智慧电商!L41</f>
        <v>0</v>
      </c>
      <c r="M41" s="5">
        <f>自然堂电商!M41+植物智慧电商!M41</f>
        <v>0</v>
      </c>
      <c r="N41" s="6">
        <f t="shared" si="0"/>
        <v>0</v>
      </c>
    </row>
    <row r="42" spans="1:14" s="2" customFormat="1" ht="17.5" hidden="1" customHeight="1" outlineLevel="1" x14ac:dyDescent="0.3">
      <c r="A42" s="15" t="s">
        <v>3</v>
      </c>
      <c r="B42" s="9">
        <f>自然堂电商!B42+植物智慧电商!B42</f>
        <v>0</v>
      </c>
      <c r="C42" s="5">
        <f>自然堂电商!C42+植物智慧电商!C42</f>
        <v>0</v>
      </c>
      <c r="D42" s="5">
        <f>自然堂电商!D42+植物智慧电商!D42</f>
        <v>0</v>
      </c>
      <c r="E42" s="5">
        <f>自然堂电商!E42+植物智慧电商!E42</f>
        <v>0</v>
      </c>
      <c r="F42" s="5">
        <f>自然堂电商!F42+植物智慧电商!F42</f>
        <v>0</v>
      </c>
      <c r="G42" s="5">
        <f>自然堂电商!G42+植物智慧电商!G42</f>
        <v>0</v>
      </c>
      <c r="H42" s="5">
        <f>自然堂电商!H42+植物智慧电商!H42</f>
        <v>0</v>
      </c>
      <c r="I42" s="5">
        <f>自然堂电商!I42+植物智慧电商!I42</f>
        <v>0</v>
      </c>
      <c r="J42" s="5">
        <f>自然堂电商!J42+植物智慧电商!J42</f>
        <v>0</v>
      </c>
      <c r="K42" s="5">
        <f>自然堂电商!K42+植物智慧电商!K42</f>
        <v>0</v>
      </c>
      <c r="L42" s="5">
        <f>自然堂电商!L42+植物智慧电商!L42</f>
        <v>0</v>
      </c>
      <c r="M42" s="5">
        <f>自然堂电商!M42+植物智慧电商!M42</f>
        <v>0</v>
      </c>
      <c r="N42" s="6">
        <f t="shared" si="0"/>
        <v>0</v>
      </c>
    </row>
    <row r="43" spans="1:14" s="2" customFormat="1" ht="17.5" hidden="1" customHeight="1" outlineLevel="1" x14ac:dyDescent="0.3">
      <c r="A43" s="15" t="s">
        <v>41</v>
      </c>
      <c r="B43" s="9">
        <f>自然堂电商!B43+植物智慧电商!B43</f>
        <v>0</v>
      </c>
      <c r="C43" s="5">
        <f>自然堂电商!C43+植物智慧电商!C43</f>
        <v>0</v>
      </c>
      <c r="D43" s="5">
        <f>自然堂电商!D43+植物智慧电商!D43</f>
        <v>0</v>
      </c>
      <c r="E43" s="5">
        <f>自然堂电商!E43+植物智慧电商!E43</f>
        <v>0</v>
      </c>
      <c r="F43" s="5">
        <f>自然堂电商!F43+植物智慧电商!F43</f>
        <v>0</v>
      </c>
      <c r="G43" s="5">
        <f>自然堂电商!G43+植物智慧电商!G43</f>
        <v>0</v>
      </c>
      <c r="H43" s="5">
        <f>自然堂电商!H43+植物智慧电商!H43</f>
        <v>0</v>
      </c>
      <c r="I43" s="5">
        <f>自然堂电商!I43+植物智慧电商!I43</f>
        <v>0</v>
      </c>
      <c r="J43" s="5">
        <f>自然堂电商!J43+植物智慧电商!J43</f>
        <v>0</v>
      </c>
      <c r="K43" s="5">
        <f>自然堂电商!K43+植物智慧电商!K43</f>
        <v>0</v>
      </c>
      <c r="L43" s="5">
        <f>自然堂电商!L43+植物智慧电商!L43</f>
        <v>0</v>
      </c>
      <c r="M43" s="5">
        <f>自然堂电商!M43+植物智慧电商!M43</f>
        <v>0</v>
      </c>
      <c r="N43" s="6">
        <f t="shared" si="0"/>
        <v>0</v>
      </c>
    </row>
    <row r="44" spans="1:14" s="2" customFormat="1" ht="17.5" hidden="1" customHeight="1" outlineLevel="1" x14ac:dyDescent="0.3">
      <c r="A44" s="15" t="s">
        <v>42</v>
      </c>
      <c r="B44" s="9">
        <f>自然堂电商!B44+植物智慧电商!B44</f>
        <v>0</v>
      </c>
      <c r="C44" s="5">
        <f>自然堂电商!C44+植物智慧电商!C44</f>
        <v>0</v>
      </c>
      <c r="D44" s="5">
        <f>自然堂电商!D44+植物智慧电商!D44</f>
        <v>0</v>
      </c>
      <c r="E44" s="5">
        <f>自然堂电商!E44+植物智慧电商!E44</f>
        <v>0</v>
      </c>
      <c r="F44" s="5">
        <f>自然堂电商!F44+植物智慧电商!F44</f>
        <v>0</v>
      </c>
      <c r="G44" s="5">
        <f>自然堂电商!G44+植物智慧电商!G44</f>
        <v>0</v>
      </c>
      <c r="H44" s="5">
        <f>自然堂电商!H44+植物智慧电商!H44</f>
        <v>0</v>
      </c>
      <c r="I44" s="5">
        <f>自然堂电商!I44+植物智慧电商!I44</f>
        <v>0</v>
      </c>
      <c r="J44" s="5">
        <f>自然堂电商!J44+植物智慧电商!J44</f>
        <v>0</v>
      </c>
      <c r="K44" s="5">
        <f>自然堂电商!K44+植物智慧电商!K44</f>
        <v>0</v>
      </c>
      <c r="L44" s="5">
        <f>自然堂电商!L44+植物智慧电商!L44</f>
        <v>0</v>
      </c>
      <c r="M44" s="5">
        <f>自然堂电商!M44+植物智慧电商!M44</f>
        <v>0</v>
      </c>
      <c r="N44" s="6">
        <f t="shared" si="0"/>
        <v>0</v>
      </c>
    </row>
    <row r="45" spans="1:14" s="2" customFormat="1" ht="17.5" hidden="1" customHeight="1" outlineLevel="1" x14ac:dyDescent="0.3">
      <c r="A45" s="15" t="s">
        <v>54</v>
      </c>
      <c r="B45" s="9">
        <f>自然堂电商!B45+植物智慧电商!B45</f>
        <v>0</v>
      </c>
      <c r="C45" s="5">
        <f>自然堂电商!C45+植物智慧电商!C45</f>
        <v>0</v>
      </c>
      <c r="D45" s="5">
        <f>自然堂电商!D45+植物智慧电商!D45</f>
        <v>0</v>
      </c>
      <c r="E45" s="5">
        <f>自然堂电商!E45+植物智慧电商!E45</f>
        <v>0</v>
      </c>
      <c r="F45" s="5">
        <f>自然堂电商!F45+植物智慧电商!F45</f>
        <v>0</v>
      </c>
      <c r="G45" s="5">
        <f>自然堂电商!G45+植物智慧电商!G45</f>
        <v>0</v>
      </c>
      <c r="H45" s="5">
        <f>自然堂电商!H45+植物智慧电商!H45</f>
        <v>0</v>
      </c>
      <c r="I45" s="5">
        <f>自然堂电商!I45+植物智慧电商!I45</f>
        <v>0</v>
      </c>
      <c r="J45" s="5">
        <f>自然堂电商!J45+植物智慧电商!J45</f>
        <v>0</v>
      </c>
      <c r="K45" s="5">
        <f>自然堂电商!K45+植物智慧电商!K45</f>
        <v>0</v>
      </c>
      <c r="L45" s="5">
        <f>自然堂电商!L45+植物智慧电商!L45</f>
        <v>0</v>
      </c>
      <c r="M45" s="5">
        <f>自然堂电商!M45+植物智慧电商!M45</f>
        <v>0</v>
      </c>
      <c r="N45" s="6">
        <f t="shared" si="0"/>
        <v>0</v>
      </c>
    </row>
    <row r="46" spans="1:14" ht="17" customHeight="1" collapsed="1" thickBot="1" x14ac:dyDescent="0.35">
      <c r="A46" s="22" t="s">
        <v>4</v>
      </c>
      <c r="B46" s="12">
        <f>B28-B29</f>
        <v>2548.9699999999993</v>
      </c>
      <c r="C46" s="8">
        <f t="shared" ref="C46:M46" si="6">C28-C29</f>
        <v>2260.7699999999995</v>
      </c>
      <c r="D46" s="8">
        <f t="shared" si="6"/>
        <v>4082.8200000000006</v>
      </c>
      <c r="E46" s="8">
        <f t="shared" si="6"/>
        <v>5220.1299999999983</v>
      </c>
      <c r="F46" s="8">
        <f t="shared" si="6"/>
        <v>2835.7399999999993</v>
      </c>
      <c r="G46" s="8">
        <f t="shared" si="6"/>
        <v>9328.57</v>
      </c>
      <c r="H46" s="8">
        <f t="shared" si="6"/>
        <v>1968.5800000000002</v>
      </c>
      <c r="I46" s="8">
        <f t="shared" si="6"/>
        <v>3523.1800000000021</v>
      </c>
      <c r="J46" s="8">
        <f t="shared" si="6"/>
        <v>3059.32</v>
      </c>
      <c r="K46" s="8">
        <f t="shared" si="6"/>
        <v>441.40999999999804</v>
      </c>
      <c r="L46" s="8">
        <f t="shared" si="6"/>
        <v>17048.44999999999</v>
      </c>
      <c r="M46" s="8">
        <f t="shared" si="6"/>
        <v>1274.2899999999991</v>
      </c>
      <c r="N46" s="8">
        <f t="shared" si="0"/>
        <v>53592.229999999989</v>
      </c>
    </row>
    <row r="47" spans="1:14" ht="14.5" thickBot="1" x14ac:dyDescent="0.35"/>
    <row r="48" spans="1:14" ht="14.5" thickTop="1" x14ac:dyDescent="0.3">
      <c r="A48" s="24" t="s">
        <v>56</v>
      </c>
      <c r="B48" s="25">
        <v>368.37722807136942</v>
      </c>
      <c r="C48" s="25">
        <v>223.65493129782521</v>
      </c>
      <c r="D48" s="25">
        <v>979.76002692167549</v>
      </c>
      <c r="E48" s="25">
        <v>1138.0902018059674</v>
      </c>
      <c r="F48" s="25">
        <v>1239.8396032511484</v>
      </c>
      <c r="G48" s="25">
        <v>2983.239116697333</v>
      </c>
      <c r="H48" s="25">
        <v>921.88079329074219</v>
      </c>
      <c r="I48" s="25">
        <v>1517.240512016793</v>
      </c>
      <c r="J48" s="25">
        <v>1212.9717135703875</v>
      </c>
      <c r="K48" s="25">
        <v>1983.3411914873091</v>
      </c>
      <c r="L48" s="25">
        <v>2820.1531857583336</v>
      </c>
      <c r="M48" s="25">
        <v>1437.9284074734651</v>
      </c>
      <c r="N48" s="25">
        <f>SUM(B48:M48)</f>
        <v>16826.476911642349</v>
      </c>
    </row>
    <row r="49" spans="1:14" x14ac:dyDescent="0.3">
      <c r="A49" s="26" t="s">
        <v>57</v>
      </c>
      <c r="B49" s="27">
        <f>B46-B48</f>
        <v>2180.5927719286301</v>
      </c>
      <c r="C49" s="27">
        <f t="shared" ref="C49:N49" si="7">C46-C48</f>
        <v>2037.1150687021743</v>
      </c>
      <c r="D49" s="27">
        <f t="shared" si="7"/>
        <v>3103.0599730783251</v>
      </c>
      <c r="E49" s="27">
        <f t="shared" si="7"/>
        <v>4082.0397981940309</v>
      </c>
      <c r="F49" s="27">
        <f t="shared" si="7"/>
        <v>1595.9003967488509</v>
      </c>
      <c r="G49" s="27">
        <f t="shared" si="7"/>
        <v>6345.3308833026667</v>
      </c>
      <c r="H49" s="27">
        <f t="shared" si="7"/>
        <v>1046.6992067092579</v>
      </c>
      <c r="I49" s="27">
        <f t="shared" si="7"/>
        <v>2005.9394879832091</v>
      </c>
      <c r="J49" s="27">
        <f t="shared" si="7"/>
        <v>1846.3482864296127</v>
      </c>
      <c r="K49" s="27">
        <f t="shared" si="7"/>
        <v>-1541.931191487311</v>
      </c>
      <c r="L49" s="27">
        <f t="shared" si="7"/>
        <v>14228.296814241656</v>
      </c>
      <c r="M49" s="27">
        <f t="shared" si="7"/>
        <v>-163.63840747346603</v>
      </c>
      <c r="N49" s="27">
        <f t="shared" si="7"/>
        <v>36765.75308835764</v>
      </c>
    </row>
    <row r="50" spans="1:14" ht="14.5" thickBot="1" x14ac:dyDescent="0.35">
      <c r="A50" s="28" t="s">
        <v>58</v>
      </c>
      <c r="B50" s="29">
        <f>B49/B6</f>
        <v>0.35847383801857802</v>
      </c>
      <c r="C50" s="29">
        <f t="shared" ref="C50:N50" si="8">C49/C6</f>
        <v>0.36702130814034561</v>
      </c>
      <c r="D50" s="29">
        <f t="shared" si="8"/>
        <v>0.26687433438185987</v>
      </c>
      <c r="E50" s="29">
        <f t="shared" si="8"/>
        <v>0.40665989220868676</v>
      </c>
      <c r="F50" s="29">
        <f t="shared" si="8"/>
        <v>0.185723359282948</v>
      </c>
      <c r="G50" s="29">
        <f t="shared" si="8"/>
        <v>0.38539211577454108</v>
      </c>
      <c r="H50" s="29">
        <f t="shared" si="8"/>
        <v>0.15063454605377458</v>
      </c>
      <c r="I50" s="29">
        <f t="shared" si="8"/>
        <v>0.19821242649399554</v>
      </c>
      <c r="J50" s="29">
        <f t="shared" si="8"/>
        <v>0.20188973896290377</v>
      </c>
      <c r="K50" s="29">
        <f t="shared" si="8"/>
        <v>-9.5859111372948433E-2</v>
      </c>
      <c r="L50" s="29">
        <f t="shared" si="8"/>
        <v>0.30278357627530461</v>
      </c>
      <c r="M50" s="29">
        <f t="shared" si="8"/>
        <v>-1.5348607128811377E-2</v>
      </c>
      <c r="N50" s="30">
        <f t="shared" si="8"/>
        <v>0.23224068275882531</v>
      </c>
    </row>
    <row r="51" spans="1:14" ht="14.5" thickTop="1" x14ac:dyDescent="0.3"/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F0"/>
    <outlinePr summaryBelow="0"/>
  </sheetPr>
  <dimension ref="A1:P51"/>
  <sheetViews>
    <sheetView zoomScale="90" zoomScaleNormal="90"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A48" sqref="A48:XFD50"/>
    </sheetView>
  </sheetViews>
  <sheetFormatPr defaultRowHeight="14" outlineLevelRow="1" x14ac:dyDescent="0.3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16" s="1" customFormat="1" ht="22" customHeight="1" thickBot="1" x14ac:dyDescent="0.35">
      <c r="A1" s="1" t="s">
        <v>21</v>
      </c>
      <c r="C1" s="4" t="s">
        <v>20</v>
      </c>
    </row>
    <row r="2" spans="1:16" s="2" customFormat="1" ht="17.5" customHeight="1" x14ac:dyDescent="0.3">
      <c r="A2" s="13" t="s">
        <v>5</v>
      </c>
      <c r="B2" s="16" t="s">
        <v>6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18</v>
      </c>
    </row>
    <row r="3" spans="1:16" s="2" customFormat="1" ht="17.5" customHeight="1" x14ac:dyDescent="0.3">
      <c r="A3" s="14" t="s">
        <v>0</v>
      </c>
      <c r="B3" s="9">
        <v>13020.65</v>
      </c>
      <c r="C3" s="5">
        <v>10832.69</v>
      </c>
      <c r="D3" s="5">
        <v>24356.46</v>
      </c>
      <c r="E3" s="5">
        <v>20914.8</v>
      </c>
      <c r="F3" s="5">
        <v>15413.6</v>
      </c>
      <c r="G3" s="5">
        <v>32205.43</v>
      </c>
      <c r="H3" s="5">
        <v>17796.05</v>
      </c>
      <c r="I3" s="5">
        <v>22464.02</v>
      </c>
      <c r="J3" s="5">
        <v>18993.099999999999</v>
      </c>
      <c r="K3" s="5">
        <v>37711.53</v>
      </c>
      <c r="L3" s="5">
        <v>150089.1</v>
      </c>
      <c r="M3" s="5">
        <v>30827.97</v>
      </c>
      <c r="N3" s="6">
        <f>SUM(B3:M3)</f>
        <v>394625.4</v>
      </c>
      <c r="P3" s="18"/>
    </row>
    <row r="4" spans="1:16" s="2" customFormat="1" ht="17.5" customHeight="1" x14ac:dyDescent="0.3">
      <c r="A4" s="14" t="s">
        <v>1</v>
      </c>
      <c r="B4" s="9">
        <v>8693.36</v>
      </c>
      <c r="C4" s="5">
        <v>8442.5800000000017</v>
      </c>
      <c r="D4" s="5">
        <v>17789.87</v>
      </c>
      <c r="E4" s="5">
        <v>15723.589999999998</v>
      </c>
      <c r="F4" s="5">
        <v>11963.37</v>
      </c>
      <c r="G4" s="5">
        <v>23674.7</v>
      </c>
      <c r="H4" s="5">
        <v>10334.240000000002</v>
      </c>
      <c r="I4" s="5">
        <v>15387</v>
      </c>
      <c r="J4" s="5">
        <v>12933.7</v>
      </c>
      <c r="K4" s="5">
        <v>28204.5</v>
      </c>
      <c r="L4" s="5">
        <v>62039.42</v>
      </c>
      <c r="M4" s="5">
        <v>18503.47</v>
      </c>
      <c r="N4" s="6">
        <f t="shared" ref="N4:N46" si="0">SUM(B4:M4)</f>
        <v>233689.80000000002</v>
      </c>
      <c r="P4" s="18"/>
    </row>
    <row r="5" spans="1:16" s="2" customFormat="1" ht="17.5" customHeight="1" x14ac:dyDescent="0.3">
      <c r="A5" s="14" t="s">
        <v>23</v>
      </c>
      <c r="B5" s="9">
        <v>7021.4</v>
      </c>
      <c r="C5" s="5">
        <v>6419.6</v>
      </c>
      <c r="D5" s="5">
        <v>13447.38</v>
      </c>
      <c r="E5" s="5">
        <v>11350.82</v>
      </c>
      <c r="F5" s="5">
        <v>9656.8700000000008</v>
      </c>
      <c r="G5" s="5">
        <v>18565.29</v>
      </c>
      <c r="H5" s="5">
        <v>7834.79</v>
      </c>
      <c r="I5" s="5">
        <v>11409.64</v>
      </c>
      <c r="J5" s="5">
        <v>10296.370000000001</v>
      </c>
      <c r="K5" s="5">
        <v>18157</v>
      </c>
      <c r="L5" s="5">
        <v>53044.77</v>
      </c>
      <c r="M5" s="5">
        <v>12034.71</v>
      </c>
      <c r="N5" s="6">
        <f t="shared" si="0"/>
        <v>179238.63999999998</v>
      </c>
      <c r="P5" s="18"/>
    </row>
    <row r="6" spans="1:16" s="2" customFormat="1" ht="17.5" customHeight="1" x14ac:dyDescent="0.3">
      <c r="A6" s="14" t="s">
        <v>24</v>
      </c>
      <c r="B6" s="9">
        <v>6052.93</v>
      </c>
      <c r="C6" s="5">
        <v>5534.15</v>
      </c>
      <c r="D6" s="5">
        <v>11592.57</v>
      </c>
      <c r="E6" s="5">
        <v>10006.379999999999</v>
      </c>
      <c r="F6" s="5">
        <v>8545.9</v>
      </c>
      <c r="G6" s="5">
        <v>16429.46</v>
      </c>
      <c r="H6" s="5">
        <v>6933.44</v>
      </c>
      <c r="I6" s="5">
        <v>10097.030000000001</v>
      </c>
      <c r="J6" s="5">
        <v>9111.83</v>
      </c>
      <c r="K6" s="5">
        <v>16068.15</v>
      </c>
      <c r="L6" s="5">
        <v>46942.27</v>
      </c>
      <c r="M6" s="5">
        <v>10649.47</v>
      </c>
      <c r="N6" s="6">
        <f t="shared" si="0"/>
        <v>157963.57999999999</v>
      </c>
      <c r="O6" s="18">
        <f>SUM(B6:C6)</f>
        <v>11587.08</v>
      </c>
      <c r="P6" s="18"/>
    </row>
    <row r="7" spans="1:16" s="2" customFormat="1" ht="17.5" customHeight="1" x14ac:dyDescent="0.3">
      <c r="A7" s="14" t="s">
        <v>25</v>
      </c>
      <c r="B7" s="9">
        <v>797.23</v>
      </c>
      <c r="C7" s="5">
        <v>657.11</v>
      </c>
      <c r="D7" s="5">
        <v>1410.48</v>
      </c>
      <c r="E7" s="5">
        <v>1243.8</v>
      </c>
      <c r="F7" s="5">
        <v>980.65</v>
      </c>
      <c r="G7" s="5">
        <v>2288.3200000000002</v>
      </c>
      <c r="H7" s="5">
        <v>928.3</v>
      </c>
      <c r="I7" s="5">
        <v>1488.93</v>
      </c>
      <c r="J7" s="5">
        <v>1284.79</v>
      </c>
      <c r="K7" s="5">
        <v>2416.69</v>
      </c>
      <c r="L7" s="5">
        <v>10559.97</v>
      </c>
      <c r="M7" s="5">
        <v>1730.34</v>
      </c>
      <c r="N7" s="6">
        <f t="shared" si="0"/>
        <v>25786.61</v>
      </c>
      <c r="O7" s="18">
        <f>SUM(B7:C7)</f>
        <v>1454.3400000000001</v>
      </c>
    </row>
    <row r="8" spans="1:16" s="2" customFormat="1" ht="17.5" customHeight="1" x14ac:dyDescent="0.3">
      <c r="A8" s="20" t="s">
        <v>26</v>
      </c>
      <c r="B8" s="10">
        <f>B6-B7</f>
        <v>5255.7000000000007</v>
      </c>
      <c r="C8" s="6">
        <f t="shared" ref="C8:M8" si="1">C6-C7</f>
        <v>4877.04</v>
      </c>
      <c r="D8" s="6">
        <f t="shared" si="1"/>
        <v>10182.09</v>
      </c>
      <c r="E8" s="6">
        <f t="shared" si="1"/>
        <v>8762.58</v>
      </c>
      <c r="F8" s="6">
        <f t="shared" si="1"/>
        <v>7565.25</v>
      </c>
      <c r="G8" s="6">
        <f t="shared" si="1"/>
        <v>14141.14</v>
      </c>
      <c r="H8" s="6">
        <f t="shared" si="1"/>
        <v>6005.1399999999994</v>
      </c>
      <c r="I8" s="6">
        <f t="shared" si="1"/>
        <v>8608.1</v>
      </c>
      <c r="J8" s="6">
        <f t="shared" si="1"/>
        <v>7827.04</v>
      </c>
      <c r="K8" s="6">
        <f t="shared" si="1"/>
        <v>13651.46</v>
      </c>
      <c r="L8" s="6">
        <f t="shared" si="1"/>
        <v>36382.299999999996</v>
      </c>
      <c r="M8" s="6">
        <f t="shared" si="1"/>
        <v>8919.1299999999992</v>
      </c>
      <c r="N8" s="6">
        <f t="shared" si="0"/>
        <v>132176.97</v>
      </c>
    </row>
    <row r="9" spans="1:16" s="2" customFormat="1" ht="17.5" customHeight="1" x14ac:dyDescent="0.3">
      <c r="A9" s="21" t="s">
        <v>19</v>
      </c>
      <c r="B9" s="11">
        <f>IFERROR(B8/B6,0)</f>
        <v>0.8682902329945994</v>
      </c>
      <c r="C9" s="7">
        <f t="shared" ref="C9:N9" si="2">IFERROR(C8/C6,0)</f>
        <v>0.88126270520314776</v>
      </c>
      <c r="D9" s="7">
        <f t="shared" si="2"/>
        <v>0.87832896415548933</v>
      </c>
      <c r="E9" s="7">
        <f t="shared" si="2"/>
        <v>0.87569930384414751</v>
      </c>
      <c r="F9" s="7">
        <f t="shared" si="2"/>
        <v>0.88524906680396453</v>
      </c>
      <c r="G9" s="7">
        <f t="shared" si="2"/>
        <v>0.86071848983472377</v>
      </c>
      <c r="H9" s="7">
        <f t="shared" si="2"/>
        <v>0.86611263672866567</v>
      </c>
      <c r="I9" s="7">
        <f t="shared" si="2"/>
        <v>0.85253782547937362</v>
      </c>
      <c r="J9" s="7">
        <f t="shared" si="2"/>
        <v>0.8589975888487823</v>
      </c>
      <c r="K9" s="7">
        <f t="shared" si="2"/>
        <v>0.8495974956668938</v>
      </c>
      <c r="L9" s="7">
        <f t="shared" si="2"/>
        <v>0.77504347361131021</v>
      </c>
      <c r="M9" s="7">
        <f t="shared" si="2"/>
        <v>0.83751867463826835</v>
      </c>
      <c r="N9" s="7">
        <f t="shared" si="2"/>
        <v>0.83675597881486363</v>
      </c>
    </row>
    <row r="10" spans="1:16" s="2" customFormat="1" ht="17.5" customHeight="1" collapsed="1" x14ac:dyDescent="0.3">
      <c r="A10" s="20" t="s">
        <v>27</v>
      </c>
      <c r="B10" s="10">
        <f t="shared" ref="B10:M10" si="3">SUM(B11:B27)</f>
        <v>1402.79</v>
      </c>
      <c r="C10" s="6">
        <f t="shared" si="3"/>
        <v>1754.3500000000004</v>
      </c>
      <c r="D10" s="6">
        <f t="shared" si="3"/>
        <v>3402.1899999999996</v>
      </c>
      <c r="E10" s="6">
        <f t="shared" si="3"/>
        <v>2447.5800000000004</v>
      </c>
      <c r="F10" s="6">
        <f t="shared" si="3"/>
        <v>2365.13</v>
      </c>
      <c r="G10" s="6">
        <f t="shared" si="3"/>
        <v>3560.96</v>
      </c>
      <c r="H10" s="6">
        <f t="shared" si="3"/>
        <v>2677.1499999999996</v>
      </c>
      <c r="I10" s="6">
        <f t="shared" si="3"/>
        <v>2897.6899999999996</v>
      </c>
      <c r="J10" s="6">
        <f t="shared" si="3"/>
        <v>2836.46</v>
      </c>
      <c r="K10" s="6">
        <f t="shared" si="3"/>
        <v>6334.0800000000008</v>
      </c>
      <c r="L10" s="6">
        <f t="shared" si="3"/>
        <v>9980.7500000000018</v>
      </c>
      <c r="M10" s="6">
        <f t="shared" si="3"/>
        <v>4913.03</v>
      </c>
      <c r="N10" s="6">
        <f t="shared" si="0"/>
        <v>44572.160000000003</v>
      </c>
      <c r="O10" s="18">
        <f>SUM(B10:C10)</f>
        <v>3157.1400000000003</v>
      </c>
    </row>
    <row r="11" spans="1:16" s="2" customFormat="1" ht="17.5" hidden="1" customHeight="1" outlineLevel="1" x14ac:dyDescent="0.3">
      <c r="A11" s="15" t="s">
        <v>29</v>
      </c>
      <c r="B11" s="9">
        <v>116.97</v>
      </c>
      <c r="C11" s="5">
        <v>76.45</v>
      </c>
      <c r="D11" s="5">
        <v>231.3</v>
      </c>
      <c r="E11" s="5">
        <v>210.34</v>
      </c>
      <c r="F11" s="5">
        <v>61.48</v>
      </c>
      <c r="G11" s="5">
        <v>69.62</v>
      </c>
      <c r="H11" s="5">
        <v>296.82</v>
      </c>
      <c r="I11" s="5">
        <v>82.42</v>
      </c>
      <c r="J11" s="5">
        <v>55.17</v>
      </c>
      <c r="K11" s="5">
        <v>139.19</v>
      </c>
      <c r="L11" s="5">
        <v>236.48</v>
      </c>
      <c r="M11" s="5">
        <v>289.26</v>
      </c>
      <c r="N11" s="6">
        <f t="shared" si="0"/>
        <v>1865.5000000000002</v>
      </c>
    </row>
    <row r="12" spans="1:16" s="2" customFormat="1" ht="17.5" hidden="1" customHeight="1" outlineLevel="1" x14ac:dyDescent="0.3">
      <c r="A12" s="15" t="s">
        <v>30</v>
      </c>
      <c r="B12" s="9">
        <v>406.41</v>
      </c>
      <c r="C12" s="5">
        <v>388.61</v>
      </c>
      <c r="D12" s="5">
        <v>1039.8499999999999</v>
      </c>
      <c r="E12" s="5">
        <v>796.2</v>
      </c>
      <c r="F12" s="5">
        <v>728.6</v>
      </c>
      <c r="G12" s="5">
        <v>1120.94</v>
      </c>
      <c r="H12" s="5">
        <v>656.37</v>
      </c>
      <c r="I12" s="5">
        <v>892.21</v>
      </c>
      <c r="J12" s="5">
        <v>606.5</v>
      </c>
      <c r="K12" s="5">
        <v>2236.1999999999998</v>
      </c>
      <c r="L12" s="5">
        <v>2033.98</v>
      </c>
      <c r="M12" s="5">
        <v>652.64</v>
      </c>
      <c r="N12" s="6">
        <f t="shared" si="0"/>
        <v>11558.509999999998</v>
      </c>
    </row>
    <row r="13" spans="1:16" s="2" customFormat="1" ht="17.5" hidden="1" customHeight="1" outlineLevel="1" x14ac:dyDescent="0.3">
      <c r="A13" s="15" t="s">
        <v>31</v>
      </c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>
        <f t="shared" si="0"/>
        <v>0</v>
      </c>
    </row>
    <row r="14" spans="1:16" s="2" customFormat="1" ht="17.5" hidden="1" customHeight="1" outlineLevel="1" x14ac:dyDescent="0.3">
      <c r="A14" s="15" t="s">
        <v>32</v>
      </c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>
        <f t="shared" si="0"/>
        <v>0</v>
      </c>
    </row>
    <row r="15" spans="1:16" s="2" customFormat="1" ht="17.5" hidden="1" customHeight="1" outlineLevel="1" x14ac:dyDescent="0.3">
      <c r="A15" s="15" t="s">
        <v>33</v>
      </c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>
        <f t="shared" si="0"/>
        <v>0</v>
      </c>
    </row>
    <row r="16" spans="1:16" s="2" customFormat="1" ht="17.5" hidden="1" customHeight="1" outlineLevel="1" x14ac:dyDescent="0.3">
      <c r="A16" s="15" t="s">
        <v>34</v>
      </c>
      <c r="B16" s="9"/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16.98</v>
      </c>
      <c r="I16" s="5">
        <v>0</v>
      </c>
      <c r="J16" s="5">
        <v>2.83</v>
      </c>
      <c r="K16" s="5">
        <v>20</v>
      </c>
      <c r="L16" s="5">
        <v>8.43</v>
      </c>
      <c r="M16" s="5">
        <v>1.38</v>
      </c>
      <c r="N16" s="6">
        <f t="shared" si="0"/>
        <v>49.620000000000005</v>
      </c>
    </row>
    <row r="17" spans="1:15" s="2" customFormat="1" ht="17.5" hidden="1" customHeight="1" outlineLevel="1" x14ac:dyDescent="0.3">
      <c r="A17" s="15" t="s">
        <v>35</v>
      </c>
      <c r="B17" s="9"/>
      <c r="C17" s="5">
        <v>115.17</v>
      </c>
      <c r="D17" s="5">
        <v>397.86</v>
      </c>
      <c r="E17" s="5">
        <v>3.86</v>
      </c>
      <c r="F17" s="5">
        <v>3.18</v>
      </c>
      <c r="G17" s="5">
        <v>6.6</v>
      </c>
      <c r="H17" s="5">
        <v>0</v>
      </c>
      <c r="I17" s="5">
        <v>358.49</v>
      </c>
      <c r="J17" s="5">
        <v>16.55</v>
      </c>
      <c r="K17" s="5">
        <v>57.83</v>
      </c>
      <c r="L17" s="5">
        <v>-21.08</v>
      </c>
      <c r="M17" s="5">
        <v>106.28</v>
      </c>
      <c r="N17" s="6">
        <f t="shared" si="0"/>
        <v>1044.74</v>
      </c>
    </row>
    <row r="18" spans="1:15" s="2" customFormat="1" ht="17.5" hidden="1" customHeight="1" outlineLevel="1" x14ac:dyDescent="0.3">
      <c r="A18" s="15" t="s">
        <v>36</v>
      </c>
      <c r="B18" s="9">
        <v>-42.62</v>
      </c>
      <c r="C18" s="5">
        <v>346.68</v>
      </c>
      <c r="D18" s="5">
        <v>531.79999999999995</v>
      </c>
      <c r="E18" s="5">
        <v>342.06</v>
      </c>
      <c r="F18" s="5">
        <v>506.14</v>
      </c>
      <c r="G18" s="5">
        <v>1045.19</v>
      </c>
      <c r="H18" s="5">
        <v>441.92</v>
      </c>
      <c r="I18" s="5">
        <v>436.56</v>
      </c>
      <c r="J18" s="5">
        <v>683.96</v>
      </c>
      <c r="K18" s="5">
        <v>658.61</v>
      </c>
      <c r="L18" s="5">
        <v>2905.3</v>
      </c>
      <c r="M18" s="5">
        <v>1071.58</v>
      </c>
      <c r="N18" s="6">
        <f t="shared" si="0"/>
        <v>8927.18</v>
      </c>
    </row>
    <row r="19" spans="1:15" s="2" customFormat="1" ht="17.5" hidden="1" customHeight="1" outlineLevel="1" x14ac:dyDescent="0.3">
      <c r="A19" s="15" t="s">
        <v>37</v>
      </c>
      <c r="B19" s="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>
        <f t="shared" si="0"/>
        <v>0</v>
      </c>
    </row>
    <row r="20" spans="1:15" s="2" customFormat="1" ht="17.5" hidden="1" customHeight="1" outlineLevel="1" x14ac:dyDescent="0.3">
      <c r="A20" s="15" t="s">
        <v>38</v>
      </c>
      <c r="B20" s="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>
        <f t="shared" si="0"/>
        <v>0</v>
      </c>
    </row>
    <row r="21" spans="1:15" s="2" customFormat="1" ht="17.5" hidden="1" customHeight="1" outlineLevel="1" x14ac:dyDescent="0.3">
      <c r="A21" s="15" t="s">
        <v>39</v>
      </c>
      <c r="B21" s="9">
        <v>567.65</v>
      </c>
      <c r="C21" s="5">
        <v>529.19000000000005</v>
      </c>
      <c r="D21" s="5">
        <v>494.26</v>
      </c>
      <c r="E21" s="5">
        <v>623.86</v>
      </c>
      <c r="F21" s="5">
        <v>560.09</v>
      </c>
      <c r="G21" s="5">
        <v>540.05999999999995</v>
      </c>
      <c r="H21" s="5">
        <v>643.91999999999996</v>
      </c>
      <c r="I21" s="5">
        <v>573.71</v>
      </c>
      <c r="J21" s="5">
        <v>815.41</v>
      </c>
      <c r="K21" s="5">
        <v>694.46</v>
      </c>
      <c r="L21" s="5">
        <v>708.64</v>
      </c>
      <c r="M21" s="5">
        <v>1998.14</v>
      </c>
      <c r="N21" s="6">
        <f t="shared" si="0"/>
        <v>8749.39</v>
      </c>
    </row>
    <row r="22" spans="1:15" s="2" customFormat="1" ht="17.5" hidden="1" customHeight="1" outlineLevel="1" x14ac:dyDescent="0.3">
      <c r="A22" s="15" t="s">
        <v>40</v>
      </c>
      <c r="B22" s="9">
        <v>19.190000000000001</v>
      </c>
      <c r="C22" s="5">
        <v>-8.32</v>
      </c>
      <c r="D22" s="5">
        <v>65.180000000000007</v>
      </c>
      <c r="E22" s="5">
        <v>0.27</v>
      </c>
      <c r="F22" s="5">
        <v>0.15</v>
      </c>
      <c r="G22" s="5">
        <v>0.45</v>
      </c>
      <c r="H22" s="5">
        <v>0.24</v>
      </c>
      <c r="I22" s="5">
        <v>0.15</v>
      </c>
      <c r="J22" s="5">
        <v>0.19</v>
      </c>
      <c r="K22" s="5">
        <v>14.15</v>
      </c>
      <c r="L22" s="5">
        <v>2.37</v>
      </c>
      <c r="M22" s="5">
        <v>9.5399999999999991</v>
      </c>
      <c r="N22" s="6">
        <f t="shared" si="0"/>
        <v>103.56000000000003</v>
      </c>
    </row>
    <row r="23" spans="1:15" s="2" customFormat="1" ht="17.5" hidden="1" customHeight="1" outlineLevel="1" x14ac:dyDescent="0.3">
      <c r="A23" s="15" t="s">
        <v>3</v>
      </c>
      <c r="B23" s="9">
        <v>294.54000000000002</v>
      </c>
      <c r="C23" s="5">
        <v>286.22000000000003</v>
      </c>
      <c r="D23" s="5">
        <v>507.64</v>
      </c>
      <c r="E23" s="5">
        <v>404.85</v>
      </c>
      <c r="F23" s="5">
        <v>502.45</v>
      </c>
      <c r="G23" s="5">
        <v>716.64</v>
      </c>
      <c r="H23" s="5">
        <v>583.33000000000004</v>
      </c>
      <c r="I23" s="5">
        <v>498.43</v>
      </c>
      <c r="J23" s="5">
        <v>594.83000000000004</v>
      </c>
      <c r="K23" s="5">
        <v>2480.59</v>
      </c>
      <c r="L23" s="5">
        <v>4039.51</v>
      </c>
      <c r="M23" s="5">
        <v>712.08</v>
      </c>
      <c r="N23" s="6">
        <f t="shared" si="0"/>
        <v>11621.11</v>
      </c>
    </row>
    <row r="24" spans="1:15" s="2" customFormat="1" ht="17.5" hidden="1" customHeight="1" outlineLevel="1" x14ac:dyDescent="0.3">
      <c r="A24" s="15" t="s">
        <v>41</v>
      </c>
      <c r="B24" s="9">
        <v>3.07</v>
      </c>
      <c r="C24" s="5">
        <v>3.07</v>
      </c>
      <c r="D24" s="5">
        <v>3.07</v>
      </c>
      <c r="E24" s="5">
        <v>3.07</v>
      </c>
      <c r="F24" s="5">
        <v>3.07</v>
      </c>
      <c r="G24" s="5">
        <v>2.8</v>
      </c>
      <c r="H24" s="5">
        <v>2.65</v>
      </c>
      <c r="I24" s="5">
        <v>2.58</v>
      </c>
      <c r="J24" s="5">
        <v>2.66</v>
      </c>
      <c r="K24" s="5">
        <v>2.66</v>
      </c>
      <c r="L24" s="5">
        <v>2.66</v>
      </c>
      <c r="M24" s="5">
        <v>2.66</v>
      </c>
      <c r="N24" s="6">
        <f t="shared" si="0"/>
        <v>34.019999999999996</v>
      </c>
    </row>
    <row r="25" spans="1:15" s="2" customFormat="1" ht="17.5" hidden="1" customHeight="1" outlineLevel="1" x14ac:dyDescent="0.3">
      <c r="A25" s="15" t="s">
        <v>42</v>
      </c>
      <c r="B25" s="9">
        <v>2.94</v>
      </c>
      <c r="C25" s="5">
        <v>0.39</v>
      </c>
      <c r="D25" s="5">
        <v>100.76</v>
      </c>
      <c r="E25" s="5">
        <v>32.020000000000003</v>
      </c>
      <c r="F25" s="5">
        <v>-29.26</v>
      </c>
      <c r="G25" s="5">
        <v>35.76</v>
      </c>
      <c r="H25" s="5">
        <v>3.14</v>
      </c>
      <c r="I25" s="5">
        <v>4.93</v>
      </c>
      <c r="J25" s="5">
        <v>8.98</v>
      </c>
      <c r="K25" s="5">
        <v>0.77</v>
      </c>
      <c r="L25" s="5">
        <v>19.04</v>
      </c>
      <c r="M25" s="5">
        <v>12.13</v>
      </c>
      <c r="N25" s="6">
        <f t="shared" si="0"/>
        <v>191.6</v>
      </c>
    </row>
    <row r="26" spans="1:15" s="2" customFormat="1" ht="17.5" hidden="1" customHeight="1" outlineLevel="1" x14ac:dyDescent="0.3">
      <c r="A26" s="15" t="s">
        <v>43</v>
      </c>
      <c r="B26" s="9">
        <v>2.68</v>
      </c>
      <c r="C26" s="5">
        <v>2.5</v>
      </c>
      <c r="D26" s="5">
        <v>1.87</v>
      </c>
      <c r="E26" s="5">
        <v>1.75</v>
      </c>
      <c r="F26" s="5">
        <v>3.06</v>
      </c>
      <c r="G26" s="5">
        <v>1.36</v>
      </c>
      <c r="H26" s="5">
        <v>4.5999999999999996</v>
      </c>
      <c r="I26" s="5">
        <v>13.64</v>
      </c>
      <c r="J26" s="5">
        <v>5.29</v>
      </c>
      <c r="K26" s="5">
        <v>2.64</v>
      </c>
      <c r="L26" s="5">
        <v>2.91</v>
      </c>
      <c r="M26" s="5">
        <v>6.74</v>
      </c>
      <c r="N26" s="6">
        <f t="shared" si="0"/>
        <v>49.04</v>
      </c>
    </row>
    <row r="27" spans="1:15" s="2" customFormat="1" ht="17.5" hidden="1" customHeight="1" outlineLevel="1" x14ac:dyDescent="0.3">
      <c r="A27" s="15" t="s">
        <v>44</v>
      </c>
      <c r="B27" s="9">
        <v>31.96</v>
      </c>
      <c r="C27" s="5">
        <v>14.39</v>
      </c>
      <c r="D27" s="5">
        <v>28.6</v>
      </c>
      <c r="E27" s="5">
        <v>29.3</v>
      </c>
      <c r="F27" s="5">
        <v>26.17</v>
      </c>
      <c r="G27" s="5">
        <v>21.54</v>
      </c>
      <c r="H27" s="5">
        <v>27.18</v>
      </c>
      <c r="I27" s="5">
        <v>34.57</v>
      </c>
      <c r="J27" s="5">
        <v>44.09</v>
      </c>
      <c r="K27" s="5">
        <v>26.98</v>
      </c>
      <c r="L27" s="5">
        <v>42.51</v>
      </c>
      <c r="M27" s="5">
        <v>50.6</v>
      </c>
      <c r="N27" s="6">
        <f t="shared" si="0"/>
        <v>377.89000000000004</v>
      </c>
    </row>
    <row r="28" spans="1:15" s="2" customFormat="1" ht="17.5" customHeight="1" x14ac:dyDescent="0.3">
      <c r="A28" s="19" t="s">
        <v>55</v>
      </c>
      <c r="B28" s="10">
        <f t="shared" ref="B28:M28" si="4">B8-B10</f>
        <v>3852.9100000000008</v>
      </c>
      <c r="C28" s="6">
        <f t="shared" si="4"/>
        <v>3122.6899999999996</v>
      </c>
      <c r="D28" s="6">
        <f t="shared" si="4"/>
        <v>6779.9000000000005</v>
      </c>
      <c r="E28" s="6">
        <f t="shared" si="4"/>
        <v>6315</v>
      </c>
      <c r="F28" s="6">
        <f t="shared" si="4"/>
        <v>5200.12</v>
      </c>
      <c r="G28" s="6">
        <f t="shared" si="4"/>
        <v>10580.18</v>
      </c>
      <c r="H28" s="6">
        <f t="shared" si="4"/>
        <v>3327.99</v>
      </c>
      <c r="I28" s="6">
        <f t="shared" si="4"/>
        <v>5710.4100000000008</v>
      </c>
      <c r="J28" s="6">
        <f t="shared" si="4"/>
        <v>4990.58</v>
      </c>
      <c r="K28" s="6">
        <f t="shared" si="4"/>
        <v>7317.3799999999983</v>
      </c>
      <c r="L28" s="6">
        <f t="shared" si="4"/>
        <v>26401.549999999996</v>
      </c>
      <c r="M28" s="6">
        <f t="shared" si="4"/>
        <v>4006.0999999999995</v>
      </c>
      <c r="N28" s="6">
        <f t="shared" si="0"/>
        <v>87604.81</v>
      </c>
    </row>
    <row r="29" spans="1:15" s="2" customFormat="1" ht="17.5" customHeight="1" collapsed="1" x14ac:dyDescent="0.3">
      <c r="A29" s="20" t="s">
        <v>28</v>
      </c>
      <c r="B29" s="10">
        <f>SUM(B30:B45)</f>
        <v>1299.3000000000002</v>
      </c>
      <c r="C29" s="6">
        <f t="shared" ref="C29:M29" si="5">SUM(C30:C45)</f>
        <v>854.1</v>
      </c>
      <c r="D29" s="6">
        <f t="shared" si="5"/>
        <v>2700.2899999999995</v>
      </c>
      <c r="E29" s="6">
        <f t="shared" si="5"/>
        <v>1096.8700000000001</v>
      </c>
      <c r="F29" s="6">
        <f t="shared" si="5"/>
        <v>2365.7700000000004</v>
      </c>
      <c r="G29" s="6">
        <f t="shared" si="5"/>
        <v>1240.18</v>
      </c>
      <c r="H29" s="6">
        <f t="shared" si="5"/>
        <v>1350.46</v>
      </c>
      <c r="I29" s="6">
        <f t="shared" si="5"/>
        <v>2181.0300000000002</v>
      </c>
      <c r="J29" s="6">
        <f t="shared" si="5"/>
        <v>1922.69</v>
      </c>
      <c r="K29" s="6">
        <f t="shared" si="5"/>
        <v>6862.63</v>
      </c>
      <c r="L29" s="6">
        <f t="shared" si="5"/>
        <v>9372.1600000000017</v>
      </c>
      <c r="M29" s="6">
        <f t="shared" si="5"/>
        <v>2727.0899999999997</v>
      </c>
      <c r="N29" s="6">
        <f t="shared" si="0"/>
        <v>33972.57</v>
      </c>
      <c r="O29" s="18">
        <f>SUM(B29:C29)</f>
        <v>2153.4</v>
      </c>
    </row>
    <row r="30" spans="1:15" s="2" customFormat="1" ht="17.5" hidden="1" customHeight="1" outlineLevel="1" x14ac:dyDescent="0.3">
      <c r="A30" s="15" t="s">
        <v>45</v>
      </c>
      <c r="B30" s="9">
        <v>1662.79</v>
      </c>
      <c r="C30" s="5">
        <v>813</v>
      </c>
      <c r="D30" s="5">
        <v>2170.2199999999998</v>
      </c>
      <c r="E30" s="5">
        <v>1069.25</v>
      </c>
      <c r="F30" s="5">
        <v>2277.8200000000002</v>
      </c>
      <c r="G30" s="5">
        <v>1355.58</v>
      </c>
      <c r="H30" s="5">
        <v>1308.3</v>
      </c>
      <c r="I30" s="5">
        <v>2053.39</v>
      </c>
      <c r="J30" s="5">
        <v>1777.06</v>
      </c>
      <c r="K30" s="5">
        <v>6591.89</v>
      </c>
      <c r="L30" s="5">
        <v>9009.9500000000007</v>
      </c>
      <c r="M30" s="5">
        <v>2592.62</v>
      </c>
      <c r="N30" s="6">
        <f t="shared" si="0"/>
        <v>32681.87</v>
      </c>
    </row>
    <row r="31" spans="1:15" s="2" customFormat="1" ht="17.5" hidden="1" customHeight="1" outlineLevel="1" x14ac:dyDescent="0.3">
      <c r="A31" s="15" t="s">
        <v>46</v>
      </c>
      <c r="B31" s="9">
        <v>24.39</v>
      </c>
      <c r="C31" s="5">
        <v>31.5</v>
      </c>
      <c r="D31" s="5">
        <v>273.97000000000003</v>
      </c>
      <c r="E31" s="5">
        <v>23.89</v>
      </c>
      <c r="F31" s="5">
        <v>88.5</v>
      </c>
      <c r="G31" s="5">
        <v>27.17</v>
      </c>
      <c r="H31" s="5">
        <v>36.200000000000003</v>
      </c>
      <c r="I31" s="5">
        <v>25</v>
      </c>
      <c r="J31" s="5">
        <v>143.88</v>
      </c>
      <c r="K31" s="5">
        <v>2.23</v>
      </c>
      <c r="L31" s="5">
        <v>106.03</v>
      </c>
      <c r="M31" s="5">
        <v>0.85</v>
      </c>
      <c r="N31" s="6">
        <f t="shared" si="0"/>
        <v>783.61</v>
      </c>
    </row>
    <row r="32" spans="1:15" s="2" customFormat="1" ht="17.5" hidden="1" customHeight="1" outlineLevel="1" x14ac:dyDescent="0.3">
      <c r="A32" s="15" t="s">
        <v>47</v>
      </c>
      <c r="B32" s="9"/>
      <c r="C32" s="5">
        <v>9.6</v>
      </c>
      <c r="D32" s="5">
        <v>45.98</v>
      </c>
      <c r="E32" s="5">
        <v>3.73</v>
      </c>
      <c r="F32" s="5">
        <v>0.9</v>
      </c>
      <c r="G32" s="5">
        <v>8.98</v>
      </c>
      <c r="H32" s="5">
        <v>0</v>
      </c>
      <c r="I32" s="5">
        <v>0</v>
      </c>
      <c r="J32" s="5">
        <v>0</v>
      </c>
      <c r="K32" s="5">
        <v>223.37</v>
      </c>
      <c r="L32" s="5">
        <v>28.64</v>
      </c>
      <c r="M32" s="5">
        <v>29.62</v>
      </c>
      <c r="N32" s="6">
        <f t="shared" si="0"/>
        <v>350.82</v>
      </c>
    </row>
    <row r="33" spans="1:15" s="2" customFormat="1" ht="17.5" hidden="1" customHeight="1" outlineLevel="1" x14ac:dyDescent="0.3">
      <c r="A33" s="15" t="s">
        <v>32</v>
      </c>
      <c r="B33" s="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>
        <f t="shared" si="0"/>
        <v>0</v>
      </c>
    </row>
    <row r="34" spans="1:15" s="2" customFormat="1" ht="17.5" hidden="1" customHeight="1" outlineLevel="1" x14ac:dyDescent="0.3">
      <c r="A34" s="15" t="s">
        <v>48</v>
      </c>
      <c r="B34" s="9">
        <v>0</v>
      </c>
      <c r="C34" s="5">
        <v>0</v>
      </c>
      <c r="D34" s="5">
        <v>0</v>
      </c>
      <c r="E34" s="5">
        <v>0</v>
      </c>
      <c r="F34" s="5">
        <v>0</v>
      </c>
      <c r="G34" s="5">
        <v>66.040000000000006</v>
      </c>
      <c r="H34" s="5">
        <v>0</v>
      </c>
      <c r="I34" s="5">
        <v>2.5499999999999998</v>
      </c>
      <c r="J34" s="5">
        <v>0</v>
      </c>
      <c r="K34" s="5">
        <v>28.3</v>
      </c>
      <c r="L34" s="5">
        <v>-28.3</v>
      </c>
      <c r="M34" s="5">
        <v>0</v>
      </c>
      <c r="N34" s="6">
        <f t="shared" si="0"/>
        <v>68.59</v>
      </c>
    </row>
    <row r="35" spans="1:15" s="2" customFormat="1" ht="17.5" hidden="1" customHeight="1" outlineLevel="1" x14ac:dyDescent="0.3">
      <c r="A35" s="15" t="s">
        <v>49</v>
      </c>
      <c r="B35" s="9">
        <v>-465.82</v>
      </c>
      <c r="C35" s="5">
        <v>0</v>
      </c>
      <c r="D35" s="5">
        <v>0</v>
      </c>
      <c r="E35" s="5">
        <v>0</v>
      </c>
      <c r="F35" s="5">
        <v>0.15</v>
      </c>
      <c r="G35" s="5">
        <v>-17.079999999999998</v>
      </c>
      <c r="H35" s="5">
        <v>0</v>
      </c>
      <c r="I35" s="5">
        <v>0</v>
      </c>
      <c r="J35" s="5">
        <v>0.57999999999999996</v>
      </c>
      <c r="K35" s="5">
        <v>0</v>
      </c>
      <c r="L35" s="5">
        <v>255.84</v>
      </c>
      <c r="M35" s="5">
        <v>75.36</v>
      </c>
      <c r="N35" s="6">
        <f t="shared" si="0"/>
        <v>-150.97000000000003</v>
      </c>
    </row>
    <row r="36" spans="1:15" s="2" customFormat="1" ht="17.5" hidden="1" customHeight="1" outlineLevel="1" x14ac:dyDescent="0.3">
      <c r="A36" s="15" t="s">
        <v>2</v>
      </c>
      <c r="B36" s="9">
        <v>77.94</v>
      </c>
      <c r="C36" s="5"/>
      <c r="D36" s="5">
        <v>210.12</v>
      </c>
      <c r="E36" s="5"/>
      <c r="F36" s="5">
        <v>-1.6</v>
      </c>
      <c r="G36" s="5">
        <v>-200.51</v>
      </c>
      <c r="H36" s="5">
        <v>5.96</v>
      </c>
      <c r="I36" s="5">
        <v>100.09</v>
      </c>
      <c r="J36" s="5">
        <v>1.17</v>
      </c>
      <c r="K36" s="5">
        <v>16.84</v>
      </c>
      <c r="L36" s="5">
        <v>0</v>
      </c>
      <c r="M36" s="5">
        <v>28.64</v>
      </c>
      <c r="N36" s="6">
        <f t="shared" si="0"/>
        <v>238.64999999999998</v>
      </c>
    </row>
    <row r="37" spans="1:15" s="2" customFormat="1" ht="17.5" hidden="1" customHeight="1" outlineLevel="1" x14ac:dyDescent="0.3">
      <c r="A37" s="15" t="s">
        <v>50</v>
      </c>
      <c r="B37" s="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>
        <f t="shared" si="0"/>
        <v>0</v>
      </c>
    </row>
    <row r="38" spans="1:15" s="2" customFormat="1" ht="17.5" hidden="1" customHeight="1" outlineLevel="1" x14ac:dyDescent="0.3">
      <c r="A38" s="15" t="s">
        <v>51</v>
      </c>
      <c r="B38" s="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>
        <f t="shared" si="0"/>
        <v>0</v>
      </c>
    </row>
    <row r="39" spans="1:15" s="2" customFormat="1" ht="17.5" hidden="1" customHeight="1" outlineLevel="1" x14ac:dyDescent="0.3">
      <c r="A39" s="15" t="s">
        <v>52</v>
      </c>
      <c r="B39" s="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>
        <f t="shared" si="0"/>
        <v>0</v>
      </c>
    </row>
    <row r="40" spans="1:15" s="2" customFormat="1" ht="17.5" hidden="1" customHeight="1" outlineLevel="1" x14ac:dyDescent="0.3">
      <c r="A40" s="15" t="s">
        <v>53</v>
      </c>
      <c r="B40" s="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>
        <f t="shared" si="0"/>
        <v>0</v>
      </c>
    </row>
    <row r="41" spans="1:15" s="2" customFormat="1" ht="17.5" hidden="1" customHeight="1" outlineLevel="1" x14ac:dyDescent="0.3">
      <c r="A41" s="15" t="s">
        <v>40</v>
      </c>
      <c r="B41" s="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>
        <f t="shared" si="0"/>
        <v>0</v>
      </c>
    </row>
    <row r="42" spans="1:15" s="2" customFormat="1" ht="17.5" hidden="1" customHeight="1" outlineLevel="1" x14ac:dyDescent="0.3">
      <c r="A42" s="15" t="s">
        <v>3</v>
      </c>
      <c r="B42" s="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>
        <f t="shared" si="0"/>
        <v>0</v>
      </c>
    </row>
    <row r="43" spans="1:15" s="2" customFormat="1" ht="17.5" hidden="1" customHeight="1" outlineLevel="1" x14ac:dyDescent="0.3">
      <c r="A43" s="15" t="s">
        <v>41</v>
      </c>
      <c r="B43" s="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>
        <f t="shared" si="0"/>
        <v>0</v>
      </c>
    </row>
    <row r="44" spans="1:15" s="2" customFormat="1" ht="17.5" hidden="1" customHeight="1" outlineLevel="1" x14ac:dyDescent="0.3">
      <c r="A44" s="15" t="s">
        <v>42</v>
      </c>
      <c r="B44" s="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>
        <f t="shared" si="0"/>
        <v>0</v>
      </c>
    </row>
    <row r="45" spans="1:15" s="2" customFormat="1" ht="17.5" hidden="1" customHeight="1" outlineLevel="1" x14ac:dyDescent="0.3">
      <c r="A45" s="15" t="s">
        <v>54</v>
      </c>
      <c r="B45" s="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>
        <f t="shared" si="0"/>
        <v>0</v>
      </c>
    </row>
    <row r="46" spans="1:15" ht="17" customHeight="1" thickBot="1" x14ac:dyDescent="0.35">
      <c r="A46" s="22" t="s">
        <v>4</v>
      </c>
      <c r="B46" s="12">
        <f>B28-B29</f>
        <v>2553.6100000000006</v>
      </c>
      <c r="C46" s="8">
        <f t="shared" ref="C46:M46" si="6">C28-C29</f>
        <v>2268.5899999999997</v>
      </c>
      <c r="D46" s="8">
        <f t="shared" si="6"/>
        <v>4079.610000000001</v>
      </c>
      <c r="E46" s="8">
        <f t="shared" si="6"/>
        <v>5218.13</v>
      </c>
      <c r="F46" s="8">
        <f t="shared" si="6"/>
        <v>2834.3499999999995</v>
      </c>
      <c r="G46" s="8">
        <f t="shared" si="6"/>
        <v>9340</v>
      </c>
      <c r="H46" s="8">
        <f t="shared" si="6"/>
        <v>1977.5299999999997</v>
      </c>
      <c r="I46" s="8">
        <f t="shared" si="6"/>
        <v>3529.3800000000006</v>
      </c>
      <c r="J46" s="8">
        <f t="shared" si="6"/>
        <v>3067.89</v>
      </c>
      <c r="K46" s="8">
        <f t="shared" si="6"/>
        <v>454.74999999999818</v>
      </c>
      <c r="L46" s="8">
        <f t="shared" si="6"/>
        <v>17029.389999999992</v>
      </c>
      <c r="M46" s="8">
        <f t="shared" si="6"/>
        <v>1279.0099999999998</v>
      </c>
      <c r="N46" s="8">
        <f t="shared" si="0"/>
        <v>53632.24</v>
      </c>
      <c r="O46" s="18">
        <f>SUM(B46:C46)</f>
        <v>4822.2000000000007</v>
      </c>
    </row>
    <row r="47" spans="1:15" ht="14.5" thickBot="1" x14ac:dyDescent="0.35"/>
    <row r="48" spans="1:15" ht="14.5" thickTop="1" x14ac:dyDescent="0.3">
      <c r="A48" s="24" t="s">
        <v>56</v>
      </c>
      <c r="B48" s="25">
        <v>368.37722807136942</v>
      </c>
      <c r="C48" s="25">
        <v>223.65493129782521</v>
      </c>
      <c r="D48" s="25">
        <v>979.76002692167549</v>
      </c>
      <c r="E48" s="25">
        <v>1138.0902018059674</v>
      </c>
      <c r="F48" s="25">
        <v>1239.8396032511484</v>
      </c>
      <c r="G48" s="25">
        <v>2983.239116697333</v>
      </c>
      <c r="H48" s="25">
        <v>921.88079329074219</v>
      </c>
      <c r="I48" s="25">
        <v>1517.240512016793</v>
      </c>
      <c r="J48" s="25">
        <v>1212.9717135703875</v>
      </c>
      <c r="K48" s="25">
        <v>1983.3411914873091</v>
      </c>
      <c r="L48" s="25">
        <v>2820.1531857583336</v>
      </c>
      <c r="M48" s="25">
        <v>1437.9284074734651</v>
      </c>
      <c r="N48" s="25">
        <f>SUM(B48:M48)</f>
        <v>16826.476911642349</v>
      </c>
    </row>
    <row r="49" spans="1:14" x14ac:dyDescent="0.3">
      <c r="A49" s="26" t="s">
        <v>57</v>
      </c>
      <c r="B49" s="27">
        <f>B46-B48</f>
        <v>2185.2327719286313</v>
      </c>
      <c r="C49" s="27">
        <f t="shared" ref="C49:N49" si="7">C46-C48</f>
        <v>2044.9350687021745</v>
      </c>
      <c r="D49" s="27">
        <f t="shared" si="7"/>
        <v>3099.8499730783255</v>
      </c>
      <c r="E49" s="27">
        <f t="shared" si="7"/>
        <v>4080.0397981940328</v>
      </c>
      <c r="F49" s="27">
        <f t="shared" si="7"/>
        <v>1594.510396748851</v>
      </c>
      <c r="G49" s="27">
        <f t="shared" si="7"/>
        <v>6356.760883302667</v>
      </c>
      <c r="H49" s="27">
        <f t="shared" si="7"/>
        <v>1055.6492067092577</v>
      </c>
      <c r="I49" s="27">
        <f t="shared" si="7"/>
        <v>2012.1394879832076</v>
      </c>
      <c r="J49" s="27">
        <f t="shared" si="7"/>
        <v>1854.9182864296124</v>
      </c>
      <c r="K49" s="27">
        <f t="shared" si="7"/>
        <v>-1528.5911914873109</v>
      </c>
      <c r="L49" s="27">
        <f t="shared" si="7"/>
        <v>14209.236814241658</v>
      </c>
      <c r="M49" s="27">
        <f t="shared" si="7"/>
        <v>-158.91840747346532</v>
      </c>
      <c r="N49" s="27">
        <f t="shared" si="7"/>
        <v>36805.763088357649</v>
      </c>
    </row>
    <row r="50" spans="1:14" ht="14.5" thickBot="1" x14ac:dyDescent="0.35">
      <c r="A50" s="28" t="s">
        <v>58</v>
      </c>
      <c r="B50" s="29">
        <f>B49/B6</f>
        <v>0.36102065808271883</v>
      </c>
      <c r="C50" s="29">
        <f t="shared" ref="C50:N50" si="8">C49/C6</f>
        <v>0.36951204226523937</v>
      </c>
      <c r="D50" s="29">
        <f t="shared" si="8"/>
        <v>0.2673997200860832</v>
      </c>
      <c r="E50" s="29">
        <f t="shared" si="8"/>
        <v>0.40774383924996183</v>
      </c>
      <c r="F50" s="29">
        <f t="shared" si="8"/>
        <v>0.18658191609413299</v>
      </c>
      <c r="G50" s="29">
        <f t="shared" si="8"/>
        <v>0.38691234424641269</v>
      </c>
      <c r="H50" s="29">
        <f t="shared" si="8"/>
        <v>0.15225475474068539</v>
      </c>
      <c r="I50" s="29">
        <f t="shared" si="8"/>
        <v>0.19928033173945284</v>
      </c>
      <c r="J50" s="29">
        <f t="shared" si="8"/>
        <v>0.20357253004386741</v>
      </c>
      <c r="K50" s="29">
        <f t="shared" si="8"/>
        <v>-9.5131747680181664E-2</v>
      </c>
      <c r="L50" s="29">
        <f t="shared" si="8"/>
        <v>0.30269598837554423</v>
      </c>
      <c r="M50" s="29">
        <f t="shared" si="8"/>
        <v>-1.4922658824661258E-2</v>
      </c>
      <c r="N50" s="30">
        <f t="shared" si="8"/>
        <v>0.23300157598579149</v>
      </c>
    </row>
    <row r="51" spans="1:14" ht="14.5" thickTop="1" x14ac:dyDescent="0.3"/>
  </sheetData>
  <phoneticPr fontId="2" type="noConversion"/>
  <hyperlinks>
    <hyperlink ref="C1" location="目录!A1" display="返回首页"/>
  </hyperlinks>
  <pageMargins left="0.7" right="0.7" top="0.75" bottom="0.75" header="0.3" footer="0.3"/>
  <pageSetup paperSize="9"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9" tint="0.59999389629810485"/>
    <outlinePr summaryBelow="0"/>
  </sheetPr>
  <dimension ref="A1:P49"/>
  <sheetViews>
    <sheetView workbookViewId="0">
      <pane xSplit="1" ySplit="2" topLeftCell="B3" activePane="bottomRight" state="frozen"/>
      <selection activeCell="O10" sqref="O10"/>
      <selection pane="topRight" activeCell="O10" sqref="O10"/>
      <selection pane="bottomLeft" activeCell="O10" sqref="O10"/>
      <selection pane="bottomRight" activeCell="J9" sqref="J9"/>
    </sheetView>
  </sheetViews>
  <sheetFormatPr defaultRowHeight="14" outlineLevelRow="1" x14ac:dyDescent="0.3"/>
  <cols>
    <col min="1" max="1" width="22.33203125" style="3" bestFit="1" customWidth="1"/>
    <col min="2" max="2" width="8.6640625" style="3"/>
    <col min="3" max="14" width="8.6640625" style="3" customWidth="1"/>
    <col min="15" max="16384" width="8.6640625" style="3"/>
  </cols>
  <sheetData>
    <row r="1" spans="1:16" s="1" customFormat="1" ht="22" customHeight="1" thickBot="1" x14ac:dyDescent="0.35">
      <c r="A1" s="1" t="s">
        <v>22</v>
      </c>
      <c r="C1" s="4" t="s">
        <v>20</v>
      </c>
    </row>
    <row r="2" spans="1:16" s="2" customFormat="1" ht="17.5" customHeight="1" x14ac:dyDescent="0.3">
      <c r="A2" s="13" t="s">
        <v>5</v>
      </c>
      <c r="B2" s="16" t="s">
        <v>6</v>
      </c>
      <c r="C2" s="17" t="s">
        <v>7</v>
      </c>
      <c r="D2" s="17" t="s">
        <v>8</v>
      </c>
      <c r="E2" s="17" t="s">
        <v>9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18</v>
      </c>
    </row>
    <row r="3" spans="1:16" s="2" customFormat="1" ht="17.5" customHeight="1" x14ac:dyDescent="0.3">
      <c r="A3" s="14" t="s">
        <v>0</v>
      </c>
      <c r="B3" s="9">
        <v>71.540000000000006</v>
      </c>
      <c r="C3" s="5">
        <v>25.57</v>
      </c>
      <c r="D3" s="5">
        <v>74.150000000000006</v>
      </c>
      <c r="E3" s="5">
        <v>60.04</v>
      </c>
      <c r="F3" s="5">
        <v>69.8</v>
      </c>
      <c r="G3" s="5">
        <v>57.38</v>
      </c>
      <c r="H3" s="5">
        <v>20.55</v>
      </c>
      <c r="I3" s="5">
        <v>33.75</v>
      </c>
      <c r="J3" s="5">
        <v>49.19</v>
      </c>
      <c r="K3" s="5">
        <v>22.34</v>
      </c>
      <c r="L3" s="5">
        <v>88.4</v>
      </c>
      <c r="M3" s="5">
        <v>15.55</v>
      </c>
      <c r="N3" s="6">
        <f>SUM(B3:M3)</f>
        <v>588.26</v>
      </c>
      <c r="P3" s="18"/>
    </row>
    <row r="4" spans="1:16" s="2" customFormat="1" ht="17.5" customHeight="1" x14ac:dyDescent="0.3">
      <c r="A4" s="14" t="s">
        <v>1</v>
      </c>
      <c r="B4" s="9">
        <v>42.35</v>
      </c>
      <c r="C4" s="5">
        <v>21.02</v>
      </c>
      <c r="D4" s="5">
        <v>60.59</v>
      </c>
      <c r="E4" s="5">
        <v>50.8</v>
      </c>
      <c r="F4" s="5">
        <v>54.87</v>
      </c>
      <c r="G4" s="5">
        <v>34.96</v>
      </c>
      <c r="H4" s="5">
        <v>20.190000000000001</v>
      </c>
      <c r="I4" s="5">
        <v>26.91</v>
      </c>
      <c r="J4" s="5">
        <v>38.450000000000003</v>
      </c>
      <c r="K4" s="5">
        <v>19.29</v>
      </c>
      <c r="L4" s="5">
        <v>56.18</v>
      </c>
      <c r="M4" s="5">
        <v>14.95</v>
      </c>
      <c r="N4" s="6">
        <f t="shared" ref="N4:N46" si="0">SUM(B4:M4)</f>
        <v>440.56</v>
      </c>
      <c r="P4" s="18"/>
    </row>
    <row r="5" spans="1:16" s="2" customFormat="1" ht="17.5" customHeight="1" x14ac:dyDescent="0.3">
      <c r="A5" s="14" t="s">
        <v>23</v>
      </c>
      <c r="B5" s="9">
        <v>34.9</v>
      </c>
      <c r="C5" s="5">
        <v>18.850000000000001</v>
      </c>
      <c r="D5" s="5">
        <v>40.43</v>
      </c>
      <c r="E5" s="5">
        <v>35.700000000000003</v>
      </c>
      <c r="F5" s="5">
        <v>53.1</v>
      </c>
      <c r="G5" s="5">
        <v>39.72</v>
      </c>
      <c r="H5" s="5">
        <v>17.12</v>
      </c>
      <c r="I5" s="5">
        <v>26.13</v>
      </c>
      <c r="J5" s="5">
        <v>37.86</v>
      </c>
      <c r="K5" s="5">
        <v>19.48</v>
      </c>
      <c r="L5" s="5">
        <v>55.788099999999993</v>
      </c>
      <c r="M5" s="5">
        <v>13.5374</v>
      </c>
      <c r="N5" s="6">
        <f t="shared" si="0"/>
        <v>392.6155</v>
      </c>
      <c r="P5" s="18"/>
    </row>
    <row r="6" spans="1:16" s="2" customFormat="1" ht="17.5" customHeight="1" x14ac:dyDescent="0.3">
      <c r="A6" s="14" t="s">
        <v>24</v>
      </c>
      <c r="B6" s="9">
        <v>30.06</v>
      </c>
      <c r="C6" s="5">
        <v>16.25</v>
      </c>
      <c r="D6" s="5">
        <v>34.85</v>
      </c>
      <c r="E6" s="5">
        <v>31.59</v>
      </c>
      <c r="F6" s="5">
        <v>46.99</v>
      </c>
      <c r="G6" s="5">
        <v>35.15</v>
      </c>
      <c r="H6" s="5">
        <v>15.16</v>
      </c>
      <c r="I6" s="5">
        <v>23.12</v>
      </c>
      <c r="J6" s="5">
        <v>33.5</v>
      </c>
      <c r="K6" s="5">
        <v>17.239999999999998</v>
      </c>
      <c r="L6" s="5">
        <v>49.37</v>
      </c>
      <c r="M6" s="5">
        <v>11.98</v>
      </c>
      <c r="N6" s="6">
        <f t="shared" si="0"/>
        <v>345.26000000000005</v>
      </c>
      <c r="P6" s="18"/>
    </row>
    <row r="7" spans="1:16" s="2" customFormat="1" ht="17.5" customHeight="1" x14ac:dyDescent="0.3">
      <c r="A7" s="14" t="s">
        <v>25</v>
      </c>
      <c r="B7" s="9">
        <v>5.5</v>
      </c>
      <c r="C7" s="5">
        <v>1.91</v>
      </c>
      <c r="D7" s="5">
        <v>5.04</v>
      </c>
      <c r="E7" s="5">
        <v>4.4800000000000004</v>
      </c>
      <c r="F7" s="5">
        <v>19.97</v>
      </c>
      <c r="G7" s="5">
        <v>4.5599999999999996</v>
      </c>
      <c r="H7" s="5">
        <v>1.64</v>
      </c>
      <c r="I7" s="5">
        <v>2.78</v>
      </c>
      <c r="J7" s="5">
        <v>13.82</v>
      </c>
      <c r="K7" s="5">
        <v>1.8</v>
      </c>
      <c r="L7" s="5">
        <v>6.58</v>
      </c>
      <c r="M7" s="5">
        <v>1.19</v>
      </c>
      <c r="N7" s="6">
        <f t="shared" si="0"/>
        <v>69.27</v>
      </c>
    </row>
    <row r="8" spans="1:16" s="2" customFormat="1" ht="17.5" customHeight="1" x14ac:dyDescent="0.3">
      <c r="A8" s="20" t="s">
        <v>26</v>
      </c>
      <c r="B8" s="10">
        <f>B6-B7</f>
        <v>24.56</v>
      </c>
      <c r="C8" s="6">
        <f t="shared" ref="C8:M8" si="1">C6-C7</f>
        <v>14.34</v>
      </c>
      <c r="D8" s="6">
        <f t="shared" si="1"/>
        <v>29.810000000000002</v>
      </c>
      <c r="E8" s="6">
        <f t="shared" si="1"/>
        <v>27.11</v>
      </c>
      <c r="F8" s="6">
        <f t="shared" si="1"/>
        <v>27.020000000000003</v>
      </c>
      <c r="G8" s="6">
        <f t="shared" si="1"/>
        <v>30.59</v>
      </c>
      <c r="H8" s="6">
        <f t="shared" si="1"/>
        <v>13.52</v>
      </c>
      <c r="I8" s="6">
        <f t="shared" si="1"/>
        <v>20.34</v>
      </c>
      <c r="J8" s="6">
        <f t="shared" si="1"/>
        <v>19.68</v>
      </c>
      <c r="K8" s="6">
        <f t="shared" si="1"/>
        <v>15.439999999999998</v>
      </c>
      <c r="L8" s="6">
        <f t="shared" si="1"/>
        <v>42.79</v>
      </c>
      <c r="M8" s="6">
        <f t="shared" si="1"/>
        <v>10.790000000000001</v>
      </c>
      <c r="N8" s="6">
        <f t="shared" si="0"/>
        <v>275.99000000000007</v>
      </c>
    </row>
    <row r="9" spans="1:16" s="2" customFormat="1" ht="17.5" customHeight="1" x14ac:dyDescent="0.3">
      <c r="A9" s="21" t="s">
        <v>19</v>
      </c>
      <c r="B9" s="11">
        <f>IFERROR(B8/B6,0)</f>
        <v>0.81703260146373913</v>
      </c>
      <c r="C9" s="7">
        <f t="shared" ref="C9:N9" si="2">IFERROR(C8/C6,0)</f>
        <v>0.88246153846153841</v>
      </c>
      <c r="D9" s="7">
        <f t="shared" si="2"/>
        <v>0.85538020086083222</v>
      </c>
      <c r="E9" s="7">
        <f t="shared" si="2"/>
        <v>0.85818296929408044</v>
      </c>
      <c r="F9" s="7">
        <f t="shared" si="2"/>
        <v>0.57501596084273254</v>
      </c>
      <c r="G9" s="7">
        <f t="shared" si="2"/>
        <v>0.87027027027027026</v>
      </c>
      <c r="H9" s="7">
        <f t="shared" si="2"/>
        <v>0.89182058047493395</v>
      </c>
      <c r="I9" s="7">
        <f t="shared" si="2"/>
        <v>0.87975778546712802</v>
      </c>
      <c r="J9" s="7">
        <f t="shared" si="2"/>
        <v>0.58746268656716416</v>
      </c>
      <c r="K9" s="7">
        <f t="shared" si="2"/>
        <v>0.89559164733178653</v>
      </c>
      <c r="L9" s="7">
        <f t="shared" si="2"/>
        <v>0.8667206805752482</v>
      </c>
      <c r="M9" s="7">
        <f t="shared" si="2"/>
        <v>0.90066777963272127</v>
      </c>
      <c r="N9" s="7">
        <f t="shared" si="2"/>
        <v>0.79936859178590058</v>
      </c>
    </row>
    <row r="10" spans="1:16" s="2" customFormat="1" ht="17.5" customHeight="1" x14ac:dyDescent="0.3">
      <c r="A10" s="20" t="s">
        <v>27</v>
      </c>
      <c r="B10" s="10">
        <f t="shared" ref="B10:M10" si="3">SUM(B11:B27)</f>
        <v>17.61</v>
      </c>
      <c r="C10" s="6">
        <f t="shared" si="3"/>
        <v>15.48</v>
      </c>
      <c r="D10" s="6">
        <f t="shared" si="3"/>
        <v>17.690000000000001</v>
      </c>
      <c r="E10" s="6">
        <f t="shared" si="3"/>
        <v>18.47</v>
      </c>
      <c r="F10" s="6">
        <f t="shared" si="3"/>
        <v>17.029999999999998</v>
      </c>
      <c r="G10" s="6">
        <f t="shared" si="3"/>
        <v>18.809999999999999</v>
      </c>
      <c r="H10" s="6">
        <f t="shared" si="3"/>
        <v>16.939999999999998</v>
      </c>
      <c r="I10" s="6">
        <f t="shared" si="3"/>
        <v>20.73</v>
      </c>
      <c r="J10" s="6">
        <f t="shared" si="3"/>
        <v>21.759999999999998</v>
      </c>
      <c r="K10" s="6">
        <f t="shared" si="3"/>
        <v>21.91</v>
      </c>
      <c r="L10" s="6">
        <f t="shared" si="3"/>
        <v>9.66</v>
      </c>
      <c r="M10" s="6">
        <f t="shared" si="3"/>
        <v>13.19</v>
      </c>
      <c r="N10" s="6">
        <f t="shared" si="0"/>
        <v>209.27999999999997</v>
      </c>
    </row>
    <row r="11" spans="1:16" s="2" customFormat="1" ht="17.5" customHeight="1" outlineLevel="1" x14ac:dyDescent="0.3">
      <c r="A11" s="15" t="s">
        <v>29</v>
      </c>
      <c r="B11" s="9">
        <v>0.84</v>
      </c>
      <c r="C11" s="5">
        <v>7.0000000000000007E-2</v>
      </c>
      <c r="D11" s="5">
        <v>0.67</v>
      </c>
      <c r="E11" s="5">
        <v>0.72</v>
      </c>
      <c r="F11" s="5">
        <v>0</v>
      </c>
      <c r="G11" s="5">
        <v>0.02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6">
        <f t="shared" si="0"/>
        <v>2.3199999999999998</v>
      </c>
    </row>
    <row r="12" spans="1:16" s="2" customFormat="1" ht="17.5" customHeight="1" outlineLevel="1" x14ac:dyDescent="0.3">
      <c r="A12" s="15" t="s">
        <v>30</v>
      </c>
      <c r="B12" s="9">
        <v>1.96</v>
      </c>
      <c r="C12" s="5">
        <v>0.61</v>
      </c>
      <c r="D12" s="5">
        <v>1.21</v>
      </c>
      <c r="E12" s="5">
        <v>1.25</v>
      </c>
      <c r="F12" s="5">
        <v>1.17</v>
      </c>
      <c r="G12" s="5">
        <v>2.69</v>
      </c>
      <c r="H12" s="5">
        <v>0.76</v>
      </c>
      <c r="I12" s="5">
        <v>2.06</v>
      </c>
      <c r="J12" s="5">
        <v>1.93</v>
      </c>
      <c r="K12" s="5">
        <v>1.62</v>
      </c>
      <c r="L12" s="5">
        <v>3.6</v>
      </c>
      <c r="M12" s="5">
        <v>0.34</v>
      </c>
      <c r="N12" s="6">
        <f t="shared" si="0"/>
        <v>19.2</v>
      </c>
    </row>
    <row r="13" spans="1:16" s="2" customFormat="1" ht="17.5" customHeight="1" outlineLevel="1" x14ac:dyDescent="0.3">
      <c r="A13" s="15" t="s">
        <v>31</v>
      </c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6">
        <f t="shared" si="0"/>
        <v>0</v>
      </c>
    </row>
    <row r="14" spans="1:16" s="2" customFormat="1" ht="17.5" customHeight="1" outlineLevel="1" x14ac:dyDescent="0.3">
      <c r="A14" s="15" t="s">
        <v>32</v>
      </c>
      <c r="B14" s="9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6">
        <f t="shared" si="0"/>
        <v>0</v>
      </c>
    </row>
    <row r="15" spans="1:16" s="2" customFormat="1" ht="17.5" customHeight="1" outlineLevel="1" x14ac:dyDescent="0.3">
      <c r="A15" s="15" t="s">
        <v>33</v>
      </c>
      <c r="B15" s="9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6">
        <f t="shared" si="0"/>
        <v>0</v>
      </c>
    </row>
    <row r="16" spans="1:16" s="2" customFormat="1" ht="17.5" customHeight="1" outlineLevel="1" x14ac:dyDescent="0.3">
      <c r="A16" s="15" t="s">
        <v>34</v>
      </c>
      <c r="B16" s="9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6">
        <f t="shared" si="0"/>
        <v>0</v>
      </c>
    </row>
    <row r="17" spans="1:14" s="2" customFormat="1" ht="17.5" customHeight="1" outlineLevel="1" x14ac:dyDescent="0.3">
      <c r="A17" s="15" t="s">
        <v>35</v>
      </c>
      <c r="B17" s="9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0.17</v>
      </c>
      <c r="K17" s="5">
        <v>0.01</v>
      </c>
      <c r="L17" s="5">
        <v>0</v>
      </c>
      <c r="M17" s="5">
        <v>0</v>
      </c>
      <c r="N17" s="6">
        <f t="shared" si="0"/>
        <v>0.18000000000000002</v>
      </c>
    </row>
    <row r="18" spans="1:14" s="2" customFormat="1" ht="17.5" customHeight="1" outlineLevel="1" x14ac:dyDescent="0.3">
      <c r="A18" s="15" t="s">
        <v>36</v>
      </c>
      <c r="B18" s="9">
        <v>2.41</v>
      </c>
      <c r="C18" s="5">
        <v>0.02</v>
      </c>
      <c r="D18" s="5">
        <v>3.5</v>
      </c>
      <c r="E18" s="5">
        <v>2.1800000000000002</v>
      </c>
      <c r="F18" s="5">
        <v>2.02</v>
      </c>
      <c r="G18" s="5">
        <v>2.7</v>
      </c>
      <c r="H18" s="5">
        <v>1.01</v>
      </c>
      <c r="I18" s="5">
        <v>3.68</v>
      </c>
      <c r="J18" s="5">
        <v>0.85</v>
      </c>
      <c r="K18" s="5">
        <v>1.92</v>
      </c>
      <c r="L18" s="5">
        <v>3.71</v>
      </c>
      <c r="M18" s="5">
        <v>1.18</v>
      </c>
      <c r="N18" s="6">
        <f t="shared" si="0"/>
        <v>25.18</v>
      </c>
    </row>
    <row r="19" spans="1:14" s="2" customFormat="1" ht="17.5" customHeight="1" outlineLevel="1" x14ac:dyDescent="0.3">
      <c r="A19" s="15" t="s">
        <v>37</v>
      </c>
      <c r="B19" s="9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6">
        <f t="shared" si="0"/>
        <v>0</v>
      </c>
    </row>
    <row r="20" spans="1:14" s="2" customFormat="1" ht="17.5" customHeight="1" outlineLevel="1" x14ac:dyDescent="0.3">
      <c r="A20" s="15" t="s">
        <v>38</v>
      </c>
      <c r="B20" s="9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6">
        <f t="shared" si="0"/>
        <v>0</v>
      </c>
    </row>
    <row r="21" spans="1:14" s="2" customFormat="1" ht="17.5" customHeight="1" outlineLevel="1" x14ac:dyDescent="0.3">
      <c r="A21" s="15" t="s">
        <v>39</v>
      </c>
      <c r="B21" s="9">
        <v>11.29</v>
      </c>
      <c r="C21" s="5">
        <v>10.14</v>
      </c>
      <c r="D21" s="5">
        <v>11.6</v>
      </c>
      <c r="E21" s="5">
        <v>11.32</v>
      </c>
      <c r="F21" s="5">
        <v>10.69</v>
      </c>
      <c r="G21" s="5">
        <v>9.57</v>
      </c>
      <c r="H21" s="5">
        <v>11.95</v>
      </c>
      <c r="I21" s="5">
        <v>12.75</v>
      </c>
      <c r="J21" s="5">
        <v>13.93</v>
      </c>
      <c r="K21" s="5">
        <v>6.27</v>
      </c>
      <c r="L21" s="5">
        <v>5.07</v>
      </c>
      <c r="M21" s="5">
        <v>9.18</v>
      </c>
      <c r="N21" s="6">
        <f t="shared" si="0"/>
        <v>123.76000000000002</v>
      </c>
    </row>
    <row r="22" spans="1:14" s="2" customFormat="1" ht="17.5" customHeight="1" outlineLevel="1" x14ac:dyDescent="0.3">
      <c r="A22" s="15" t="s">
        <v>40</v>
      </c>
      <c r="B22" s="9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6">
        <f t="shared" si="0"/>
        <v>0</v>
      </c>
    </row>
    <row r="23" spans="1:14" s="2" customFormat="1" ht="17.5" customHeight="1" outlineLevel="1" x14ac:dyDescent="0.3">
      <c r="A23" s="15" t="s">
        <v>3</v>
      </c>
      <c r="B23" s="9">
        <v>0.64</v>
      </c>
      <c r="C23" s="5">
        <v>4.24</v>
      </c>
      <c r="D23" s="5">
        <v>0.52</v>
      </c>
      <c r="E23" s="5">
        <v>2.8</v>
      </c>
      <c r="F23" s="5">
        <v>2.95</v>
      </c>
      <c r="G23" s="5">
        <v>3.61</v>
      </c>
      <c r="H23" s="5">
        <v>3.02</v>
      </c>
      <c r="I23" s="5">
        <v>2.0099999999999998</v>
      </c>
      <c r="J23" s="5">
        <v>4.72</v>
      </c>
      <c r="K23" s="5">
        <v>11.85</v>
      </c>
      <c r="L23" s="5">
        <v>-2.82</v>
      </c>
      <c r="M23" s="5">
        <v>2.2400000000000002</v>
      </c>
      <c r="N23" s="6">
        <f t="shared" si="0"/>
        <v>35.78</v>
      </c>
    </row>
    <row r="24" spans="1:14" s="2" customFormat="1" ht="17.5" customHeight="1" outlineLevel="1" x14ac:dyDescent="0.3">
      <c r="A24" s="15" t="s">
        <v>41</v>
      </c>
      <c r="B24" s="9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>
        <f t="shared" si="0"/>
        <v>0</v>
      </c>
    </row>
    <row r="25" spans="1:14" s="2" customFormat="1" ht="17.5" customHeight="1" outlineLevel="1" x14ac:dyDescent="0.3">
      <c r="A25" s="15" t="s">
        <v>42</v>
      </c>
      <c r="B25" s="9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6">
        <f t="shared" si="0"/>
        <v>0</v>
      </c>
    </row>
    <row r="26" spans="1:14" s="2" customFormat="1" ht="17.5" customHeight="1" outlineLevel="1" x14ac:dyDescent="0.3">
      <c r="A26" s="15" t="s">
        <v>43</v>
      </c>
      <c r="B26" s="9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6"/>
    </row>
    <row r="27" spans="1:14" s="2" customFormat="1" ht="17.5" customHeight="1" outlineLevel="1" x14ac:dyDescent="0.3">
      <c r="A27" s="15" t="s">
        <v>44</v>
      </c>
      <c r="B27" s="9">
        <v>0.47</v>
      </c>
      <c r="C27" s="5">
        <v>0.4</v>
      </c>
      <c r="D27" s="5">
        <v>0.19</v>
      </c>
      <c r="E27" s="5">
        <v>0.2</v>
      </c>
      <c r="F27" s="5">
        <v>0.2</v>
      </c>
      <c r="G27" s="5">
        <v>0.22</v>
      </c>
      <c r="H27" s="5">
        <v>0.2</v>
      </c>
      <c r="I27" s="5">
        <v>0.23</v>
      </c>
      <c r="J27" s="5">
        <v>0.16</v>
      </c>
      <c r="K27" s="5">
        <v>0.24</v>
      </c>
      <c r="L27" s="5">
        <v>0.1</v>
      </c>
      <c r="M27" s="5">
        <v>0.25</v>
      </c>
      <c r="N27" s="6">
        <f t="shared" si="0"/>
        <v>2.86</v>
      </c>
    </row>
    <row r="28" spans="1:14" s="2" customFormat="1" ht="17.5" customHeight="1" x14ac:dyDescent="0.3">
      <c r="A28" s="19" t="s">
        <v>55</v>
      </c>
      <c r="B28" s="10">
        <f t="shared" ref="B28:M28" si="4">B8-B10</f>
        <v>6.9499999999999993</v>
      </c>
      <c r="C28" s="6">
        <f t="shared" si="4"/>
        <v>-1.1400000000000006</v>
      </c>
      <c r="D28" s="6">
        <f t="shared" si="4"/>
        <v>12.120000000000001</v>
      </c>
      <c r="E28" s="6">
        <f t="shared" si="4"/>
        <v>8.64</v>
      </c>
      <c r="F28" s="6">
        <f t="shared" si="4"/>
        <v>9.9900000000000055</v>
      </c>
      <c r="G28" s="6">
        <f t="shared" si="4"/>
        <v>11.780000000000001</v>
      </c>
      <c r="H28" s="6">
        <f t="shared" si="4"/>
        <v>-3.4199999999999982</v>
      </c>
      <c r="I28" s="6">
        <f t="shared" si="4"/>
        <v>-0.39000000000000057</v>
      </c>
      <c r="J28" s="6">
        <f t="shared" si="4"/>
        <v>-2.0799999999999983</v>
      </c>
      <c r="K28" s="6">
        <f t="shared" si="4"/>
        <v>-6.4700000000000024</v>
      </c>
      <c r="L28" s="6">
        <f t="shared" si="4"/>
        <v>33.129999999999995</v>
      </c>
      <c r="M28" s="6">
        <f t="shared" si="4"/>
        <v>-2.3999999999999986</v>
      </c>
      <c r="N28" s="6">
        <f t="shared" si="0"/>
        <v>66.710000000000008</v>
      </c>
    </row>
    <row r="29" spans="1:14" s="2" customFormat="1" ht="17.5" customHeight="1" x14ac:dyDescent="0.3">
      <c r="A29" s="20" t="s">
        <v>28</v>
      </c>
      <c r="B29" s="10">
        <f>SUM(B30:B45)</f>
        <v>11.59</v>
      </c>
      <c r="C29" s="6">
        <f t="shared" ref="C29:M29" si="5">SUM(C30:C45)</f>
        <v>6.68</v>
      </c>
      <c r="D29" s="6">
        <f t="shared" si="5"/>
        <v>8.91</v>
      </c>
      <c r="E29" s="6">
        <f t="shared" si="5"/>
        <v>6.6400000000000006</v>
      </c>
      <c r="F29" s="6">
        <f t="shared" si="5"/>
        <v>8.6</v>
      </c>
      <c r="G29" s="6">
        <f t="shared" si="5"/>
        <v>23.21</v>
      </c>
      <c r="H29" s="6">
        <f t="shared" si="5"/>
        <v>5.53</v>
      </c>
      <c r="I29" s="6">
        <f t="shared" si="5"/>
        <v>5.81</v>
      </c>
      <c r="J29" s="6">
        <f t="shared" si="5"/>
        <v>6.49</v>
      </c>
      <c r="K29" s="6">
        <f t="shared" si="5"/>
        <v>6.87</v>
      </c>
      <c r="L29" s="6">
        <f t="shared" si="5"/>
        <v>14.07</v>
      </c>
      <c r="M29" s="6">
        <f t="shared" si="5"/>
        <v>2.3199999999999998</v>
      </c>
      <c r="N29" s="6">
        <f t="shared" si="0"/>
        <v>106.72</v>
      </c>
    </row>
    <row r="30" spans="1:14" s="2" customFormat="1" ht="17.5" customHeight="1" outlineLevel="1" x14ac:dyDescent="0.3">
      <c r="A30" s="15" t="s">
        <v>45</v>
      </c>
      <c r="B30" s="9">
        <v>11.79</v>
      </c>
      <c r="C30" s="5">
        <v>6.68</v>
      </c>
      <c r="D30" s="5">
        <v>8.81</v>
      </c>
      <c r="E30" s="5">
        <v>6.98</v>
      </c>
      <c r="F30" s="5">
        <v>8.26</v>
      </c>
      <c r="G30" s="5">
        <v>23.21</v>
      </c>
      <c r="H30" s="5">
        <v>5.45</v>
      </c>
      <c r="I30" s="5">
        <v>5.81</v>
      </c>
      <c r="J30" s="5">
        <v>6.49</v>
      </c>
      <c r="K30" s="5">
        <v>6.87</v>
      </c>
      <c r="L30" s="5">
        <v>14.07</v>
      </c>
      <c r="M30" s="5">
        <v>2.2999999999999998</v>
      </c>
      <c r="N30" s="6">
        <f t="shared" si="0"/>
        <v>106.72000000000001</v>
      </c>
    </row>
    <row r="31" spans="1:14" s="2" customFormat="1" ht="17.5" customHeight="1" outlineLevel="1" x14ac:dyDescent="0.3">
      <c r="A31" s="15" t="s">
        <v>46</v>
      </c>
      <c r="B31" s="9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6">
        <f t="shared" si="0"/>
        <v>0</v>
      </c>
    </row>
    <row r="32" spans="1:14" s="2" customFormat="1" ht="17.5" customHeight="1" outlineLevel="1" x14ac:dyDescent="0.3">
      <c r="A32" s="15" t="s">
        <v>47</v>
      </c>
      <c r="B32" s="9">
        <v>-0.2</v>
      </c>
      <c r="C32" s="5">
        <v>0</v>
      </c>
      <c r="D32" s="5">
        <v>0.1</v>
      </c>
      <c r="E32" s="5">
        <v>-0.34</v>
      </c>
      <c r="F32" s="5">
        <v>0.34</v>
      </c>
      <c r="G32" s="5">
        <v>0</v>
      </c>
      <c r="H32" s="5">
        <v>0.08</v>
      </c>
      <c r="I32" s="5">
        <v>0</v>
      </c>
      <c r="J32" s="5">
        <v>0</v>
      </c>
      <c r="K32" s="5">
        <v>0</v>
      </c>
      <c r="L32" s="5">
        <v>0</v>
      </c>
      <c r="M32" s="5">
        <v>0.02</v>
      </c>
      <c r="N32" s="6">
        <f t="shared" si="0"/>
        <v>-3.1225022567582528E-17</v>
      </c>
    </row>
    <row r="33" spans="1:14" s="2" customFormat="1" ht="17.5" customHeight="1" outlineLevel="1" x14ac:dyDescent="0.3">
      <c r="A33" s="15" t="s">
        <v>32</v>
      </c>
      <c r="B33" s="9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6">
        <f t="shared" si="0"/>
        <v>0</v>
      </c>
    </row>
    <row r="34" spans="1:14" s="2" customFormat="1" ht="17.5" customHeight="1" outlineLevel="1" x14ac:dyDescent="0.3">
      <c r="A34" s="15" t="s">
        <v>48</v>
      </c>
      <c r="B34" s="9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6">
        <f t="shared" si="0"/>
        <v>0</v>
      </c>
    </row>
    <row r="35" spans="1:14" s="2" customFormat="1" ht="17.5" customHeight="1" outlineLevel="1" x14ac:dyDescent="0.3">
      <c r="A35" s="15" t="s">
        <v>49</v>
      </c>
      <c r="B35" s="9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6">
        <f t="shared" si="0"/>
        <v>0</v>
      </c>
    </row>
    <row r="36" spans="1:14" s="2" customFormat="1" ht="17.5" customHeight="1" outlineLevel="1" x14ac:dyDescent="0.3">
      <c r="A36" s="15" t="s">
        <v>2</v>
      </c>
      <c r="B36" s="9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6">
        <f t="shared" si="0"/>
        <v>0</v>
      </c>
    </row>
    <row r="37" spans="1:14" s="2" customFormat="1" ht="17.5" customHeight="1" outlineLevel="1" x14ac:dyDescent="0.3">
      <c r="A37" s="15" t="s">
        <v>50</v>
      </c>
      <c r="B37" s="9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6">
        <f t="shared" si="0"/>
        <v>0</v>
      </c>
    </row>
    <row r="38" spans="1:14" s="2" customFormat="1" ht="17.5" customHeight="1" outlineLevel="1" x14ac:dyDescent="0.3">
      <c r="A38" s="15" t="s">
        <v>51</v>
      </c>
      <c r="B38" s="9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6">
        <f t="shared" si="0"/>
        <v>0</v>
      </c>
    </row>
    <row r="39" spans="1:14" s="2" customFormat="1" ht="17.5" customHeight="1" outlineLevel="1" x14ac:dyDescent="0.3">
      <c r="A39" s="15" t="s">
        <v>52</v>
      </c>
      <c r="B39" s="9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6">
        <f t="shared" si="0"/>
        <v>0</v>
      </c>
    </row>
    <row r="40" spans="1:14" s="2" customFormat="1" ht="17.5" customHeight="1" outlineLevel="1" x14ac:dyDescent="0.3">
      <c r="A40" s="15" t="s">
        <v>53</v>
      </c>
      <c r="B40" s="9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6">
        <f t="shared" si="0"/>
        <v>0</v>
      </c>
    </row>
    <row r="41" spans="1:14" s="2" customFormat="1" ht="17.5" customHeight="1" outlineLevel="1" x14ac:dyDescent="0.3">
      <c r="A41" s="15" t="s">
        <v>40</v>
      </c>
      <c r="B41" s="9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6">
        <f t="shared" si="0"/>
        <v>0</v>
      </c>
    </row>
    <row r="42" spans="1:14" s="2" customFormat="1" ht="17.5" customHeight="1" outlineLevel="1" x14ac:dyDescent="0.3">
      <c r="A42" s="15" t="s">
        <v>3</v>
      </c>
      <c r="B42" s="9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6">
        <f t="shared" si="0"/>
        <v>0</v>
      </c>
    </row>
    <row r="43" spans="1:14" s="2" customFormat="1" ht="17.5" customHeight="1" outlineLevel="1" x14ac:dyDescent="0.3">
      <c r="A43" s="15" t="s">
        <v>41</v>
      </c>
      <c r="B43" s="9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6">
        <f t="shared" si="0"/>
        <v>0</v>
      </c>
    </row>
    <row r="44" spans="1:14" s="2" customFormat="1" ht="17.5" customHeight="1" outlineLevel="1" x14ac:dyDescent="0.3">
      <c r="A44" s="15" t="s">
        <v>42</v>
      </c>
      <c r="B44" s="9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6">
        <f t="shared" si="0"/>
        <v>0</v>
      </c>
    </row>
    <row r="45" spans="1:14" s="2" customFormat="1" ht="17.5" customHeight="1" outlineLevel="1" x14ac:dyDescent="0.3">
      <c r="A45" s="15" t="s">
        <v>54</v>
      </c>
      <c r="B45" s="9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6">
        <f t="shared" si="0"/>
        <v>0</v>
      </c>
    </row>
    <row r="46" spans="1:14" ht="17" customHeight="1" thickBot="1" x14ac:dyDescent="0.35">
      <c r="A46" s="22" t="s">
        <v>4</v>
      </c>
      <c r="B46" s="12">
        <f>B28-B29</f>
        <v>-4.6400000000000006</v>
      </c>
      <c r="C46" s="8">
        <f t="shared" ref="C46:M46" si="6">C28-C29</f>
        <v>-7.82</v>
      </c>
      <c r="D46" s="8">
        <f t="shared" si="6"/>
        <v>3.2100000000000009</v>
      </c>
      <c r="E46" s="8">
        <f t="shared" si="6"/>
        <v>2</v>
      </c>
      <c r="F46" s="8">
        <f t="shared" si="6"/>
        <v>1.3900000000000059</v>
      </c>
      <c r="G46" s="8">
        <f t="shared" si="6"/>
        <v>-11.43</v>
      </c>
      <c r="H46" s="8">
        <f t="shared" si="6"/>
        <v>-8.9499999999999993</v>
      </c>
      <c r="I46" s="8">
        <f t="shared" si="6"/>
        <v>-6.2</v>
      </c>
      <c r="J46" s="8">
        <f t="shared" si="6"/>
        <v>-8.5699999999999985</v>
      </c>
      <c r="K46" s="8">
        <f t="shared" si="6"/>
        <v>-13.340000000000003</v>
      </c>
      <c r="L46" s="8">
        <f t="shared" si="6"/>
        <v>19.059999999999995</v>
      </c>
      <c r="M46" s="8">
        <f t="shared" si="6"/>
        <v>-4.7199999999999989</v>
      </c>
      <c r="N46" s="8">
        <f t="shared" si="0"/>
        <v>-40.01</v>
      </c>
    </row>
    <row r="49" spans="2:13" x14ac:dyDescent="0.3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</sheetData>
  <phoneticPr fontId="2" type="noConversion"/>
  <hyperlinks>
    <hyperlink ref="C1" location="目录!A1" display="返回首页"/>
  </hyperlinks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自然堂电商</vt:lpstr>
      <vt:lpstr>植物智慧电商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李娟</dc:creator>
  <cp:lastModifiedBy>罗洪兵</cp:lastModifiedBy>
  <dcterms:created xsi:type="dcterms:W3CDTF">2015-06-05T18:19:34Z</dcterms:created>
  <dcterms:modified xsi:type="dcterms:W3CDTF">2021-05-06T02:04:54Z</dcterms:modified>
</cp:coreProperties>
</file>