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\美素\美素-财务报表\2020年报表类\"/>
    </mc:Choice>
  </mc:AlternateContent>
  <bookViews>
    <workbookView xWindow="0" yWindow="0" windowWidth="20700" windowHeight="9240" activeTab="2"/>
  </bookViews>
  <sheets>
    <sheet name="美素美妆" sheetId="14" r:id="rId1"/>
    <sheet name="美素商超" sheetId="15" r:id="rId2"/>
    <sheet name="美素电商" sheetId="17" r:id="rId3"/>
    <sheet name="美素品牌" sheetId="18" r:id="rId4"/>
    <sheet name="大客户部" sheetId="26" r:id="rId5"/>
    <sheet name="大客户部-KA" sheetId="27" r:id="rId6"/>
    <sheet name="大客户部-特通" sheetId="28" r:id="rId7"/>
    <sheet name="大客户部-商务" sheetId="2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6" l="1"/>
  <c r="C16" i="26"/>
  <c r="D16" i="26"/>
  <c r="E16" i="26"/>
  <c r="F16" i="26"/>
  <c r="G16" i="26"/>
  <c r="H16" i="26"/>
  <c r="I16" i="26"/>
  <c r="J16" i="26"/>
  <c r="K16" i="26"/>
  <c r="L16" i="26"/>
  <c r="M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B4" i="26"/>
  <c r="C4" i="26"/>
  <c r="D4" i="26"/>
  <c r="E4" i="26"/>
  <c r="F4" i="26"/>
  <c r="G4" i="26"/>
  <c r="H4" i="26"/>
  <c r="I4" i="26"/>
  <c r="J4" i="26"/>
  <c r="K4" i="26"/>
  <c r="L4" i="26"/>
  <c r="M4" i="26"/>
  <c r="B5" i="26"/>
  <c r="C5" i="26"/>
  <c r="D5" i="26"/>
  <c r="E5" i="26"/>
  <c r="F5" i="26"/>
  <c r="G5" i="26"/>
  <c r="H5" i="26"/>
  <c r="I5" i="26"/>
  <c r="J5" i="26"/>
  <c r="K5" i="26"/>
  <c r="L5" i="26"/>
  <c r="M5" i="26"/>
  <c r="B6" i="26"/>
  <c r="C6" i="26"/>
  <c r="D6" i="26"/>
  <c r="E6" i="26"/>
  <c r="F6" i="26"/>
  <c r="G6" i="26"/>
  <c r="H6" i="26"/>
  <c r="I6" i="26"/>
  <c r="J6" i="26"/>
  <c r="K6" i="26"/>
  <c r="L6" i="26"/>
  <c r="M6" i="26"/>
  <c r="B7" i="26"/>
  <c r="C7" i="26"/>
  <c r="D7" i="26"/>
  <c r="E7" i="26"/>
  <c r="F7" i="26"/>
  <c r="G7" i="26"/>
  <c r="H7" i="26"/>
  <c r="I7" i="26"/>
  <c r="J7" i="26"/>
  <c r="K7" i="26"/>
  <c r="L7" i="26"/>
  <c r="M7" i="26"/>
  <c r="C3" i="26"/>
  <c r="D3" i="26"/>
  <c r="E3" i="26"/>
  <c r="F3" i="26"/>
  <c r="G3" i="26"/>
  <c r="H3" i="26"/>
  <c r="I3" i="26"/>
  <c r="J3" i="26"/>
  <c r="K3" i="26"/>
  <c r="L3" i="26"/>
  <c r="M3" i="26"/>
  <c r="B3" i="26"/>
  <c r="B17" i="27"/>
  <c r="N45" i="29" l="1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N27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M10" i="29"/>
  <c r="M28" i="29" s="1"/>
  <c r="M46" i="29" s="1"/>
  <c r="L10" i="29"/>
  <c r="K10" i="29"/>
  <c r="J10" i="29"/>
  <c r="J28" i="29" s="1"/>
  <c r="J46" i="29" s="1"/>
  <c r="I10" i="29"/>
  <c r="I28" i="29" s="1"/>
  <c r="I46" i="29" s="1"/>
  <c r="H10" i="29"/>
  <c r="G10" i="29"/>
  <c r="F10" i="29"/>
  <c r="F28" i="29" s="1"/>
  <c r="F46" i="29" s="1"/>
  <c r="E10" i="29"/>
  <c r="D10" i="29"/>
  <c r="C10" i="29"/>
  <c r="B10" i="29"/>
  <c r="B28" i="29" s="1"/>
  <c r="M8" i="29"/>
  <c r="M9" i="29" s="1"/>
  <c r="L8" i="29"/>
  <c r="K8" i="29"/>
  <c r="K9" i="29" s="1"/>
  <c r="J8" i="29"/>
  <c r="J9" i="29" s="1"/>
  <c r="I8" i="29"/>
  <c r="I9" i="29" s="1"/>
  <c r="H8" i="29"/>
  <c r="G8" i="29"/>
  <c r="G9" i="29" s="1"/>
  <c r="F8" i="29"/>
  <c r="F9" i="29" s="1"/>
  <c r="E8" i="29"/>
  <c r="E9" i="29" s="1"/>
  <c r="D8" i="29"/>
  <c r="C8" i="29"/>
  <c r="C9" i="29" s="1"/>
  <c r="B8" i="29"/>
  <c r="B9" i="29" s="1"/>
  <c r="N7" i="29"/>
  <c r="N6" i="29"/>
  <c r="N5" i="29"/>
  <c r="N4" i="29"/>
  <c r="N3" i="29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N29" i="28" s="1"/>
  <c r="G28" i="28"/>
  <c r="G46" i="28" s="1"/>
  <c r="N27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M10" i="28"/>
  <c r="M28" i="28" s="1"/>
  <c r="M46" i="28" s="1"/>
  <c r="L10" i="28"/>
  <c r="K10" i="28"/>
  <c r="J10" i="28"/>
  <c r="I10" i="28"/>
  <c r="I28" i="28" s="1"/>
  <c r="I46" i="28" s="1"/>
  <c r="H10" i="28"/>
  <c r="H28" i="28" s="1"/>
  <c r="H46" i="28" s="1"/>
  <c r="G10" i="28"/>
  <c r="F10" i="28"/>
  <c r="E10" i="28"/>
  <c r="E28" i="28" s="1"/>
  <c r="E46" i="28" s="1"/>
  <c r="D10" i="28"/>
  <c r="C10" i="28"/>
  <c r="C28" i="28" s="1"/>
  <c r="C46" i="28" s="1"/>
  <c r="B10" i="28"/>
  <c r="M9" i="28"/>
  <c r="I9" i="28"/>
  <c r="M8" i="28"/>
  <c r="L8" i="28"/>
  <c r="L9" i="28" s="1"/>
  <c r="K8" i="28"/>
  <c r="K9" i="28" s="1"/>
  <c r="J8" i="28"/>
  <c r="I8" i="28"/>
  <c r="H8" i="28"/>
  <c r="H9" i="28" s="1"/>
  <c r="G8" i="28"/>
  <c r="G9" i="28" s="1"/>
  <c r="F8" i="28"/>
  <c r="E8" i="28"/>
  <c r="E9" i="28" s="1"/>
  <c r="D8" i="28"/>
  <c r="D9" i="28" s="1"/>
  <c r="C8" i="28"/>
  <c r="C9" i="28" s="1"/>
  <c r="B8" i="28"/>
  <c r="B28" i="28" s="1"/>
  <c r="N7" i="28"/>
  <c r="N6" i="28"/>
  <c r="N5" i="28"/>
  <c r="N4" i="28"/>
  <c r="N3" i="28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N29" i="27" s="1"/>
  <c r="C28" i="27"/>
  <c r="C46" i="27" s="1"/>
  <c r="N27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M10" i="27"/>
  <c r="L10" i="27"/>
  <c r="K10" i="27"/>
  <c r="K28" i="27" s="1"/>
  <c r="K46" i="27" s="1"/>
  <c r="J10" i="27"/>
  <c r="I10" i="27"/>
  <c r="H10" i="27"/>
  <c r="G10" i="27"/>
  <c r="F10" i="27"/>
  <c r="E10" i="27"/>
  <c r="D10" i="27"/>
  <c r="C10" i="27"/>
  <c r="B10" i="27"/>
  <c r="M9" i="27"/>
  <c r="M8" i="27"/>
  <c r="M28" i="27" s="1"/>
  <c r="M46" i="27" s="1"/>
  <c r="L8" i="27"/>
  <c r="L28" i="27" s="1"/>
  <c r="L46" i="27" s="1"/>
  <c r="K8" i="27"/>
  <c r="K9" i="27" s="1"/>
  <c r="J8" i="27"/>
  <c r="J9" i="27" s="1"/>
  <c r="I8" i="27"/>
  <c r="I28" i="27" s="1"/>
  <c r="I46" i="27" s="1"/>
  <c r="H8" i="27"/>
  <c r="H28" i="27" s="1"/>
  <c r="H46" i="27" s="1"/>
  <c r="G8" i="27"/>
  <c r="G9" i="27" s="1"/>
  <c r="F8" i="27"/>
  <c r="F9" i="27" s="1"/>
  <c r="E8" i="27"/>
  <c r="E28" i="27" s="1"/>
  <c r="E46" i="27" s="1"/>
  <c r="D8" i="27"/>
  <c r="D28" i="27" s="1"/>
  <c r="D46" i="27" s="1"/>
  <c r="C8" i="27"/>
  <c r="C9" i="27" s="1"/>
  <c r="B8" i="27"/>
  <c r="B9" i="27" s="1"/>
  <c r="N7" i="27"/>
  <c r="N6" i="27"/>
  <c r="N5" i="27"/>
  <c r="N4" i="27"/>
  <c r="N3" i="27"/>
  <c r="N29" i="29" l="1"/>
  <c r="E28" i="29"/>
  <c r="E46" i="29" s="1"/>
  <c r="C28" i="29"/>
  <c r="C46" i="29" s="1"/>
  <c r="G28" i="29"/>
  <c r="G46" i="29" s="1"/>
  <c r="K28" i="29"/>
  <c r="K46" i="29" s="1"/>
  <c r="L28" i="29"/>
  <c r="L46" i="29" s="1"/>
  <c r="H28" i="29"/>
  <c r="H46" i="29" s="1"/>
  <c r="D28" i="29"/>
  <c r="D46" i="29" s="1"/>
  <c r="L28" i="28"/>
  <c r="L46" i="28" s="1"/>
  <c r="K28" i="28"/>
  <c r="K46" i="28" s="1"/>
  <c r="J28" i="28"/>
  <c r="J46" i="28" s="1"/>
  <c r="F28" i="28"/>
  <c r="F46" i="28" s="1"/>
  <c r="N10" i="28"/>
  <c r="D28" i="28"/>
  <c r="D46" i="28" s="1"/>
  <c r="I9" i="27"/>
  <c r="N10" i="27"/>
  <c r="E9" i="27"/>
  <c r="G28" i="27"/>
  <c r="G46" i="27" s="1"/>
  <c r="B46" i="29"/>
  <c r="N10" i="29"/>
  <c r="D9" i="29"/>
  <c r="H9" i="29"/>
  <c r="L9" i="29"/>
  <c r="N8" i="29"/>
  <c r="N9" i="29" s="1"/>
  <c r="B46" i="28"/>
  <c r="N8" i="28"/>
  <c r="N9" i="28" s="1"/>
  <c r="B9" i="28"/>
  <c r="F9" i="28"/>
  <c r="J9" i="28"/>
  <c r="N8" i="27"/>
  <c r="N9" i="27" s="1"/>
  <c r="D9" i="27"/>
  <c r="H9" i="27"/>
  <c r="L9" i="27"/>
  <c r="B28" i="27"/>
  <c r="F28" i="27"/>
  <c r="F46" i="27" s="1"/>
  <c r="J28" i="27"/>
  <c r="J46" i="27" s="1"/>
  <c r="F10" i="15"/>
  <c r="E10" i="15"/>
  <c r="F8" i="15"/>
  <c r="E8" i="15"/>
  <c r="E28" i="15" s="1"/>
  <c r="N28" i="29" l="1"/>
  <c r="N46" i="29"/>
  <c r="N28" i="28"/>
  <c r="N46" i="28"/>
  <c r="B46" i="27"/>
  <c r="N46" i="27" s="1"/>
  <c r="N28" i="27"/>
  <c r="F28" i="15"/>
  <c r="E9" i="15"/>
  <c r="F9" i="15"/>
  <c r="N26" i="14" l="1"/>
  <c r="M27" i="18" l="1"/>
  <c r="L27" i="18"/>
  <c r="K27" i="18"/>
  <c r="J27" i="18"/>
  <c r="I27" i="18"/>
  <c r="H27" i="18"/>
  <c r="G27" i="18"/>
  <c r="F27" i="18"/>
  <c r="E27" i="18"/>
  <c r="D27" i="18"/>
  <c r="C27" i="18"/>
  <c r="B27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7" i="18"/>
  <c r="L7" i="18"/>
  <c r="K7" i="18"/>
  <c r="J7" i="18"/>
  <c r="I7" i="18"/>
  <c r="H7" i="18"/>
  <c r="G7" i="18"/>
  <c r="F7" i="18"/>
  <c r="E7" i="18"/>
  <c r="D7" i="18"/>
  <c r="C7" i="18"/>
  <c r="B7" i="18"/>
  <c r="M6" i="18"/>
  <c r="L6" i="18"/>
  <c r="K6" i="18"/>
  <c r="J6" i="18"/>
  <c r="I6" i="18"/>
  <c r="H6" i="18"/>
  <c r="G6" i="18"/>
  <c r="F6" i="18"/>
  <c r="E6" i="18"/>
  <c r="D6" i="18"/>
  <c r="C6" i="18"/>
  <c r="B6" i="18"/>
  <c r="M5" i="18"/>
  <c r="L5" i="18"/>
  <c r="K5" i="18"/>
  <c r="J5" i="18"/>
  <c r="I5" i="18"/>
  <c r="H5" i="18"/>
  <c r="G5" i="18"/>
  <c r="F5" i="18"/>
  <c r="E5" i="18"/>
  <c r="D5" i="18"/>
  <c r="C5" i="18"/>
  <c r="B5" i="18"/>
  <c r="M4" i="18"/>
  <c r="L4" i="18"/>
  <c r="K4" i="18"/>
  <c r="J4" i="18"/>
  <c r="I4" i="18"/>
  <c r="H4" i="18"/>
  <c r="G4" i="18"/>
  <c r="F4" i="18"/>
  <c r="E4" i="18"/>
  <c r="D4" i="18"/>
  <c r="C4" i="18"/>
  <c r="B4" i="18"/>
  <c r="M3" i="18"/>
  <c r="L3" i="18"/>
  <c r="K3" i="18"/>
  <c r="J3" i="18"/>
  <c r="I3" i="18"/>
  <c r="H3" i="18"/>
  <c r="G3" i="18"/>
  <c r="F3" i="18"/>
  <c r="E3" i="18"/>
  <c r="D3" i="18"/>
  <c r="C3" i="18"/>
  <c r="B3" i="18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N27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M8" i="26"/>
  <c r="M28" i="26" s="1"/>
  <c r="M46" i="26" s="1"/>
  <c r="L8" i="26"/>
  <c r="K8" i="26"/>
  <c r="J8" i="26"/>
  <c r="J9" i="26" s="1"/>
  <c r="I8" i="26"/>
  <c r="I9" i="26" s="1"/>
  <c r="H8" i="26"/>
  <c r="G8" i="26"/>
  <c r="G28" i="26" s="1"/>
  <c r="G46" i="26" s="1"/>
  <c r="F8" i="26"/>
  <c r="F28" i="26" s="1"/>
  <c r="F46" i="26" s="1"/>
  <c r="E8" i="26"/>
  <c r="E28" i="26" s="1"/>
  <c r="E46" i="26" s="1"/>
  <c r="D8" i="26"/>
  <c r="D28" i="26" s="1"/>
  <c r="D46" i="26" s="1"/>
  <c r="C8" i="26"/>
  <c r="C28" i="26" s="1"/>
  <c r="C46" i="26" s="1"/>
  <c r="B8" i="26"/>
  <c r="B9" i="26" s="1"/>
  <c r="N7" i="26"/>
  <c r="N6" i="26"/>
  <c r="N5" i="26"/>
  <c r="N4" i="26"/>
  <c r="N3" i="26"/>
  <c r="I28" i="26" l="1"/>
  <c r="I46" i="26" s="1"/>
  <c r="N29" i="26"/>
  <c r="K28" i="26"/>
  <c r="K46" i="26" s="1"/>
  <c r="H28" i="26"/>
  <c r="H46" i="26" s="1"/>
  <c r="N10" i="26"/>
  <c r="C9" i="26"/>
  <c r="D9" i="26"/>
  <c r="B28" i="26"/>
  <c r="L28" i="26"/>
  <c r="L46" i="26" s="1"/>
  <c r="K9" i="26"/>
  <c r="L9" i="26"/>
  <c r="J28" i="26"/>
  <c r="J46" i="26" s="1"/>
  <c r="E9" i="26"/>
  <c r="M9" i="26"/>
  <c r="F9" i="26"/>
  <c r="B46" i="26"/>
  <c r="G9" i="26"/>
  <c r="H9" i="26"/>
  <c r="N8" i="26"/>
  <c r="N9" i="26" s="1"/>
  <c r="N28" i="26" l="1"/>
  <c r="N46" i="26"/>
  <c r="N5" i="14" l="1"/>
  <c r="N5" i="15"/>
  <c r="N5" i="17"/>
  <c r="N45" i="17" l="1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N27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8" i="17"/>
  <c r="L8" i="17"/>
  <c r="K8" i="17"/>
  <c r="K9" i="17" s="1"/>
  <c r="J8" i="17"/>
  <c r="I8" i="17"/>
  <c r="I9" i="17" s="1"/>
  <c r="H8" i="17"/>
  <c r="G8" i="17"/>
  <c r="G28" i="17" s="1"/>
  <c r="G46" i="17" s="1"/>
  <c r="F8" i="17"/>
  <c r="F9" i="17" s="1"/>
  <c r="E8" i="17"/>
  <c r="D8" i="17"/>
  <c r="C8" i="17"/>
  <c r="C9" i="17" s="1"/>
  <c r="B8" i="17"/>
  <c r="N7" i="17"/>
  <c r="N6" i="17"/>
  <c r="N4" i="17"/>
  <c r="N3" i="17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7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D10" i="15"/>
  <c r="C10" i="15"/>
  <c r="B10" i="15"/>
  <c r="M8" i="15"/>
  <c r="L8" i="15"/>
  <c r="L9" i="15" s="1"/>
  <c r="K8" i="15"/>
  <c r="K9" i="15" s="1"/>
  <c r="J8" i="15"/>
  <c r="J9" i="15" s="1"/>
  <c r="I8" i="15"/>
  <c r="I9" i="15" s="1"/>
  <c r="H8" i="15"/>
  <c r="G8" i="15"/>
  <c r="D8" i="15"/>
  <c r="D9" i="15" s="1"/>
  <c r="C8" i="15"/>
  <c r="C9" i="15" s="1"/>
  <c r="B8" i="15"/>
  <c r="N7" i="15"/>
  <c r="N6" i="15"/>
  <c r="N4" i="15"/>
  <c r="N3" i="15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H28" i="15" l="1"/>
  <c r="H46" i="15" s="1"/>
  <c r="J28" i="17"/>
  <c r="J46" i="17" s="1"/>
  <c r="E29" i="18"/>
  <c r="M29" i="18"/>
  <c r="J8" i="18"/>
  <c r="J9" i="18" s="1"/>
  <c r="I10" i="18"/>
  <c r="I29" i="18"/>
  <c r="E10" i="18"/>
  <c r="I8" i="18"/>
  <c r="I9" i="18" s="1"/>
  <c r="M8" i="18"/>
  <c r="M9" i="18" s="1"/>
  <c r="J29" i="18"/>
  <c r="E8" i="18"/>
  <c r="E28" i="14"/>
  <c r="E46" i="14" s="1"/>
  <c r="M28" i="14"/>
  <c r="M46" i="14" s="1"/>
  <c r="L8" i="18"/>
  <c r="L9" i="18" s="1"/>
  <c r="E46" i="15"/>
  <c r="D28" i="17"/>
  <c r="D46" i="17" s="1"/>
  <c r="L28" i="17"/>
  <c r="L46" i="17" s="1"/>
  <c r="M28" i="15"/>
  <c r="M46" i="15" s="1"/>
  <c r="G28" i="14"/>
  <c r="G46" i="14" s="1"/>
  <c r="G28" i="15"/>
  <c r="G46" i="15" s="1"/>
  <c r="J9" i="17"/>
  <c r="N29" i="14"/>
  <c r="F28" i="14"/>
  <c r="F46" i="14" s="1"/>
  <c r="N10" i="14"/>
  <c r="F8" i="18"/>
  <c r="F9" i="18" s="1"/>
  <c r="M10" i="18"/>
  <c r="N16" i="18"/>
  <c r="N22" i="18"/>
  <c r="N33" i="18"/>
  <c r="N39" i="18"/>
  <c r="N41" i="18"/>
  <c r="D9" i="17"/>
  <c r="L9" i="17"/>
  <c r="N11" i="18"/>
  <c r="N40" i="18"/>
  <c r="N42" i="18"/>
  <c r="B9" i="15"/>
  <c r="B9" i="14"/>
  <c r="N5" i="18"/>
  <c r="N4" i="18"/>
  <c r="F9" i="14"/>
  <c r="N29" i="15"/>
  <c r="N10" i="17"/>
  <c r="D8" i="18"/>
  <c r="D9" i="18" s="1"/>
  <c r="H8" i="18"/>
  <c r="H9" i="18" s="1"/>
  <c r="E9" i="14"/>
  <c r="N8" i="17"/>
  <c r="N9" i="17" s="1"/>
  <c r="H46" i="14"/>
  <c r="G9" i="14"/>
  <c r="N10" i="15"/>
  <c r="H9" i="14"/>
  <c r="C28" i="15"/>
  <c r="C46" i="15" s="1"/>
  <c r="K28" i="15"/>
  <c r="K46" i="15" s="1"/>
  <c r="E28" i="17"/>
  <c r="E46" i="17" s="1"/>
  <c r="M28" i="17"/>
  <c r="M46" i="17" s="1"/>
  <c r="M9" i="14"/>
  <c r="D28" i="15"/>
  <c r="D46" i="15" s="1"/>
  <c r="L28" i="15"/>
  <c r="L46" i="15" s="1"/>
  <c r="F28" i="17"/>
  <c r="F46" i="17" s="1"/>
  <c r="B9" i="17"/>
  <c r="D28" i="14"/>
  <c r="D46" i="14" s="1"/>
  <c r="L28" i="14"/>
  <c r="L46" i="14" s="1"/>
  <c r="F46" i="15"/>
  <c r="H28" i="17"/>
  <c r="H46" i="17" s="1"/>
  <c r="N29" i="17"/>
  <c r="C10" i="18"/>
  <c r="H29" i="18"/>
  <c r="D29" i="18"/>
  <c r="H10" i="18"/>
  <c r="D10" i="18"/>
  <c r="L29" i="18"/>
  <c r="L10" i="18"/>
  <c r="K8" i="18"/>
  <c r="K9" i="18" s="1"/>
  <c r="J10" i="18"/>
  <c r="N20" i="18"/>
  <c r="N32" i="18"/>
  <c r="N36" i="18"/>
  <c r="K10" i="18"/>
  <c r="N17" i="18"/>
  <c r="N21" i="18"/>
  <c r="C29" i="18"/>
  <c r="K29" i="18"/>
  <c r="N35" i="18"/>
  <c r="N3" i="18"/>
  <c r="G10" i="18"/>
  <c r="G8" i="18"/>
  <c r="G9" i="18" s="1"/>
  <c r="I28" i="17"/>
  <c r="I46" i="17" s="1"/>
  <c r="E9" i="17"/>
  <c r="M9" i="17"/>
  <c r="B28" i="17"/>
  <c r="C28" i="17"/>
  <c r="C46" i="17" s="1"/>
  <c r="K28" i="17"/>
  <c r="K46" i="17" s="1"/>
  <c r="G9" i="17"/>
  <c r="H9" i="17"/>
  <c r="I28" i="15"/>
  <c r="I46" i="15" s="1"/>
  <c r="M9" i="15"/>
  <c r="B28" i="15"/>
  <c r="J28" i="15"/>
  <c r="J46" i="15" s="1"/>
  <c r="G9" i="15"/>
  <c r="H9" i="15"/>
  <c r="N8" i="15"/>
  <c r="N9" i="15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43" i="18" l="1"/>
  <c r="E28" i="18"/>
  <c r="E46" i="18" s="1"/>
  <c r="I28" i="18"/>
  <c r="I46" i="18" s="1"/>
  <c r="M28" i="18"/>
  <c r="M46" i="18" s="1"/>
  <c r="J28" i="18"/>
  <c r="J46" i="18" s="1"/>
  <c r="E9" i="18"/>
  <c r="L28" i="18"/>
  <c r="L46" i="18" s="1"/>
  <c r="K28" i="18"/>
  <c r="K46" i="18" s="1"/>
  <c r="N23" i="18"/>
  <c r="N7" i="18"/>
  <c r="D28" i="18"/>
  <c r="D46" i="18" s="1"/>
  <c r="N45" i="18"/>
  <c r="N25" i="18"/>
  <c r="N37" i="18"/>
  <c r="G29" i="18"/>
  <c r="N44" i="18"/>
  <c r="N14" i="18"/>
  <c r="N19" i="18"/>
  <c r="N24" i="18"/>
  <c r="N27" i="18"/>
  <c r="N12" i="18"/>
  <c r="N34" i="18"/>
  <c r="N6" i="18"/>
  <c r="H28" i="18"/>
  <c r="H46" i="18" s="1"/>
  <c r="B8" i="18"/>
  <c r="F29" i="18"/>
  <c r="N31" i="18"/>
  <c r="N15" i="18"/>
  <c r="F10" i="18"/>
  <c r="F28" i="18" s="1"/>
  <c r="N30" i="18"/>
  <c r="C8" i="18"/>
  <c r="N38" i="18"/>
  <c r="N13" i="18"/>
  <c r="N18" i="18"/>
  <c r="B10" i="18"/>
  <c r="B29" i="18"/>
  <c r="G28" i="18"/>
  <c r="N28" i="17"/>
  <c r="B46" i="17"/>
  <c r="N28" i="15"/>
  <c r="B46" i="15"/>
  <c r="N28" i="14"/>
  <c r="B46" i="14"/>
  <c r="F46" i="18" l="1"/>
  <c r="G46" i="18"/>
  <c r="B28" i="18"/>
  <c r="B46" i="18" s="1"/>
  <c r="N29" i="18"/>
  <c r="N46" i="17"/>
  <c r="N46" i="15"/>
  <c r="N46" i="14"/>
  <c r="B9" i="18"/>
  <c r="N10" i="18"/>
  <c r="C9" i="18"/>
  <c r="N8" i="18"/>
  <c r="N9" i="18" s="1"/>
  <c r="C28" i="18"/>
  <c r="C46" i="18" l="1"/>
  <c r="N46" i="18" s="1"/>
  <c r="N28" i="18"/>
</calcChain>
</file>

<file path=xl/sharedStrings.xml><?xml version="1.0" encoding="utf-8"?>
<sst xmlns="http://schemas.openxmlformats.org/spreadsheetml/2006/main" count="472" uniqueCount="58">
  <si>
    <t>一、零售原价金额</t>
  </si>
  <si>
    <t>二、公司零售额</t>
  </si>
  <si>
    <t>7、公关费</t>
  </si>
  <si>
    <t>13、仓储物流费</t>
  </si>
  <si>
    <t>销售利润</t>
  </si>
  <si>
    <t>单位：万元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</si>
  <si>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</si>
  <si>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</si>
  <si>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</si>
  <si>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</si>
  <si>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</si>
  <si>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</si>
  <si>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</si>
  <si>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</si>
  <si>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</si>
  <si>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</si>
  <si>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</si>
  <si>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</si>
  <si>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</si>
  <si>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</si>
  <si>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</si>
  <si>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</si>
  <si>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利润表-美素电商渠道</t>
    <phoneticPr fontId="2" type="noConversion"/>
  </si>
  <si>
    <t>利润表-美素全渠道</t>
    <phoneticPr fontId="2" type="noConversion"/>
  </si>
  <si>
    <t>利润表-大客户部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</si>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</sst>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9" fontId="0" fillId="0" borderId="0" xfId="0" applyNumberFormat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7"/>
  <sheetViews>
    <sheetView workbookViewId="0">
      <pane xSplit="1" ySplit="2" topLeftCell="B27" activePane="bottomRight" state="frozen"/>
      <selection activeCell="O10" sqref="O10"/>
      <selection pane="topRight" activeCell="O10" sqref="O10"/>
      <selection pane="bottomLeft" activeCell="O10" sqref="O10"/>
      <selection pane="bottomRight" activeCell="G41" sqref="G41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27" s="1" customFormat="1" ht="21.95" customHeight="1" thickBot="1">
      <c r="A1" s="1" t="s">
        <v>20</v>
      </c>
    </row>
    <row r="2" spans="1:27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27" s="2" customFormat="1" ht="17.45" customHeight="1">
      <c r="A3" s="13" t="s">
        <v>0</v>
      </c>
      <c r="B3" s="8">
        <v>1504.7507000000001</v>
      </c>
      <c r="C3" s="4">
        <v>578.70339999999999</v>
      </c>
      <c r="D3" s="4">
        <v>1242.2936999999999</v>
      </c>
      <c r="E3" s="4">
        <v>1715.7636</v>
      </c>
      <c r="F3" s="4">
        <v>1195.8107</v>
      </c>
      <c r="G3" s="4">
        <v>949.74839999999995</v>
      </c>
      <c r="H3" s="4">
        <v>499.33550000000002</v>
      </c>
      <c r="I3" s="4">
        <v>907.4212</v>
      </c>
      <c r="J3" s="4">
        <v>126.09869999999999</v>
      </c>
      <c r="K3" s="4">
        <v>1565.0437999999999</v>
      </c>
      <c r="L3" s="4">
        <v>906.03449999999998</v>
      </c>
      <c r="M3" s="4">
        <v>1738.4573</v>
      </c>
      <c r="N3" s="5">
        <f>SUM(B3:M3)</f>
        <v>12929.461499999999</v>
      </c>
      <c r="P3" s="2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2" customFormat="1" ht="17.45" customHeight="1">
      <c r="A4" s="13" t="s">
        <v>1</v>
      </c>
      <c r="B4" s="8">
        <v>860.82814922857085</v>
      </c>
      <c r="C4" s="4">
        <v>420.62860099999978</v>
      </c>
      <c r="D4" s="4">
        <v>735.66654468571471</v>
      </c>
      <c r="E4" s="4">
        <v>1195.3849699142856</v>
      </c>
      <c r="F4" s="4">
        <v>588.62400600000046</v>
      </c>
      <c r="G4" s="4">
        <v>618.16059817142809</v>
      </c>
      <c r="H4" s="4">
        <v>490.97802305714271</v>
      </c>
      <c r="I4" s="4">
        <v>694.03076437142875</v>
      </c>
      <c r="J4" s="4">
        <v>105.16824119999998</v>
      </c>
      <c r="K4" s="4">
        <v>1147.5290346000022</v>
      </c>
      <c r="L4" s="4">
        <v>722.90668105714281</v>
      </c>
      <c r="M4" s="4">
        <v>1127.0492310000011</v>
      </c>
      <c r="N4" s="5">
        <f t="shared" ref="N4:N46" si="0">SUM(B4:M4)</f>
        <v>8706.9548442857176</v>
      </c>
      <c r="P4" s="17"/>
    </row>
    <row r="5" spans="1:27" s="2" customFormat="1" ht="17.45" customHeight="1">
      <c r="A5" s="13" t="s">
        <v>25</v>
      </c>
      <c r="B5" s="8">
        <v>301.28985222999978</v>
      </c>
      <c r="C5" s="4">
        <v>147.22001034999991</v>
      </c>
      <c r="D5" s="4">
        <v>257.48329064000012</v>
      </c>
      <c r="E5" s="4">
        <v>418.38473946999994</v>
      </c>
      <c r="F5" s="4">
        <v>206.01840210000015</v>
      </c>
      <c r="G5" s="4">
        <v>216.35620935999984</v>
      </c>
      <c r="H5" s="4">
        <v>171.84230806999994</v>
      </c>
      <c r="I5" s="4">
        <v>242.91076753000004</v>
      </c>
      <c r="J5" s="4">
        <v>36.808884419999991</v>
      </c>
      <c r="K5" s="4">
        <v>401.63516211000075</v>
      </c>
      <c r="L5" s="4">
        <v>253.01733836999995</v>
      </c>
      <c r="M5" s="4">
        <v>394.46723085000036</v>
      </c>
      <c r="N5" s="5">
        <f t="shared" si="0"/>
        <v>3047.4341955000009</v>
      </c>
      <c r="P5" s="17"/>
    </row>
    <row r="6" spans="1:27" s="2" customFormat="1" ht="17.45" customHeight="1">
      <c r="A6" s="13" t="s">
        <v>26</v>
      </c>
      <c r="B6" s="8">
        <v>266.62818781415911</v>
      </c>
      <c r="C6" s="4">
        <v>130.28319499999992</v>
      </c>
      <c r="D6" s="4">
        <v>227.8613191504426</v>
      </c>
      <c r="E6" s="4">
        <v>370.25198183185842</v>
      </c>
      <c r="F6" s="4">
        <v>182.31717000000009</v>
      </c>
      <c r="G6" s="4">
        <v>191.46567199999987</v>
      </c>
      <c r="H6" s="4">
        <v>152.07283899999996</v>
      </c>
      <c r="I6" s="4">
        <v>214.96528100000006</v>
      </c>
      <c r="J6" s="4">
        <v>32.574233999999997</v>
      </c>
      <c r="K6" s="4">
        <v>355.42934700000069</v>
      </c>
      <c r="L6" s="4">
        <v>223.90914899999999</v>
      </c>
      <c r="M6" s="4">
        <v>349.08604500000035</v>
      </c>
      <c r="N6" s="5">
        <f t="shared" si="0"/>
        <v>2696.8444207964608</v>
      </c>
      <c r="P6" s="17"/>
    </row>
    <row r="7" spans="1:27" s="2" customFormat="1" ht="17.45" customHeight="1">
      <c r="A7" s="13" t="s">
        <v>27</v>
      </c>
      <c r="B7" s="8">
        <v>44.968085999999957</v>
      </c>
      <c r="C7" s="4">
        <v>23.800873999999986</v>
      </c>
      <c r="D7" s="4">
        <v>36.158952000000049</v>
      </c>
      <c r="E7" s="4">
        <v>71.448879000000005</v>
      </c>
      <c r="F7" s="4">
        <v>35.530611000000022</v>
      </c>
      <c r="G7" s="4">
        <v>43.152900000000002</v>
      </c>
      <c r="H7" s="4">
        <v>32.58861500000004</v>
      </c>
      <c r="I7" s="4">
        <v>40.154221</v>
      </c>
      <c r="J7" s="4">
        <v>5.9552430000000003</v>
      </c>
      <c r="K7" s="4">
        <v>68.315445000000025</v>
      </c>
      <c r="L7" s="4">
        <v>46.803049000000001</v>
      </c>
      <c r="M7" s="4">
        <v>63.740792999999925</v>
      </c>
      <c r="N7" s="5">
        <f t="shared" si="0"/>
        <v>512.61766799999998</v>
      </c>
    </row>
    <row r="8" spans="1:27" s="2" customFormat="1" ht="17.45" customHeight="1">
      <c r="A8" s="19" t="s">
        <v>28</v>
      </c>
      <c r="B8" s="9">
        <f>B6-B7</f>
        <v>221.66010181415913</v>
      </c>
      <c r="C8" s="5">
        <f t="shared" ref="C8:M8" si="1">C6-C7</f>
        <v>106.48232099999993</v>
      </c>
      <c r="D8" s="5">
        <f t="shared" si="1"/>
        <v>191.70236715044254</v>
      </c>
      <c r="E8" s="5">
        <f t="shared" si="1"/>
        <v>298.80310283185838</v>
      </c>
      <c r="F8" s="5">
        <f t="shared" si="1"/>
        <v>146.78655900000007</v>
      </c>
      <c r="G8" s="5">
        <f t="shared" si="1"/>
        <v>148.31277199999988</v>
      </c>
      <c r="H8" s="5">
        <f t="shared" si="1"/>
        <v>119.48422399999993</v>
      </c>
      <c r="I8" s="5">
        <f t="shared" si="1"/>
        <v>174.81106000000005</v>
      </c>
      <c r="J8" s="5">
        <f t="shared" si="1"/>
        <v>26.618990999999998</v>
      </c>
      <c r="K8" s="5">
        <f t="shared" si="1"/>
        <v>287.11390200000068</v>
      </c>
      <c r="L8" s="5">
        <f t="shared" si="1"/>
        <v>177.10609999999997</v>
      </c>
      <c r="M8" s="5">
        <f t="shared" si="1"/>
        <v>285.34525200000041</v>
      </c>
      <c r="N8" s="5">
        <f t="shared" si="0"/>
        <v>2184.2267527964609</v>
      </c>
    </row>
    <row r="9" spans="1:27" s="2" customFormat="1" ht="17.45" customHeight="1">
      <c r="A9" s="20" t="s">
        <v>19</v>
      </c>
      <c r="B9" s="10">
        <f>IFERROR(B8/B6,0)</f>
        <v>0.83134534135849547</v>
      </c>
      <c r="C9" s="6">
        <f t="shared" ref="C9:N9" si="2">IFERROR(C8/C6,0)</f>
        <v>0.81731432054609954</v>
      </c>
      <c r="D9" s="6">
        <f t="shared" si="2"/>
        <v>0.84131158313830989</v>
      </c>
      <c r="E9" s="6">
        <f t="shared" si="2"/>
        <v>0.80702634285304942</v>
      </c>
      <c r="F9" s="6">
        <f t="shared" si="2"/>
        <v>0.80511648464047569</v>
      </c>
      <c r="G9" s="6">
        <f t="shared" si="2"/>
        <v>0.77461808401873722</v>
      </c>
      <c r="H9" s="6">
        <f t="shared" si="2"/>
        <v>0.7857039086381491</v>
      </c>
      <c r="I9" s="6">
        <f t="shared" si="2"/>
        <v>0.81320601720796026</v>
      </c>
      <c r="J9" s="6">
        <f t="shared" si="2"/>
        <v>0.81717933873748194</v>
      </c>
      <c r="K9" s="6">
        <f t="shared" si="2"/>
        <v>0.80779458540321414</v>
      </c>
      <c r="L9" s="6">
        <f t="shared" si="2"/>
        <v>0.79097303880155423</v>
      </c>
      <c r="M9" s="6">
        <f t="shared" si="2"/>
        <v>0.81740664253708606</v>
      </c>
      <c r="N9" s="6">
        <f t="shared" si="2"/>
        <v>0.80991945102691232</v>
      </c>
    </row>
    <row r="10" spans="1:27" s="2" customFormat="1" ht="17.45" customHeight="1">
      <c r="A10" s="19" t="s">
        <v>29</v>
      </c>
      <c r="B10" s="9">
        <f t="shared" ref="B10:M10" si="3">SUM(B11:B27)</f>
        <v>138.78173733333333</v>
      </c>
      <c r="C10" s="5">
        <f t="shared" si="3"/>
        <v>79.29474366666669</v>
      </c>
      <c r="D10" s="5">
        <f t="shared" si="3"/>
        <v>141.864756</v>
      </c>
      <c r="E10" s="5">
        <f t="shared" si="3"/>
        <v>155.37216933333335</v>
      </c>
      <c r="F10" s="5">
        <f t="shared" si="3"/>
        <v>115.32627600000002</v>
      </c>
      <c r="G10" s="5">
        <f t="shared" si="3"/>
        <v>103.7552086666666</v>
      </c>
      <c r="H10" s="5">
        <f t="shared" si="3"/>
        <v>95.471986350000037</v>
      </c>
      <c r="I10" s="5">
        <f t="shared" si="3"/>
        <v>79.280307000000036</v>
      </c>
      <c r="J10" s="5">
        <f t="shared" si="3"/>
        <v>79.777672250000052</v>
      </c>
      <c r="K10" s="5">
        <f t="shared" si="3"/>
        <v>174.64977550000003</v>
      </c>
      <c r="L10" s="5">
        <f t="shared" si="3"/>
        <v>124.01433595000002</v>
      </c>
      <c r="M10" s="5">
        <f t="shared" si="3"/>
        <v>221.28463689999998</v>
      </c>
      <c r="N10" s="5">
        <f t="shared" si="0"/>
        <v>1508.8736049500001</v>
      </c>
    </row>
    <row r="11" spans="1:27" s="2" customFormat="1" ht="17.45" customHeight="1" outlineLevel="1">
      <c r="A11" s="14" t="s">
        <v>31</v>
      </c>
      <c r="B11" s="8">
        <v>36.656987999999998</v>
      </c>
      <c r="C11" s="4">
        <v>11.504239000000005</v>
      </c>
      <c r="D11" s="4">
        <v>27.579419000000001</v>
      </c>
      <c r="E11" s="4">
        <v>28.419595999999999</v>
      </c>
      <c r="F11" s="4">
        <v>22.217170000000003</v>
      </c>
      <c r="G11" s="4">
        <v>12.052738000000002</v>
      </c>
      <c r="H11" s="4">
        <v>0.73064200000000012</v>
      </c>
      <c r="I11" s="4">
        <v>8.6149970000000007</v>
      </c>
      <c r="J11" s="4">
        <v>1.3070060000000001</v>
      </c>
      <c r="K11" s="4">
        <v>13.081697999999999</v>
      </c>
      <c r="L11" s="4">
        <v>9.9732669999999999</v>
      </c>
      <c r="M11" s="4">
        <v>11.649859000000003</v>
      </c>
      <c r="N11" s="5">
        <f t="shared" si="0"/>
        <v>183.78761899999995</v>
      </c>
    </row>
    <row r="12" spans="1:27" s="2" customFormat="1" ht="17.45" customHeight="1" outlineLevel="1">
      <c r="A12" s="14" t="s">
        <v>32</v>
      </c>
      <c r="B12" s="8">
        <v>5.7107179999999973</v>
      </c>
      <c r="C12" s="4">
        <v>0.431481</v>
      </c>
      <c r="D12" s="4">
        <v>19.915336999999997</v>
      </c>
      <c r="E12" s="4">
        <v>27.205507999999995</v>
      </c>
      <c r="F12" s="4">
        <v>21.489412999999992</v>
      </c>
      <c r="G12" s="4">
        <v>14.395959999999999</v>
      </c>
      <c r="H12" s="4">
        <v>2.4829650000000001</v>
      </c>
      <c r="I12" s="4">
        <v>5.5550040000000003</v>
      </c>
      <c r="J12" s="4">
        <v>3.0241899999999999</v>
      </c>
      <c r="K12" s="4">
        <v>38.848162000000031</v>
      </c>
      <c r="L12" s="4">
        <v>38.419927000000015</v>
      </c>
      <c r="M12" s="4">
        <v>30.508862000000008</v>
      </c>
      <c r="N12" s="5">
        <f t="shared" si="0"/>
        <v>207.98752700000006</v>
      </c>
    </row>
    <row r="13" spans="1:27" s="2" customFormat="1" ht="17.45" customHeight="1" outlineLevel="1">
      <c r="A13" s="14" t="s">
        <v>33</v>
      </c>
      <c r="B13" s="8"/>
      <c r="C13" s="4"/>
      <c r="D13" s="4"/>
      <c r="E13" s="4"/>
      <c r="F13" s="4"/>
      <c r="G13" s="4"/>
      <c r="H13" s="4"/>
      <c r="I13" s="4"/>
      <c r="J13" s="4"/>
      <c r="K13" s="4"/>
      <c r="L13" s="4">
        <v>2.3436790000000003</v>
      </c>
      <c r="M13" s="4">
        <v>0.37623800000000002</v>
      </c>
      <c r="N13" s="5">
        <f t="shared" si="0"/>
        <v>2.7199170000000001</v>
      </c>
    </row>
    <row r="14" spans="1:27" s="2" customFormat="1" ht="17.45" customHeight="1" outlineLevel="1">
      <c r="A14" s="14" t="s">
        <v>34</v>
      </c>
      <c r="B14" s="8"/>
      <c r="C14" s="4"/>
      <c r="D14" s="4"/>
      <c r="E14" s="4">
        <v>21.119244000000002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21.119244000000002</v>
      </c>
    </row>
    <row r="15" spans="1:27" s="2" customFormat="1" ht="17.45" customHeight="1" outlineLevel="1">
      <c r="A15" s="14" t="s">
        <v>35</v>
      </c>
      <c r="B15" s="8"/>
      <c r="C15" s="4"/>
      <c r="D15" s="4"/>
      <c r="E15" s="4"/>
      <c r="F15" s="4"/>
      <c r="G15" s="4"/>
      <c r="H15" s="4"/>
      <c r="I15" s="4">
        <v>1.2264147999999999</v>
      </c>
      <c r="J15" s="4"/>
      <c r="K15" s="4"/>
      <c r="L15" s="4"/>
      <c r="M15" s="4"/>
      <c r="N15" s="5">
        <f t="shared" si="0"/>
        <v>1.2264147999999999</v>
      </c>
    </row>
    <row r="16" spans="1:27" s="2" customFormat="1" ht="17.45" customHeight="1" outlineLevel="1">
      <c r="A16" s="14" t="s">
        <v>36</v>
      </c>
      <c r="B16" s="8"/>
      <c r="C16" s="4"/>
      <c r="D16" s="4"/>
      <c r="E16" s="4"/>
      <c r="F16" s="4"/>
      <c r="G16" s="4"/>
      <c r="H16" s="4">
        <v>1.8177249999999999E-2</v>
      </c>
      <c r="I16" s="4"/>
      <c r="J16" s="4">
        <v>8.3585000000000007E-2</v>
      </c>
      <c r="K16" s="4"/>
      <c r="L16" s="4"/>
      <c r="M16" s="4"/>
      <c r="N16" s="5">
        <f t="shared" si="0"/>
        <v>0.10176225</v>
      </c>
    </row>
    <row r="17" spans="1:14" s="2" customFormat="1" ht="17.45" customHeight="1" outlineLevel="1">
      <c r="A17" s="14" t="s">
        <v>37</v>
      </c>
      <c r="B17" s="8"/>
      <c r="C17" s="4"/>
      <c r="D17" s="4"/>
      <c r="E17" s="4">
        <v>5.1736000000000004E-2</v>
      </c>
      <c r="F17" s="4">
        <v>8.2550000000001234E-3</v>
      </c>
      <c r="G17" s="4"/>
      <c r="H17" s="4">
        <v>3.3751000000000003E-2</v>
      </c>
      <c r="I17" s="4">
        <v>9.4142000000000003E-2</v>
      </c>
      <c r="J17" s="4">
        <v>10.67</v>
      </c>
      <c r="K17" s="4"/>
      <c r="L17" s="4">
        <v>1.172166</v>
      </c>
      <c r="M17" s="4"/>
      <c r="N17" s="5">
        <f t="shared" si="0"/>
        <v>12.030050000000001</v>
      </c>
    </row>
    <row r="18" spans="1:14" s="2" customFormat="1" ht="17.45" customHeight="1" outlineLevel="1">
      <c r="A18" s="14" t="s">
        <v>38</v>
      </c>
      <c r="B18" s="8">
        <v>2.9395999999999995E-2</v>
      </c>
      <c r="C18" s="4">
        <v>3.1619639999999998</v>
      </c>
      <c r="D18" s="4">
        <v>0.03</v>
      </c>
      <c r="E18" s="4">
        <v>5.1105999999999999E-2</v>
      </c>
      <c r="F18" s="4"/>
      <c r="G18" s="4"/>
      <c r="H18" s="4"/>
      <c r="I18" s="4">
        <v>8.6513200000000001</v>
      </c>
      <c r="J18" s="4"/>
      <c r="K18" s="4"/>
      <c r="L18" s="4"/>
      <c r="M18" s="4"/>
      <c r="N18" s="5">
        <f t="shared" si="0"/>
        <v>11.923786</v>
      </c>
    </row>
    <row r="19" spans="1:14" s="2" customFormat="1" ht="17.45" customHeight="1" outlineLevel="1">
      <c r="A19" s="14" t="s">
        <v>39</v>
      </c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</row>
    <row r="20" spans="1:14" s="2" customFormat="1" ht="17.45" customHeight="1" outlineLevel="1">
      <c r="A20" s="14" t="s">
        <v>40</v>
      </c>
      <c r="B20" s="8">
        <v>6.822095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6.822095</v>
      </c>
    </row>
    <row r="21" spans="1:14" s="2" customFormat="1" ht="17.45" customHeight="1" outlineLevel="1">
      <c r="A21" s="14" t="s">
        <v>41</v>
      </c>
      <c r="B21" s="8">
        <v>63.209618000000027</v>
      </c>
      <c r="C21" s="4">
        <v>48.130884666666674</v>
      </c>
      <c r="D21" s="4">
        <v>52.92</v>
      </c>
      <c r="E21" s="4">
        <v>56.999895999999993</v>
      </c>
      <c r="F21" s="4">
        <v>51.565699333333349</v>
      </c>
      <c r="G21" s="4">
        <v>56.561094999999959</v>
      </c>
      <c r="H21" s="4">
        <v>75.005185750000038</v>
      </c>
      <c r="I21" s="4">
        <v>32.338750449999978</v>
      </c>
      <c r="J21" s="4">
        <v>40.631338599999978</v>
      </c>
      <c r="K21" s="4">
        <v>99.382296849999989</v>
      </c>
      <c r="L21" s="4">
        <v>46.688167449999995</v>
      </c>
      <c r="M21" s="4">
        <v>149.77813010000003</v>
      </c>
      <c r="N21" s="5">
        <f t="shared" si="0"/>
        <v>773.21106220000001</v>
      </c>
    </row>
    <row r="22" spans="1:14" s="2" customFormat="1" ht="17.45" customHeight="1" outlineLevel="1">
      <c r="A22" s="14" t="s">
        <v>42</v>
      </c>
      <c r="B22" s="8">
        <v>2.1023389999999997</v>
      </c>
      <c r="C22" s="4"/>
      <c r="D22" s="4">
        <v>4.7</v>
      </c>
      <c r="E22" s="4">
        <v>1.0115689999999999</v>
      </c>
      <c r="F22" s="4"/>
      <c r="G22" s="4">
        <v>5.4169999999999996E-2</v>
      </c>
      <c r="H22" s="4">
        <v>4.8000000000000001E-2</v>
      </c>
      <c r="I22" s="4">
        <v>0.26622800000000002</v>
      </c>
      <c r="J22" s="4">
        <v>0.54261000000000004</v>
      </c>
      <c r="K22" s="4"/>
      <c r="L22" s="4">
        <v>0.96905699999999995</v>
      </c>
      <c r="M22" s="4">
        <v>0.112</v>
      </c>
      <c r="N22" s="5">
        <f t="shared" si="0"/>
        <v>9.8059729999999998</v>
      </c>
    </row>
    <row r="23" spans="1:14" s="2" customFormat="1" ht="17.45" customHeight="1" outlineLevel="1">
      <c r="A23" s="14" t="s">
        <v>3</v>
      </c>
      <c r="B23" s="8">
        <v>4.3044019999999996</v>
      </c>
      <c r="C23" s="4">
        <v>0.26451600000000003</v>
      </c>
      <c r="D23" s="4">
        <v>2.92</v>
      </c>
      <c r="E23" s="4">
        <v>3.6589420000000001</v>
      </c>
      <c r="F23" s="4">
        <v>4.0198259999999992</v>
      </c>
      <c r="G23" s="4">
        <v>2.5021460000000006</v>
      </c>
      <c r="H23" s="4">
        <v>1.7527050000000002</v>
      </c>
      <c r="I23" s="4">
        <v>2.522322</v>
      </c>
      <c r="J23" s="4">
        <v>0.21632000000000004</v>
      </c>
      <c r="K23" s="4">
        <v>2.6525429999999992</v>
      </c>
      <c r="L23" s="4">
        <v>3.502291</v>
      </c>
      <c r="M23" s="4">
        <v>5.3459610000000009</v>
      </c>
      <c r="N23" s="5">
        <f t="shared" si="0"/>
        <v>33.661973999999994</v>
      </c>
    </row>
    <row r="24" spans="1:14" s="2" customFormat="1" ht="17.45" customHeight="1" outlineLevel="1">
      <c r="A24" s="14" t="s">
        <v>43</v>
      </c>
      <c r="B24" s="8">
        <v>8.7933226666666577</v>
      </c>
      <c r="C24" s="4">
        <v>8.7932236666666892</v>
      </c>
      <c r="D24" s="4">
        <v>8.7899999999999991</v>
      </c>
      <c r="E24" s="4">
        <v>8.59</v>
      </c>
      <c r="F24" s="4">
        <v>8.5799133333333479</v>
      </c>
      <c r="G24" s="4">
        <v>8.5799096666666532</v>
      </c>
      <c r="H24" s="4">
        <v>8.75</v>
      </c>
      <c r="I24" s="4">
        <v>8.7545583500000692</v>
      </c>
      <c r="J24" s="4">
        <v>8.7545583500000692</v>
      </c>
      <c r="K24" s="4">
        <v>9.2100000000000009</v>
      </c>
      <c r="L24" s="4">
        <v>9.20882705</v>
      </c>
      <c r="M24" s="4">
        <v>9.20891689999997</v>
      </c>
      <c r="N24" s="5">
        <f t="shared" si="0"/>
        <v>106.01322998333345</v>
      </c>
    </row>
    <row r="25" spans="1:14" s="2" customFormat="1" ht="17.45" customHeight="1" outlineLevel="1">
      <c r="A25" s="14" t="s">
        <v>44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</row>
    <row r="26" spans="1:14" s="2" customFormat="1" ht="17.45" customHeight="1" outlineLevel="1">
      <c r="A26" s="14" t="s">
        <v>45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</row>
    <row r="27" spans="1:14" s="2" customFormat="1" ht="17.45" customHeight="1" outlineLevel="1">
      <c r="A27" s="14" t="s">
        <v>46</v>
      </c>
      <c r="B27" s="8">
        <v>11.152858666666658</v>
      </c>
      <c r="C27" s="4">
        <v>7.0084353333333294</v>
      </c>
      <c r="D27" s="4">
        <v>25.01</v>
      </c>
      <c r="E27" s="4">
        <v>8.2645723333333354</v>
      </c>
      <c r="F27" s="4">
        <v>7.4459993333333347</v>
      </c>
      <c r="G27" s="4">
        <v>9.6091900000000017</v>
      </c>
      <c r="H27" s="4">
        <v>6.6505603499999939</v>
      </c>
      <c r="I27" s="4">
        <v>11.256570399999992</v>
      </c>
      <c r="J27" s="4">
        <v>14.548064299999995</v>
      </c>
      <c r="K27" s="4">
        <v>11.475075649999997</v>
      </c>
      <c r="L27" s="4">
        <v>11.736954449999997</v>
      </c>
      <c r="M27" s="4">
        <v>14.30466989999999</v>
      </c>
      <c r="N27" s="5">
        <f t="shared" si="0"/>
        <v>138.4629507166666</v>
      </c>
    </row>
    <row r="28" spans="1:14" s="2" customFormat="1" ht="17.45" customHeight="1">
      <c r="A28" s="18" t="s">
        <v>57</v>
      </c>
      <c r="B28" s="9">
        <f t="shared" ref="B28:M28" si="4">B8-B10</f>
        <v>82.878364480825809</v>
      </c>
      <c r="C28" s="5">
        <f t="shared" si="4"/>
        <v>27.187577333333238</v>
      </c>
      <c r="D28" s="5">
        <f t="shared" si="4"/>
        <v>49.837611150442541</v>
      </c>
      <c r="E28" s="5">
        <f t="shared" si="4"/>
        <v>143.43093349852504</v>
      </c>
      <c r="F28" s="5">
        <f t="shared" si="4"/>
        <v>31.460283000000047</v>
      </c>
      <c r="G28" s="5">
        <f t="shared" si="4"/>
        <v>44.557563333333277</v>
      </c>
      <c r="H28" s="5">
        <f t="shared" si="4"/>
        <v>24.012237649999889</v>
      </c>
      <c r="I28" s="5">
        <f t="shared" si="4"/>
        <v>95.530753000000018</v>
      </c>
      <c r="J28" s="5">
        <f t="shared" si="4"/>
        <v>-53.158681250000058</v>
      </c>
      <c r="K28" s="5">
        <f t="shared" si="4"/>
        <v>112.46412650000065</v>
      </c>
      <c r="L28" s="5">
        <f t="shared" si="4"/>
        <v>53.091764049999952</v>
      </c>
      <c r="M28" s="5">
        <f t="shared" si="4"/>
        <v>64.060615100000433</v>
      </c>
      <c r="N28" s="5">
        <f t="shared" si="0"/>
        <v>675.35314784646084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>
      <c r="A46" s="21" t="s">
        <v>4</v>
      </c>
      <c r="B46" s="11">
        <f>B28-B29</f>
        <v>82.878364480825809</v>
      </c>
      <c r="C46" s="7">
        <f t="shared" ref="C46:M46" si="6">C28-C29</f>
        <v>27.187577333333238</v>
      </c>
      <c r="D46" s="7">
        <f t="shared" si="6"/>
        <v>49.837611150442541</v>
      </c>
      <c r="E46" s="7">
        <f t="shared" si="6"/>
        <v>143.43093349852504</v>
      </c>
      <c r="F46" s="7">
        <f t="shared" si="6"/>
        <v>31.460283000000047</v>
      </c>
      <c r="G46" s="7">
        <f t="shared" si="6"/>
        <v>44.557563333333277</v>
      </c>
      <c r="H46" s="7">
        <f t="shared" si="6"/>
        <v>24.012237649999889</v>
      </c>
      <c r="I46" s="7">
        <f t="shared" si="6"/>
        <v>95.530753000000018</v>
      </c>
      <c r="J46" s="7">
        <f t="shared" si="6"/>
        <v>-53.158681250000058</v>
      </c>
      <c r="K46" s="7">
        <f t="shared" si="6"/>
        <v>112.46412650000065</v>
      </c>
      <c r="L46" s="7">
        <f t="shared" si="6"/>
        <v>53.091764049999952</v>
      </c>
      <c r="M46" s="7">
        <f t="shared" si="6"/>
        <v>64.060615100000433</v>
      </c>
      <c r="N46" s="7">
        <f t="shared" si="0"/>
        <v>675.35314784646084</v>
      </c>
    </row>
    <row r="47" spans="1:14">
      <c r="A47" s="24">
        <v>0.25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7"/>
  <sheetViews>
    <sheetView workbookViewId="0">
      <pane xSplit="1" ySplit="2" topLeftCell="B28" activePane="bottomRight" state="frozen"/>
      <selection activeCell="O10" sqref="O10"/>
      <selection pane="topRight" activeCell="O10" sqref="O10"/>
      <selection pane="bottomLeft" activeCell="O10" sqref="O10"/>
      <selection pane="bottomRight" activeCell="J42" sqref="J42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16" s="1" customFormat="1" ht="21.95" customHeight="1" thickBot="1">
      <c r="A1" s="1" t="s">
        <v>21</v>
      </c>
    </row>
    <row r="2" spans="1:16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6" s="2" customFormat="1" ht="17.45" customHeight="1">
      <c r="A3" s="13" t="s">
        <v>0</v>
      </c>
      <c r="B3" s="8">
        <v>130.69</v>
      </c>
      <c r="C3" s="4">
        <v>98.12</v>
      </c>
      <c r="D3" s="4">
        <v>111.03</v>
      </c>
      <c r="E3" s="4">
        <v>218.18</v>
      </c>
      <c r="F3" s="4">
        <v>334.69</v>
      </c>
      <c r="G3" s="4">
        <v>118.78</v>
      </c>
      <c r="H3" s="4">
        <v>95.25</v>
      </c>
      <c r="I3" s="4">
        <v>92.06</v>
      </c>
      <c r="J3" s="4">
        <v>85.58</v>
      </c>
      <c r="K3" s="4">
        <v>154.21</v>
      </c>
      <c r="L3" s="4">
        <v>106.94</v>
      </c>
      <c r="M3" s="4">
        <v>150.82</v>
      </c>
      <c r="N3" s="5">
        <f>SUM(B3:M3)</f>
        <v>1696.35</v>
      </c>
      <c r="P3" s="17"/>
    </row>
    <row r="4" spans="1:16" s="2" customFormat="1" ht="17.45" customHeight="1">
      <c r="A4" s="13" t="s">
        <v>1</v>
      </c>
      <c r="B4" s="8">
        <v>187.75456399999999</v>
      </c>
      <c r="C4" s="4">
        <v>73.248999999999995</v>
      </c>
      <c r="D4" s="4">
        <v>200.88</v>
      </c>
      <c r="E4" s="4">
        <v>160.6405513</v>
      </c>
      <c r="F4" s="4">
        <v>136.69994800000001</v>
      </c>
      <c r="G4" s="4">
        <v>100.09603999999999</v>
      </c>
      <c r="H4" s="4">
        <v>51.114697</v>
      </c>
      <c r="I4" s="4">
        <v>52.865346199999998</v>
      </c>
      <c r="J4" s="4">
        <v>52.842314999999999</v>
      </c>
      <c r="K4" s="4">
        <v>65.473350100000005</v>
      </c>
      <c r="L4" s="4">
        <v>97.856619999999992</v>
      </c>
      <c r="M4" s="4">
        <v>88.704399999999993</v>
      </c>
      <c r="N4" s="5">
        <f t="shared" ref="N4:N46" si="0">SUM(B4:M4)</f>
        <v>1268.1768316</v>
      </c>
      <c r="P4" s="17"/>
    </row>
    <row r="5" spans="1:16" s="2" customFormat="1" ht="17.45" customHeight="1">
      <c r="A5" s="13" t="s">
        <v>25</v>
      </c>
      <c r="B5" s="8">
        <v>36.175399999999996</v>
      </c>
      <c r="C5" s="4">
        <v>23.728887999999998</v>
      </c>
      <c r="D5" s="4">
        <v>34.866</v>
      </c>
      <c r="E5" s="4">
        <v>57.149077930000004</v>
      </c>
      <c r="F5" s="4">
        <v>46.417748839999987</v>
      </c>
      <c r="G5" s="4">
        <v>41.739603610000003</v>
      </c>
      <c r="H5" s="4">
        <v>24.543675999999998</v>
      </c>
      <c r="I5" s="4">
        <v>17.126297999999998</v>
      </c>
      <c r="J5" s="4">
        <v>5.4829999999999997</v>
      </c>
      <c r="K5" s="4">
        <v>34.043391999999997</v>
      </c>
      <c r="L5" s="4">
        <v>32.647500000000001</v>
      </c>
      <c r="M5" s="4">
        <v>44.758800000000001</v>
      </c>
      <c r="N5" s="5">
        <f t="shared" si="0"/>
        <v>398.67938437999999</v>
      </c>
      <c r="P5" s="17"/>
    </row>
    <row r="6" spans="1:16" s="2" customFormat="1" ht="17.45" customHeight="1">
      <c r="A6" s="13" t="s">
        <v>26</v>
      </c>
      <c r="B6" s="8">
        <v>4.5849479999999971</v>
      </c>
      <c r="C6" s="4">
        <v>20.018553000000004</v>
      </c>
      <c r="D6" s="4">
        <v>33.593071000000002</v>
      </c>
      <c r="E6" s="4">
        <v>51.558446600000003</v>
      </c>
      <c r="F6" s="4">
        <v>29.663517199999994</v>
      </c>
      <c r="G6" s="4">
        <v>31.7845783</v>
      </c>
      <c r="H6" s="4">
        <v>10.984595800000008</v>
      </c>
      <c r="I6" s="4">
        <v>14.245296400000006</v>
      </c>
      <c r="J6" s="4">
        <v>8.7784611999999971</v>
      </c>
      <c r="K6" s="4">
        <v>31.633875200000013</v>
      </c>
      <c r="L6" s="4">
        <v>27.408283000000019</v>
      </c>
      <c r="M6" s="4">
        <v>34.37694909999999</v>
      </c>
      <c r="N6" s="5">
        <f t="shared" si="0"/>
        <v>298.63057480000003</v>
      </c>
      <c r="P6" s="17"/>
    </row>
    <row r="7" spans="1:16" s="2" customFormat="1" ht="17.45" customHeight="1">
      <c r="A7" s="13" t="s">
        <v>27</v>
      </c>
      <c r="B7" s="8">
        <v>-0.95360500000000004</v>
      </c>
      <c r="C7" s="4">
        <v>3.1738730000000008</v>
      </c>
      <c r="D7" s="4">
        <v>2.8323080000000012</v>
      </c>
      <c r="E7" s="4">
        <v>7.7969080000000037</v>
      </c>
      <c r="F7" s="4">
        <v>3.5258810000000027</v>
      </c>
      <c r="G7" s="4">
        <v>3.7016</v>
      </c>
      <c r="H7" s="4">
        <v>0.74219999999999997</v>
      </c>
      <c r="I7" s="4">
        <v>0.48178700000000035</v>
      </c>
      <c r="J7" s="4">
        <v>0.28257699999999947</v>
      </c>
      <c r="K7" s="4">
        <v>2.7756480000000017</v>
      </c>
      <c r="L7" s="4">
        <v>1.5503230000000006</v>
      </c>
      <c r="M7" s="4">
        <v>3.4269059999999976</v>
      </c>
      <c r="N7" s="5">
        <f t="shared" si="0"/>
        <v>29.336406000000007</v>
      </c>
    </row>
    <row r="8" spans="1:16" s="2" customFormat="1" ht="17.45" customHeight="1">
      <c r="A8" s="19" t="s">
        <v>28</v>
      </c>
      <c r="B8" s="9">
        <f>B6-B7</f>
        <v>5.5385529999999967</v>
      </c>
      <c r="C8" s="5">
        <f t="shared" ref="C8:M8" si="1">C6-C7</f>
        <v>16.844680000000004</v>
      </c>
      <c r="D8" s="5">
        <f t="shared" si="1"/>
        <v>30.760763000000001</v>
      </c>
      <c r="E8" s="5">
        <f t="shared" si="1"/>
        <v>43.761538600000002</v>
      </c>
      <c r="F8" s="5">
        <f t="shared" si="1"/>
        <v>26.137636199999992</v>
      </c>
      <c r="G8" s="5">
        <f t="shared" si="1"/>
        <v>28.082978300000001</v>
      </c>
      <c r="H8" s="5">
        <f t="shared" si="1"/>
        <v>10.242395800000008</v>
      </c>
      <c r="I8" s="5">
        <f t="shared" si="1"/>
        <v>13.763509400000006</v>
      </c>
      <c r="J8" s="5">
        <f t="shared" si="1"/>
        <v>8.4958841999999972</v>
      </c>
      <c r="K8" s="5">
        <f t="shared" si="1"/>
        <v>28.858227200000012</v>
      </c>
      <c r="L8" s="5">
        <f t="shared" si="1"/>
        <v>25.85796000000002</v>
      </c>
      <c r="M8" s="5">
        <f t="shared" si="1"/>
        <v>30.950043099999991</v>
      </c>
      <c r="N8" s="5">
        <f t="shared" si="0"/>
        <v>269.29416880000002</v>
      </c>
    </row>
    <row r="9" spans="1:16" s="2" customFormat="1" ht="17.45" customHeight="1">
      <c r="A9" s="20" t="s">
        <v>19</v>
      </c>
      <c r="B9" s="10">
        <f>IFERROR(B8/B6,0)</f>
        <v>1.2079860011498496</v>
      </c>
      <c r="C9" s="6">
        <f t="shared" ref="C9:N9" si="2">IFERROR(C8/C6,0)</f>
        <v>0.8414534257296219</v>
      </c>
      <c r="D9" s="6">
        <f t="shared" si="2"/>
        <v>0.91568773215166899</v>
      </c>
      <c r="E9" s="6">
        <f t="shared" si="2"/>
        <v>0.84877535080740774</v>
      </c>
      <c r="F9" s="6">
        <f t="shared" si="2"/>
        <v>0.88113745999075244</v>
      </c>
      <c r="G9" s="6">
        <f t="shared" si="2"/>
        <v>0.88354100642574829</v>
      </c>
      <c r="H9" s="6">
        <f t="shared" si="2"/>
        <v>0.93243265264253061</v>
      </c>
      <c r="I9" s="6">
        <f t="shared" si="2"/>
        <v>0.96617922249760979</v>
      </c>
      <c r="J9" s="6">
        <f t="shared" si="2"/>
        <v>0.96781018978588185</v>
      </c>
      <c r="K9" s="6">
        <f t="shared" si="2"/>
        <v>0.91225709836523605</v>
      </c>
      <c r="L9" s="6">
        <f t="shared" si="2"/>
        <v>0.94343596787876138</v>
      </c>
      <c r="M9" s="6">
        <f t="shared" si="2"/>
        <v>0.90031384140484993</v>
      </c>
      <c r="N9" s="6">
        <f t="shared" si="2"/>
        <v>0.90176355512275563</v>
      </c>
    </row>
    <row r="10" spans="1:16" s="2" customFormat="1" ht="17.45" customHeight="1">
      <c r="A10" s="19" t="s">
        <v>29</v>
      </c>
      <c r="B10" s="9">
        <f t="shared" ref="B10:M10" si="3">SUM(B11:B27)</f>
        <v>238.62674733333336</v>
      </c>
      <c r="C10" s="5">
        <f t="shared" si="3"/>
        <v>176.97981366666667</v>
      </c>
      <c r="D10" s="5">
        <f t="shared" si="3"/>
        <v>161.58529000000001</v>
      </c>
      <c r="E10" s="5">
        <f t="shared" si="3"/>
        <v>109.95201366666667</v>
      </c>
      <c r="F10" s="5">
        <f t="shared" si="3"/>
        <v>143.5615625309735</v>
      </c>
      <c r="G10" s="5">
        <f t="shared" si="3"/>
        <v>60.391378896755128</v>
      </c>
      <c r="H10" s="5">
        <f t="shared" si="3"/>
        <v>134.79481995</v>
      </c>
      <c r="I10" s="5">
        <f t="shared" si="3"/>
        <v>135.50346651327433</v>
      </c>
      <c r="J10" s="5">
        <f t="shared" si="3"/>
        <v>120.04253704955754</v>
      </c>
      <c r="K10" s="5">
        <f t="shared" si="3"/>
        <v>257.29885950884955</v>
      </c>
      <c r="L10" s="5">
        <f t="shared" si="3"/>
        <v>272.0946095778761</v>
      </c>
      <c r="M10" s="5">
        <f t="shared" si="3"/>
        <v>235.38525861327435</v>
      </c>
      <c r="N10" s="5">
        <f t="shared" si="0"/>
        <v>2046.2163573072271</v>
      </c>
    </row>
    <row r="11" spans="1:16" s="2" customFormat="1" ht="17.45" customHeight="1" outlineLevel="1">
      <c r="A11" s="14" t="s">
        <v>31</v>
      </c>
      <c r="B11" s="8">
        <v>8.4862179999999974</v>
      </c>
      <c r="C11" s="4">
        <v>7.4999149999999988</v>
      </c>
      <c r="D11" s="4">
        <v>2.116079</v>
      </c>
      <c r="E11" s="4">
        <v>10.494711000000001</v>
      </c>
      <c r="F11" s="4">
        <v>1.4501835309735007</v>
      </c>
      <c r="G11" s="4">
        <v>2.3311022300884967</v>
      </c>
      <c r="H11" s="4">
        <v>1.6789210000000003</v>
      </c>
      <c r="I11" s="4">
        <v>3.7312529999999997</v>
      </c>
      <c r="J11" s="4">
        <v>5.4030530000000034</v>
      </c>
      <c r="K11" s="4">
        <v>2.1227269999999998</v>
      </c>
      <c r="L11" s="4">
        <v>2.9818320000000007</v>
      </c>
      <c r="M11" s="4">
        <v>3.5179549999999997</v>
      </c>
      <c r="N11" s="5">
        <f t="shared" si="0"/>
        <v>51.813949761061991</v>
      </c>
    </row>
    <row r="12" spans="1:16" s="2" customFormat="1" ht="17.45" customHeight="1" outlineLevel="1">
      <c r="A12" s="14" t="s">
        <v>32</v>
      </c>
      <c r="B12" s="8">
        <v>14.399431999999997</v>
      </c>
      <c r="C12" s="4">
        <v>4.568395999999999</v>
      </c>
      <c r="D12" s="4">
        <v>3.199211</v>
      </c>
      <c r="E12" s="4">
        <v>5.8857920000000004</v>
      </c>
      <c r="F12" s="4">
        <v>4.150358999999999</v>
      </c>
      <c r="G12" s="4">
        <v>8.0991429999999998</v>
      </c>
      <c r="H12" s="4">
        <v>3.9212559999999987</v>
      </c>
      <c r="I12" s="4">
        <v>3.5112379999999996</v>
      </c>
      <c r="J12" s="4">
        <v>12.488376000000001</v>
      </c>
      <c r="K12" s="4">
        <v>5.8314519999999987</v>
      </c>
      <c r="L12" s="4">
        <v>-5.4481779999999969</v>
      </c>
      <c r="M12" s="4">
        <v>4.8335280000000003</v>
      </c>
      <c r="N12" s="5">
        <f t="shared" si="0"/>
        <v>65.440004999999999</v>
      </c>
    </row>
    <row r="13" spans="1:16" s="2" customFormat="1" ht="17.45" customHeight="1" outlineLevel="1">
      <c r="A13" s="14" t="s">
        <v>33</v>
      </c>
      <c r="B13" s="8">
        <v>0.47169799999999995</v>
      </c>
      <c r="C13" s="4">
        <v>0.47169799999999995</v>
      </c>
      <c r="D13" s="4">
        <v>0.47</v>
      </c>
      <c r="E13" s="4"/>
      <c r="F13" s="4">
        <v>0.47169899999999998</v>
      </c>
      <c r="G13" s="4"/>
      <c r="H13" s="4"/>
      <c r="I13" s="4"/>
      <c r="J13" s="4"/>
      <c r="K13" s="4">
        <v>0.13924500000000001</v>
      </c>
      <c r="L13" s="4"/>
      <c r="M13" s="4"/>
      <c r="N13" s="5">
        <f t="shared" si="0"/>
        <v>2.0243399999999996</v>
      </c>
    </row>
    <row r="14" spans="1:16" s="2" customFormat="1" ht="17.45" customHeight="1" outlineLevel="1">
      <c r="A14" s="14" t="s">
        <v>34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1.3693679999999999</v>
      </c>
      <c r="N14" s="5">
        <f t="shared" si="0"/>
        <v>1.3693679999999999</v>
      </c>
    </row>
    <row r="15" spans="1:16" s="2" customFormat="1" ht="17.45" customHeight="1" outlineLevel="1">
      <c r="A15" s="14" t="s">
        <v>35</v>
      </c>
      <c r="B15" s="8"/>
      <c r="C15" s="4"/>
      <c r="D15" s="4"/>
      <c r="E15" s="4"/>
      <c r="F15" s="4"/>
      <c r="G15" s="4"/>
      <c r="H15" s="4"/>
      <c r="I15" s="4">
        <v>9.4339599999999996E-2</v>
      </c>
      <c r="J15" s="4"/>
      <c r="K15" s="4"/>
      <c r="L15" s="4">
        <v>2.3396E-2</v>
      </c>
      <c r="M15" s="4"/>
      <c r="N15" s="5">
        <f t="shared" si="0"/>
        <v>0.1177356</v>
      </c>
    </row>
    <row r="16" spans="1:16" s="2" customFormat="1" ht="17.45" customHeight="1" outlineLevel="1">
      <c r="A16" s="14" t="s">
        <v>36</v>
      </c>
      <c r="B16" s="8"/>
      <c r="C16" s="4"/>
      <c r="D16" s="4"/>
      <c r="E16" s="4"/>
      <c r="F16" s="4"/>
      <c r="G16" s="4"/>
      <c r="H16" s="4">
        <v>1.39825E-3</v>
      </c>
      <c r="I16" s="4"/>
      <c r="J16" s="4">
        <v>0.16566</v>
      </c>
      <c r="K16" s="4"/>
      <c r="L16" s="4"/>
      <c r="M16" s="4"/>
      <c r="N16" s="5">
        <f t="shared" si="0"/>
        <v>0.16705824999999999</v>
      </c>
    </row>
    <row r="17" spans="1:14" s="2" customFormat="1" ht="17.45" customHeight="1" outlineLevel="1">
      <c r="A17" s="14" t="s">
        <v>37</v>
      </c>
      <c r="B17" s="8">
        <v>11.565084000000001</v>
      </c>
      <c r="C17" s="4">
        <v>0.263737</v>
      </c>
      <c r="D17" s="4">
        <v>10.78</v>
      </c>
      <c r="E17" s="4"/>
      <c r="F17" s="4">
        <v>0.11773899999999848</v>
      </c>
      <c r="G17" s="4"/>
      <c r="H17" s="4">
        <v>24.748224999999998</v>
      </c>
      <c r="I17" s="4">
        <v>50.638350513274332</v>
      </c>
      <c r="J17" s="4">
        <v>39.993772849557523</v>
      </c>
      <c r="K17" s="4">
        <v>178.24479800884956</v>
      </c>
      <c r="L17" s="4">
        <v>204.17197847787611</v>
      </c>
      <c r="M17" s="4">
        <v>120.79872451327435</v>
      </c>
      <c r="N17" s="5">
        <f t="shared" si="0"/>
        <v>641.32240936283188</v>
      </c>
    </row>
    <row r="18" spans="1:14" s="2" customFormat="1" ht="17.45" customHeight="1" outlineLevel="1">
      <c r="A18" s="14" t="s">
        <v>38</v>
      </c>
      <c r="B18" s="8">
        <v>2.3502010000000007</v>
      </c>
      <c r="C18" s="4">
        <v>1.5761160000000003</v>
      </c>
      <c r="D18" s="4">
        <v>1.94</v>
      </c>
      <c r="E18" s="4">
        <v>2.3517620000000004</v>
      </c>
      <c r="F18" s="4">
        <v>3.2559749999999998</v>
      </c>
      <c r="G18" s="4">
        <v>1.9798410000000002</v>
      </c>
      <c r="H18" s="4">
        <v>4.0559229999999999</v>
      </c>
      <c r="I18" s="4">
        <v>0.78753399999999996</v>
      </c>
      <c r="J18" s="4">
        <v>7.2028999999999996E-2</v>
      </c>
      <c r="K18" s="4">
        <v>0.32004499999999997</v>
      </c>
      <c r="L18" s="4">
        <v>2.4156999999999997</v>
      </c>
      <c r="M18" s="4">
        <v>0.52618799999999999</v>
      </c>
      <c r="N18" s="5">
        <f t="shared" si="0"/>
        <v>21.631314000000007</v>
      </c>
    </row>
    <row r="19" spans="1:14" s="2" customFormat="1" ht="17.45" customHeight="1" outlineLevel="1">
      <c r="A19" s="14" t="s">
        <v>39</v>
      </c>
      <c r="B19" s="8">
        <v>13.158519999999992</v>
      </c>
      <c r="C19" s="4"/>
      <c r="D19" s="4">
        <v>0</v>
      </c>
      <c r="E19" s="4">
        <v>-3.0775780000000013</v>
      </c>
      <c r="F19" s="4">
        <v>3.2045519999999996</v>
      </c>
      <c r="G19" s="4"/>
      <c r="H19" s="4">
        <v>13.709511000000003</v>
      </c>
      <c r="I19" s="4">
        <v>3.7706209999999998</v>
      </c>
      <c r="J19" s="4">
        <v>2.6785640000000051</v>
      </c>
      <c r="K19" s="4">
        <v>3.096959</v>
      </c>
      <c r="L19" s="4">
        <v>-1.8160319999999999</v>
      </c>
      <c r="M19" s="4">
        <v>1.234281</v>
      </c>
      <c r="N19" s="5">
        <f t="shared" si="0"/>
        <v>35.959397999999993</v>
      </c>
    </row>
    <row r="20" spans="1:14" s="2" customFormat="1" ht="17.45" customHeight="1" outlineLevel="1">
      <c r="A20" s="14" t="s">
        <v>40</v>
      </c>
      <c r="B20" s="8">
        <v>120.579599</v>
      </c>
      <c r="C20" s="4">
        <v>89.803152999999995</v>
      </c>
      <c r="D20" s="4">
        <v>71.67</v>
      </c>
      <c r="E20" s="4">
        <v>37.650906999999997</v>
      </c>
      <c r="F20" s="4">
        <v>78.129675000000006</v>
      </c>
      <c r="G20" s="4">
        <v>-22.166581000000022</v>
      </c>
      <c r="H20" s="4">
        <v>35.635388999999996</v>
      </c>
      <c r="I20" s="4">
        <v>22.39292</v>
      </c>
      <c r="J20" s="4">
        <v>13.507653999999995</v>
      </c>
      <c r="K20" s="4">
        <v>20.287848999999987</v>
      </c>
      <c r="L20" s="4">
        <v>24.414875999999992</v>
      </c>
      <c r="M20" s="4">
        <v>43.103175</v>
      </c>
      <c r="N20" s="5">
        <f t="shared" si="0"/>
        <v>535.00861599999996</v>
      </c>
    </row>
    <row r="21" spans="1:14" s="2" customFormat="1" ht="17.45" customHeight="1" outlineLevel="1">
      <c r="A21" s="14" t="s">
        <v>41</v>
      </c>
      <c r="B21" s="8">
        <v>25.488310999999999</v>
      </c>
      <c r="C21" s="4">
        <v>29.42525966666668</v>
      </c>
      <c r="D21" s="4">
        <v>18.809999999999999</v>
      </c>
      <c r="E21" s="4">
        <v>13.458348000000008</v>
      </c>
      <c r="F21" s="4">
        <v>17.124430333333329</v>
      </c>
      <c r="G21" s="4">
        <v>31.012606000000005</v>
      </c>
      <c r="H21" s="4">
        <v>13.995360750000003</v>
      </c>
      <c r="I21" s="4">
        <v>12.847711650000001</v>
      </c>
      <c r="J21" s="4">
        <v>10.671378200000001</v>
      </c>
      <c r="K21" s="4">
        <v>13.326694150000002</v>
      </c>
      <c r="L21" s="4">
        <v>10.96556255</v>
      </c>
      <c r="M21" s="4">
        <v>23.058169900000006</v>
      </c>
      <c r="N21" s="5">
        <f t="shared" si="0"/>
        <v>220.18383220000001</v>
      </c>
    </row>
    <row r="22" spans="1:14" s="2" customFormat="1" ht="17.45" customHeight="1" outlineLevel="1">
      <c r="A22" s="14" t="s">
        <v>42</v>
      </c>
      <c r="B22" s="8"/>
      <c r="C22" s="4">
        <v>9.5519999999999994E-2</v>
      </c>
      <c r="D22" s="4">
        <v>0.04</v>
      </c>
      <c r="E22" s="4"/>
      <c r="F22" s="4"/>
      <c r="G22" s="4">
        <v>4.5758E-2</v>
      </c>
      <c r="H22" s="4"/>
      <c r="I22" s="4"/>
      <c r="J22" s="4"/>
      <c r="K22" s="4"/>
      <c r="L22" s="4"/>
      <c r="M22" s="4">
        <v>0.272368</v>
      </c>
      <c r="N22" s="5">
        <f t="shared" si="0"/>
        <v>0.45364599999999999</v>
      </c>
    </row>
    <row r="23" spans="1:14" s="2" customFormat="1" ht="17.45" customHeight="1" outlineLevel="1">
      <c r="A23" s="14" t="s">
        <v>3</v>
      </c>
      <c r="B23" s="8">
        <v>1.769212</v>
      </c>
      <c r="C23" s="4">
        <v>0.13923199999999999</v>
      </c>
      <c r="D23" s="4">
        <v>2.7</v>
      </c>
      <c r="E23" s="4">
        <v>0.46679400000000004</v>
      </c>
      <c r="F23" s="4">
        <v>0.99094800000000016</v>
      </c>
      <c r="G23" s="4">
        <v>2.9996750000000003</v>
      </c>
      <c r="H23" s="4">
        <v>1.963651</v>
      </c>
      <c r="I23" s="4">
        <v>2.8381759999999998</v>
      </c>
      <c r="J23" s="4">
        <v>0.71191399999999994</v>
      </c>
      <c r="K23" s="4">
        <v>0.34873799999999999</v>
      </c>
      <c r="L23" s="4">
        <v>0.48743199999999998</v>
      </c>
      <c r="M23" s="4">
        <v>0.89005099999999993</v>
      </c>
      <c r="N23" s="5">
        <f t="shared" si="0"/>
        <v>16.305823000000004</v>
      </c>
    </row>
    <row r="24" spans="1:14" s="2" customFormat="1" ht="17.45" customHeight="1" outlineLevel="1">
      <c r="A24" s="14" t="s">
        <v>43</v>
      </c>
      <c r="B24" s="8">
        <v>37.837685666666701</v>
      </c>
      <c r="C24" s="4">
        <v>39.72103766666666</v>
      </c>
      <c r="D24" s="4">
        <v>38.54</v>
      </c>
      <c r="E24" s="4">
        <v>38.542121333333327</v>
      </c>
      <c r="F24" s="4">
        <v>32.437574333333316</v>
      </c>
      <c r="G24" s="4">
        <v>33.505456666666653</v>
      </c>
      <c r="H24" s="4">
        <v>32.72</v>
      </c>
      <c r="I24" s="4">
        <v>33.371943950000016</v>
      </c>
      <c r="J24" s="4">
        <v>32.935178900000011</v>
      </c>
      <c r="K24" s="4">
        <v>33.130000000000003</v>
      </c>
      <c r="L24" s="4">
        <v>32.748379999999997</v>
      </c>
      <c r="M24" s="4">
        <v>32.749029100000008</v>
      </c>
      <c r="N24" s="5">
        <f t="shared" si="0"/>
        <v>418.23840761666668</v>
      </c>
    </row>
    <row r="25" spans="1:14" s="2" customFormat="1" ht="17.45" customHeight="1" outlineLevel="1">
      <c r="A25" s="14" t="s">
        <v>44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</row>
    <row r="26" spans="1:14" s="2" customFormat="1" ht="17.45" customHeight="1" outlineLevel="1">
      <c r="A26" s="14" t="s">
        <v>45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s="2" customFormat="1" ht="17.45" customHeight="1" outlineLevel="1">
      <c r="A27" s="14" t="s">
        <v>46</v>
      </c>
      <c r="B27" s="8">
        <v>2.5207866666666661</v>
      </c>
      <c r="C27" s="4">
        <v>3.4157493333333329</v>
      </c>
      <c r="D27" s="4">
        <v>11.32</v>
      </c>
      <c r="E27" s="4">
        <v>4.1791563333333324</v>
      </c>
      <c r="F27" s="4">
        <v>2.2284273333333338</v>
      </c>
      <c r="G27" s="4">
        <v>2.584378000000001</v>
      </c>
      <c r="H27" s="4">
        <v>2.3651849500000002</v>
      </c>
      <c r="I27" s="4">
        <v>1.5193787999999993</v>
      </c>
      <c r="J27" s="4">
        <v>1.4149571000000005</v>
      </c>
      <c r="K27" s="4">
        <v>0.45035234999999996</v>
      </c>
      <c r="L27" s="4">
        <v>1.1496625500000004</v>
      </c>
      <c r="M27" s="4">
        <v>3.0324211000000014</v>
      </c>
      <c r="N27" s="5">
        <f t="shared" si="0"/>
        <v>36.180454516666657</v>
      </c>
    </row>
    <row r="28" spans="1:14" s="2" customFormat="1" ht="17.45" customHeight="1">
      <c r="A28" s="18" t="s">
        <v>57</v>
      </c>
      <c r="B28" s="9">
        <f t="shared" ref="B28:M28" si="4">B8-B10</f>
        <v>-233.08819433333335</v>
      </c>
      <c r="C28" s="5">
        <f t="shared" si="4"/>
        <v>-160.13513366666666</v>
      </c>
      <c r="D28" s="5">
        <f t="shared" si="4"/>
        <v>-130.82452700000002</v>
      </c>
      <c r="E28" s="5">
        <f t="shared" si="4"/>
        <v>-66.190475066666664</v>
      </c>
      <c r="F28" s="5">
        <f t="shared" si="4"/>
        <v>-117.42392633097352</v>
      </c>
      <c r="G28" s="5">
        <f t="shared" si="4"/>
        <v>-32.308400596755128</v>
      </c>
      <c r="H28" s="5">
        <f t="shared" si="4"/>
        <v>-124.55242414999999</v>
      </c>
      <c r="I28" s="5">
        <f t="shared" si="4"/>
        <v>-121.73995711327433</v>
      </c>
      <c r="J28" s="5">
        <f t="shared" si="4"/>
        <v>-111.54665284955755</v>
      </c>
      <c r="K28" s="5">
        <f t="shared" si="4"/>
        <v>-228.44063230884953</v>
      </c>
      <c r="L28" s="5">
        <f t="shared" si="4"/>
        <v>-246.23664957787608</v>
      </c>
      <c r="M28" s="5">
        <f t="shared" si="4"/>
        <v>-204.43521551327436</v>
      </c>
      <c r="N28" s="5">
        <f t="shared" si="0"/>
        <v>-1776.9221885072272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>
      <c r="A46" s="21" t="s">
        <v>4</v>
      </c>
      <c r="B46" s="11">
        <f>B28-B29</f>
        <v>-233.08819433333335</v>
      </c>
      <c r="C46" s="7">
        <f t="shared" ref="C46:M46" si="6">C28-C29</f>
        <v>-160.13513366666666</v>
      </c>
      <c r="D46" s="7">
        <f t="shared" si="6"/>
        <v>-130.82452700000002</v>
      </c>
      <c r="E46" s="7">
        <f t="shared" si="6"/>
        <v>-66.190475066666664</v>
      </c>
      <c r="F46" s="7">
        <f t="shared" si="6"/>
        <v>-117.42392633097352</v>
      </c>
      <c r="G46" s="7">
        <f t="shared" si="6"/>
        <v>-32.308400596755128</v>
      </c>
      <c r="H46" s="7">
        <f t="shared" si="6"/>
        <v>-124.55242414999999</v>
      </c>
      <c r="I46" s="7">
        <f t="shared" si="6"/>
        <v>-121.73995711327433</v>
      </c>
      <c r="J46" s="7">
        <f t="shared" si="6"/>
        <v>-111.54665284955755</v>
      </c>
      <c r="K46" s="7">
        <f t="shared" si="6"/>
        <v>-228.44063230884953</v>
      </c>
      <c r="L46" s="7">
        <f t="shared" si="6"/>
        <v>-246.23664957787608</v>
      </c>
      <c r="M46" s="7">
        <f t="shared" si="6"/>
        <v>-204.43521551327436</v>
      </c>
      <c r="N46" s="7">
        <f t="shared" si="0"/>
        <v>-1776.9221885072272</v>
      </c>
    </row>
    <row r="47" spans="1:14">
      <c r="A47" s="24">
        <v>0.25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CFF"/>
    <outlinePr summaryBelow="0"/>
  </sheetPr>
  <dimension ref="A1:P47"/>
  <sheetViews>
    <sheetView tabSelected="1" workbookViewId="0">
      <pane xSplit="1" ySplit="2" topLeftCell="B28" activePane="bottomRight" state="frozen"/>
      <selection activeCell="O10" sqref="O10"/>
      <selection pane="topRight" activeCell="O10" sqref="O10"/>
      <selection pane="bottomLeft" activeCell="O10" sqref="O10"/>
      <selection pane="bottomRight" activeCell="H35" sqref="H35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16" s="1" customFormat="1" ht="21.95" customHeight="1" thickBot="1">
      <c r="A1" s="1" t="s">
        <v>22</v>
      </c>
    </row>
    <row r="2" spans="1:16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6" s="2" customFormat="1" ht="17.45" customHeight="1">
      <c r="A3" s="13" t="s">
        <v>0</v>
      </c>
      <c r="B3" s="8">
        <v>334.92922000000004</v>
      </c>
      <c r="C3" s="4">
        <v>257.77</v>
      </c>
      <c r="D3" s="4">
        <v>575.71690000000001</v>
      </c>
      <c r="E3" s="4">
        <v>204.07</v>
      </c>
      <c r="F3" s="4">
        <v>166.30694000000003</v>
      </c>
      <c r="G3" s="4">
        <v>521.33130000000006</v>
      </c>
      <c r="H3" s="4">
        <v>76.760000000000005</v>
      </c>
      <c r="I3" s="4">
        <v>83.05</v>
      </c>
      <c r="J3" s="4">
        <v>108.2193</v>
      </c>
      <c r="K3" s="4">
        <v>32.549300000000002</v>
      </c>
      <c r="L3" s="4">
        <v>564.45550000000003</v>
      </c>
      <c r="M3" s="4">
        <v>65.324299999999994</v>
      </c>
      <c r="N3" s="5">
        <f>SUM(B3:M3)</f>
        <v>2990.4827600000008</v>
      </c>
      <c r="P3" s="17"/>
    </row>
    <row r="4" spans="1:16" s="2" customFormat="1" ht="17.45" customHeight="1">
      <c r="A4" s="13" t="s">
        <v>1</v>
      </c>
      <c r="B4" s="8">
        <v>113.629833</v>
      </c>
      <c r="C4" s="4">
        <v>115.71</v>
      </c>
      <c r="D4" s="4">
        <v>214.82900000000001</v>
      </c>
      <c r="E4" s="4">
        <v>94.667000000000002</v>
      </c>
      <c r="F4" s="4">
        <v>90.463999999999999</v>
      </c>
      <c r="G4" s="4">
        <v>239.89</v>
      </c>
      <c r="H4" s="4">
        <v>49.878</v>
      </c>
      <c r="I4" s="4">
        <v>52.851874000000002</v>
      </c>
      <c r="J4" s="4">
        <v>56.393799999999999</v>
      </c>
      <c r="K4" s="4">
        <v>25.721399999999999</v>
      </c>
      <c r="L4" s="4">
        <v>317.33999999999997</v>
      </c>
      <c r="M4" s="4">
        <v>45.38</v>
      </c>
      <c r="N4" s="5">
        <f t="shared" ref="N4:N46" si="0">SUM(B4:M4)</f>
        <v>1416.754907</v>
      </c>
      <c r="P4" s="17"/>
    </row>
    <row r="5" spans="1:16" s="2" customFormat="1" ht="17.45" customHeight="1">
      <c r="A5" s="13" t="s">
        <v>25</v>
      </c>
      <c r="B5" s="8">
        <v>112.67777598000004</v>
      </c>
      <c r="C5" s="4">
        <v>115.15640498999997</v>
      </c>
      <c r="D5" s="4">
        <v>216.85540946</v>
      </c>
      <c r="E5" s="4">
        <v>93.401369269999947</v>
      </c>
      <c r="F5" s="4">
        <v>91.960654299999987</v>
      </c>
      <c r="G5" s="4">
        <v>240.38003308999996</v>
      </c>
      <c r="H5" s="4">
        <v>47.986747239999978</v>
      </c>
      <c r="I5" s="4">
        <v>52.058897730000005</v>
      </c>
      <c r="J5" s="4">
        <v>56.59954282999999</v>
      </c>
      <c r="K5" s="4">
        <v>25.868953270000002</v>
      </c>
      <c r="L5" s="4">
        <v>317.26878128999999</v>
      </c>
      <c r="M5" s="4">
        <v>44.462258029999987</v>
      </c>
      <c r="N5" s="5">
        <f t="shared" si="0"/>
        <v>1414.6768274799999</v>
      </c>
      <c r="P5" s="17"/>
    </row>
    <row r="6" spans="1:16" s="2" customFormat="1" ht="17.45" customHeight="1">
      <c r="A6" s="13" t="s">
        <v>26</v>
      </c>
      <c r="B6" s="8">
        <v>99.714846000000037</v>
      </c>
      <c r="C6" s="4">
        <v>101.90832299999998</v>
      </c>
      <c r="D6" s="4">
        <v>191.90744200000003</v>
      </c>
      <c r="E6" s="4">
        <v>82.656078999999963</v>
      </c>
      <c r="F6" s="4">
        <v>81.381109999999993</v>
      </c>
      <c r="G6" s="4">
        <v>212.72569299999998</v>
      </c>
      <c r="H6" s="4">
        <v>42.466147999999983</v>
      </c>
      <c r="I6" s="4">
        <v>46.069821000000012</v>
      </c>
      <c r="J6" s="4">
        <v>50.088090999999999</v>
      </c>
      <c r="K6" s="4">
        <v>22.892879000000004</v>
      </c>
      <c r="L6" s="4">
        <v>280.76883300000003</v>
      </c>
      <c r="M6" s="4">
        <v>39.34713099999999</v>
      </c>
      <c r="N6" s="5">
        <f t="shared" si="0"/>
        <v>1251.9263960000001</v>
      </c>
      <c r="P6" s="17"/>
    </row>
    <row r="7" spans="1:16" s="2" customFormat="1" ht="17.45" customHeight="1">
      <c r="A7" s="13" t="s">
        <v>27</v>
      </c>
      <c r="B7" s="8">
        <v>26.330995999999995</v>
      </c>
      <c r="C7" s="4">
        <v>26.662978999999996</v>
      </c>
      <c r="D7" s="4">
        <v>50.111816999999988</v>
      </c>
      <c r="E7" s="4">
        <v>15.008987999999992</v>
      </c>
      <c r="F7" s="4">
        <v>11.873074000000003</v>
      </c>
      <c r="G7" s="4">
        <v>34.162599999999998</v>
      </c>
      <c r="H7" s="4">
        <v>6.0083339999999987</v>
      </c>
      <c r="I7" s="4">
        <v>6.0458299999999996</v>
      </c>
      <c r="J7" s="4">
        <v>6.4966469999999994</v>
      </c>
      <c r="K7" s="4">
        <v>2.1649060000000002</v>
      </c>
      <c r="L7" s="4">
        <v>38.846357000000005</v>
      </c>
      <c r="M7" s="4">
        <v>5.3823530000000002</v>
      </c>
      <c r="N7" s="5">
        <f t="shared" si="0"/>
        <v>229.09488099999996</v>
      </c>
    </row>
    <row r="8" spans="1:16" s="2" customFormat="1" ht="17.45" customHeight="1">
      <c r="A8" s="19" t="s">
        <v>28</v>
      </c>
      <c r="B8" s="9">
        <f>B6-B7</f>
        <v>73.383850000000038</v>
      </c>
      <c r="C8" s="5">
        <f t="shared" ref="C8:M8" si="1">C6-C7</f>
        <v>75.245343999999989</v>
      </c>
      <c r="D8" s="5">
        <f t="shared" si="1"/>
        <v>141.79562500000003</v>
      </c>
      <c r="E8" s="5">
        <f t="shared" si="1"/>
        <v>67.647090999999975</v>
      </c>
      <c r="F8" s="5">
        <f t="shared" si="1"/>
        <v>69.50803599999999</v>
      </c>
      <c r="G8" s="5">
        <f t="shared" si="1"/>
        <v>178.56309299999998</v>
      </c>
      <c r="H8" s="5">
        <f t="shared" si="1"/>
        <v>36.457813999999985</v>
      </c>
      <c r="I8" s="5">
        <f t="shared" si="1"/>
        <v>40.023991000000009</v>
      </c>
      <c r="J8" s="5">
        <f t="shared" si="1"/>
        <v>43.591443999999996</v>
      </c>
      <c r="K8" s="5">
        <f t="shared" si="1"/>
        <v>20.727973000000006</v>
      </c>
      <c r="L8" s="5">
        <f t="shared" si="1"/>
        <v>241.92247600000002</v>
      </c>
      <c r="M8" s="5">
        <f t="shared" si="1"/>
        <v>33.964777999999988</v>
      </c>
      <c r="N8" s="5">
        <f t="shared" si="0"/>
        <v>1022.8315150000001</v>
      </c>
    </row>
    <row r="9" spans="1:16" s="2" customFormat="1" ht="17.45" customHeight="1">
      <c r="A9" s="20" t="s">
        <v>19</v>
      </c>
      <c r="B9" s="10">
        <f>IFERROR(B8/B6,0)</f>
        <v>0.73593705394681164</v>
      </c>
      <c r="C9" s="6">
        <f t="shared" ref="C9:N9" si="2">IFERROR(C8/C6,0)</f>
        <v>0.7383630873800171</v>
      </c>
      <c r="D9" s="6">
        <f t="shared" si="2"/>
        <v>0.7388750718692817</v>
      </c>
      <c r="E9" s="6">
        <f t="shared" si="2"/>
        <v>0.8184164046784751</v>
      </c>
      <c r="F9" s="6">
        <f t="shared" si="2"/>
        <v>0.8541052831547763</v>
      </c>
      <c r="G9" s="6">
        <f t="shared" si="2"/>
        <v>0.83940538861001623</v>
      </c>
      <c r="H9" s="6">
        <f t="shared" si="2"/>
        <v>0.85851473978755977</v>
      </c>
      <c r="I9" s="6">
        <f t="shared" si="2"/>
        <v>0.86876810309291197</v>
      </c>
      <c r="J9" s="6">
        <f t="shared" si="2"/>
        <v>0.87029557584855843</v>
      </c>
      <c r="K9" s="6">
        <f t="shared" si="2"/>
        <v>0.90543321353334383</v>
      </c>
      <c r="L9" s="6">
        <f t="shared" si="2"/>
        <v>0.8616429160426079</v>
      </c>
      <c r="M9" s="6">
        <f t="shared" si="2"/>
        <v>0.86320850178377673</v>
      </c>
      <c r="N9" s="6">
        <f t="shared" si="2"/>
        <v>0.81700611015793301</v>
      </c>
    </row>
    <row r="10" spans="1:16" s="2" customFormat="1" ht="17.45" customHeight="1">
      <c r="A10" s="19" t="s">
        <v>29</v>
      </c>
      <c r="B10" s="9">
        <f t="shared" ref="B10:M10" si="3">SUM(B11:B27)</f>
        <v>76.799524333333338</v>
      </c>
      <c r="C10" s="5">
        <f t="shared" si="3"/>
        <v>85.77451766666664</v>
      </c>
      <c r="D10" s="5">
        <f t="shared" si="3"/>
        <v>132.36496700000001</v>
      </c>
      <c r="E10" s="5">
        <f t="shared" si="3"/>
        <v>55.376113666666669</v>
      </c>
      <c r="F10" s="5">
        <f t="shared" si="3"/>
        <v>71.295754000000002</v>
      </c>
      <c r="G10" s="5">
        <f t="shared" si="3"/>
        <v>92.489216666666664</v>
      </c>
      <c r="H10" s="5">
        <f t="shared" si="3"/>
        <v>82.810999099999989</v>
      </c>
      <c r="I10" s="5">
        <f t="shared" si="3"/>
        <v>66.446975999999992</v>
      </c>
      <c r="J10" s="5">
        <f t="shared" si="3"/>
        <v>40.849350200000003</v>
      </c>
      <c r="K10" s="5">
        <f t="shared" si="3"/>
        <v>30.609491000000006</v>
      </c>
      <c r="L10" s="5">
        <f t="shared" si="3"/>
        <v>75.672942000000006</v>
      </c>
      <c r="M10" s="5">
        <f t="shared" si="3"/>
        <v>16.710876000000003</v>
      </c>
      <c r="N10" s="5">
        <f t="shared" si="0"/>
        <v>827.20072763333326</v>
      </c>
    </row>
    <row r="11" spans="1:16" s="2" customFormat="1" ht="17.45" customHeight="1" outlineLevel="1">
      <c r="A11" s="14" t="s">
        <v>31</v>
      </c>
      <c r="B11" s="8">
        <v>0.46310299999999999</v>
      </c>
      <c r="C11" s="4">
        <v>1.131737</v>
      </c>
      <c r="D11" s="4">
        <v>2.9179239999999997</v>
      </c>
      <c r="E11" s="4">
        <v>0.79942000000000002</v>
      </c>
      <c r="F11" s="4">
        <v>0.54670399999999997</v>
      </c>
      <c r="G11" s="4">
        <v>0.17347700000000002</v>
      </c>
      <c r="H11" s="4">
        <v>0.78595500000000007</v>
      </c>
      <c r="I11" s="4">
        <v>0.29017900000000002</v>
      </c>
      <c r="J11" s="4">
        <v>1.062133</v>
      </c>
      <c r="K11" s="4">
        <v>-9.5838000000000007E-2</v>
      </c>
      <c r="L11" s="4">
        <v>0.15075499999999997</v>
      </c>
      <c r="M11" s="4">
        <v>7.4284000000000003E-2</v>
      </c>
      <c r="N11" s="5">
        <f t="shared" si="0"/>
        <v>8.2998330000000013</v>
      </c>
    </row>
    <row r="12" spans="1:16" s="2" customFormat="1" ht="17.45" customHeight="1" outlineLevel="1">
      <c r="A12" s="14" t="s">
        <v>32</v>
      </c>
      <c r="B12" s="8">
        <v>5.0150589999999999</v>
      </c>
      <c r="C12" s="4">
        <v>4.1006679999999998</v>
      </c>
      <c r="D12" s="4">
        <v>9.0870429999999995</v>
      </c>
      <c r="E12" s="4">
        <v>5.1404829999999997</v>
      </c>
      <c r="F12" s="4">
        <v>4.9050809999999991</v>
      </c>
      <c r="G12" s="4">
        <v>12.3552</v>
      </c>
      <c r="H12" s="4">
        <v>2.0486809999999998</v>
      </c>
      <c r="I12" s="4">
        <v>2.0938689999999998</v>
      </c>
      <c r="J12" s="4">
        <v>4.4377210000000007</v>
      </c>
      <c r="K12" s="4">
        <v>0.51897099999999985</v>
      </c>
      <c r="L12" s="4">
        <v>5.0681999999999974</v>
      </c>
      <c r="M12" s="4">
        <v>1.6664909999999997</v>
      </c>
      <c r="N12" s="5">
        <f t="shared" si="0"/>
        <v>56.437466999999998</v>
      </c>
    </row>
    <row r="13" spans="1:16" s="2" customFormat="1" ht="17.45" customHeight="1" outlineLevel="1">
      <c r="A13" s="14" t="s">
        <v>33</v>
      </c>
      <c r="B13" s="8">
        <v>17.104448000000001</v>
      </c>
      <c r="C13" s="4">
        <v>34.382046999999993</v>
      </c>
      <c r="D13" s="4">
        <v>47.29</v>
      </c>
      <c r="E13" s="4">
        <v>16.477176</v>
      </c>
      <c r="F13" s="4">
        <v>28.616163</v>
      </c>
      <c r="G13" s="4">
        <v>32.802583999999996</v>
      </c>
      <c r="H13" s="4">
        <v>34.069718000000009</v>
      </c>
      <c r="I13" s="4">
        <v>7.0937989999999997</v>
      </c>
      <c r="J13" s="4">
        <v>2.0323510000000002</v>
      </c>
      <c r="K13" s="4">
        <v>18.707236000000002</v>
      </c>
      <c r="L13" s="4">
        <v>23.055578999999998</v>
      </c>
      <c r="M13" s="4">
        <v>0.39676700000000076</v>
      </c>
      <c r="N13" s="5">
        <f t="shared" si="0"/>
        <v>262.02786799999996</v>
      </c>
    </row>
    <row r="14" spans="1:16" s="2" customFormat="1" ht="17.45" customHeight="1" outlineLevel="1">
      <c r="A14" s="14" t="s">
        <v>34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</row>
    <row r="15" spans="1:16" s="2" customFormat="1" ht="17.45" customHeight="1" outlineLevel="1">
      <c r="A15" s="14" t="s">
        <v>35</v>
      </c>
      <c r="B15" s="8"/>
      <c r="C15" s="4"/>
      <c r="D15" s="4"/>
      <c r="E15" s="4"/>
      <c r="F15" s="4"/>
      <c r="G15" s="4"/>
      <c r="H15" s="4"/>
      <c r="I15" s="4">
        <v>0.56603759999999992</v>
      </c>
      <c r="J15" s="4">
        <v>12.109434</v>
      </c>
      <c r="K15" s="4"/>
      <c r="L15" s="4"/>
      <c r="M15" s="4"/>
      <c r="N15" s="5">
        <f t="shared" si="0"/>
        <v>12.6754716</v>
      </c>
    </row>
    <row r="16" spans="1:16" s="2" customFormat="1" ht="17.45" customHeight="1" outlineLevel="1">
      <c r="A16" s="14" t="s">
        <v>36</v>
      </c>
      <c r="B16" s="8">
        <v>9.2766979999999997</v>
      </c>
      <c r="C16" s="4">
        <v>9.2766979999999997</v>
      </c>
      <c r="D16" s="4">
        <v>9.2799999999999994</v>
      </c>
      <c r="E16" s="4"/>
      <c r="F16" s="4"/>
      <c r="G16" s="4">
        <v>-24.090508</v>
      </c>
      <c r="H16" s="4">
        <v>8.3894999999999994E-3</v>
      </c>
      <c r="I16" s="4"/>
      <c r="J16" s="4"/>
      <c r="K16" s="4">
        <v>1.4866999999999998E-2</v>
      </c>
      <c r="L16" s="4"/>
      <c r="M16" s="4"/>
      <c r="N16" s="5">
        <f t="shared" si="0"/>
        <v>3.7661445000000007</v>
      </c>
    </row>
    <row r="17" spans="1:14" s="2" customFormat="1" ht="17.45" customHeight="1" outlineLevel="1">
      <c r="A17" s="14" t="s">
        <v>37</v>
      </c>
      <c r="B17" s="8"/>
      <c r="C17" s="4"/>
      <c r="D17" s="4">
        <v>0.82</v>
      </c>
      <c r="E17" s="4">
        <v>-3.503E-3</v>
      </c>
      <c r="F17" s="4"/>
      <c r="G17" s="4"/>
      <c r="H17" s="4"/>
      <c r="I17" s="4"/>
      <c r="J17" s="4"/>
      <c r="K17" s="4"/>
      <c r="L17" s="4"/>
      <c r="M17" s="4"/>
      <c r="N17" s="5">
        <f t="shared" si="0"/>
        <v>0.81649699999999992</v>
      </c>
    </row>
    <row r="18" spans="1:14" s="2" customFormat="1" ht="17.45" customHeight="1" outlineLevel="1">
      <c r="A18" s="14" t="s">
        <v>38</v>
      </c>
      <c r="B18" s="8">
        <v>18.650943999999999</v>
      </c>
      <c r="C18" s="4">
        <v>9.2575280000000006</v>
      </c>
      <c r="D18" s="4">
        <v>28.36</v>
      </c>
      <c r="E18" s="4">
        <v>9.0683579999999999</v>
      </c>
      <c r="F18" s="4">
        <v>20.484379999999994</v>
      </c>
      <c r="G18" s="4">
        <v>33.658820999999996</v>
      </c>
      <c r="H18" s="4">
        <v>6.8878210000000024</v>
      </c>
      <c r="I18" s="4">
        <v>7.1464629999999989</v>
      </c>
      <c r="J18" s="4">
        <v>8.0665670000000009</v>
      </c>
      <c r="K18" s="4">
        <v>2.7699590000000009</v>
      </c>
      <c r="L18" s="4">
        <v>31.688313000000001</v>
      </c>
      <c r="M18" s="4">
        <v>3.047499000000002</v>
      </c>
      <c r="N18" s="5">
        <f t="shared" si="0"/>
        <v>179.08665300000001</v>
      </c>
    </row>
    <row r="19" spans="1:14" s="2" customFormat="1" ht="17.45" customHeight="1" outlineLevel="1">
      <c r="A19" s="14" t="s">
        <v>39</v>
      </c>
      <c r="B19" s="8"/>
      <c r="C19" s="4"/>
      <c r="D19" s="4">
        <v>0.06</v>
      </c>
      <c r="E19" s="4">
        <v>-2.3689999999999961E-3</v>
      </c>
      <c r="F19" s="4"/>
      <c r="G19" s="4"/>
      <c r="H19" s="4"/>
      <c r="I19" s="4"/>
      <c r="J19" s="4"/>
      <c r="K19" s="4"/>
      <c r="L19" s="4"/>
      <c r="M19" s="4"/>
      <c r="N19" s="5">
        <f t="shared" si="0"/>
        <v>5.7631000000000002E-2</v>
      </c>
    </row>
    <row r="20" spans="1:14" s="2" customFormat="1" ht="17.45" customHeight="1" outlineLevel="1">
      <c r="A20" s="14" t="s">
        <v>40</v>
      </c>
      <c r="B20" s="8"/>
      <c r="C20" s="4">
        <v>5.5852940000000002</v>
      </c>
      <c r="D20" s="4">
        <v>7.48</v>
      </c>
      <c r="E20" s="4">
        <v>7.4455839999999993</v>
      </c>
      <c r="F20" s="4">
        <v>3.6519970000000006</v>
      </c>
      <c r="G20" s="4">
        <v>5.1721729999999999</v>
      </c>
      <c r="H20" s="4">
        <v>2.707519</v>
      </c>
      <c r="I20" s="4">
        <v>2.872525</v>
      </c>
      <c r="J20" s="4">
        <v>0.98341800000000013</v>
      </c>
      <c r="K20" s="4">
        <v>1.1325630000000002</v>
      </c>
      <c r="L20" s="4">
        <v>1.1228289999999999</v>
      </c>
      <c r="M20" s="4">
        <v>-2.6049990000000003</v>
      </c>
      <c r="N20" s="5">
        <f t="shared" si="0"/>
        <v>35.54890300000001</v>
      </c>
    </row>
    <row r="21" spans="1:14" s="2" customFormat="1" ht="17.45" customHeight="1" outlineLevel="1">
      <c r="A21" s="14" t="s">
        <v>41</v>
      </c>
      <c r="B21" s="8">
        <v>0.48643999999999998</v>
      </c>
      <c r="C21" s="4">
        <v>0.47109866666666667</v>
      </c>
      <c r="D21" s="4">
        <v>0.35</v>
      </c>
      <c r="E21" s="4">
        <v>0.37028199999999994</v>
      </c>
      <c r="F21" s="4">
        <v>0.4205403333333334</v>
      </c>
      <c r="G21" s="4">
        <v>21.594393999999998</v>
      </c>
      <c r="H21" s="4">
        <v>23.292526500000001</v>
      </c>
      <c r="I21" s="4">
        <v>40.277655899999999</v>
      </c>
      <c r="J21" s="4">
        <v>5.2974072000000012</v>
      </c>
      <c r="K21" s="4">
        <v>0.17</v>
      </c>
      <c r="L21" s="4">
        <v>3.2390669999999999</v>
      </c>
      <c r="M21" s="4">
        <v>2.9058469999999996</v>
      </c>
      <c r="N21" s="5">
        <f t="shared" si="0"/>
        <v>98.875258599999995</v>
      </c>
    </row>
    <row r="22" spans="1:14" s="2" customFormat="1" ht="17.45" customHeight="1" outlineLevel="1">
      <c r="A22" s="14" t="s">
        <v>42</v>
      </c>
      <c r="B22" s="8"/>
      <c r="C22" s="4"/>
      <c r="D22" s="4"/>
      <c r="E22" s="4"/>
      <c r="F22" s="4"/>
      <c r="G22" s="4">
        <v>3.7758E-2</v>
      </c>
      <c r="H22" s="4"/>
      <c r="I22" s="4"/>
      <c r="J22" s="4"/>
      <c r="K22" s="4"/>
      <c r="L22" s="4"/>
      <c r="M22" s="4"/>
      <c r="N22" s="5">
        <f t="shared" si="0"/>
        <v>3.7758E-2</v>
      </c>
    </row>
    <row r="23" spans="1:14" s="2" customFormat="1" ht="17.45" customHeight="1" outlineLevel="1">
      <c r="A23" s="14" t="s">
        <v>3</v>
      </c>
      <c r="B23" s="8">
        <v>25.249815999999999</v>
      </c>
      <c r="C23" s="4">
        <v>21.060741</v>
      </c>
      <c r="D23" s="4">
        <v>26.02</v>
      </c>
      <c r="E23" s="4">
        <v>15.449895999999999</v>
      </c>
      <c r="F23" s="4">
        <v>11.967864000000002</v>
      </c>
      <c r="G23" s="4">
        <v>9.8639550000000007</v>
      </c>
      <c r="H23" s="4">
        <v>11.707284999999999</v>
      </c>
      <c r="I23" s="4">
        <v>4.2081500000000007</v>
      </c>
      <c r="J23" s="4">
        <v>4.6693069999999999</v>
      </c>
      <c r="K23" s="4">
        <v>7.2290019999999995</v>
      </c>
      <c r="L23" s="4">
        <v>11.036921999999999</v>
      </c>
      <c r="M23" s="4">
        <v>8.9631319999999999</v>
      </c>
      <c r="N23" s="5">
        <f t="shared" si="0"/>
        <v>157.42607000000001</v>
      </c>
    </row>
    <row r="24" spans="1:14" s="2" customFormat="1" ht="17.45" customHeight="1" outlineLevel="1">
      <c r="A24" s="14" t="s">
        <v>43</v>
      </c>
      <c r="B24" s="8">
        <v>0.18364566666666668</v>
      </c>
      <c r="C24" s="4">
        <v>0.18364666666666668</v>
      </c>
      <c r="D24" s="4">
        <v>0.18</v>
      </c>
      <c r="E24" s="4">
        <v>0.18364733333333333</v>
      </c>
      <c r="F24" s="4">
        <v>0.18364533333333333</v>
      </c>
      <c r="G24" s="4">
        <v>0.18364666666666668</v>
      </c>
      <c r="H24" s="4">
        <v>0.16528140000000002</v>
      </c>
      <c r="I24" s="4">
        <v>0.1652817</v>
      </c>
      <c r="J24" s="4">
        <v>0.16528140000000002</v>
      </c>
      <c r="K24" s="4"/>
      <c r="L24" s="4"/>
      <c r="M24" s="4"/>
      <c r="N24" s="5">
        <f t="shared" si="0"/>
        <v>1.5940761666666665</v>
      </c>
    </row>
    <row r="25" spans="1:14" s="2" customFormat="1" ht="17.45" customHeight="1" outlineLevel="1">
      <c r="A25" s="14" t="s">
        <v>44</v>
      </c>
      <c r="B25" s="8"/>
      <c r="C25" s="4"/>
      <c r="D25" s="4"/>
      <c r="E25" s="4"/>
      <c r="F25" s="4"/>
      <c r="G25" s="4"/>
      <c r="H25" s="4">
        <v>0.26401799999999997</v>
      </c>
      <c r="I25" s="4"/>
      <c r="J25" s="4">
        <v>0.27737699999999998</v>
      </c>
      <c r="K25" s="4">
        <v>0.136631</v>
      </c>
      <c r="L25" s="4">
        <v>0.17856700000000003</v>
      </c>
      <c r="M25" s="4">
        <v>2.1291440000000001</v>
      </c>
      <c r="N25" s="5">
        <f t="shared" si="0"/>
        <v>2.9857370000000003</v>
      </c>
    </row>
    <row r="26" spans="1:14" s="2" customFormat="1" ht="17.45" customHeight="1" outlineLevel="1">
      <c r="A26" s="14" t="s">
        <v>45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s="2" customFormat="1" ht="17.45" customHeight="1" outlineLevel="1">
      <c r="A27" s="14" t="s">
        <v>46</v>
      </c>
      <c r="B27" s="8">
        <v>0.36937066666666668</v>
      </c>
      <c r="C27" s="4">
        <v>0.32505933333333331</v>
      </c>
      <c r="D27" s="4">
        <v>0.52</v>
      </c>
      <c r="E27" s="4">
        <v>0.44713933333333328</v>
      </c>
      <c r="F27" s="4">
        <v>0.5193793333333333</v>
      </c>
      <c r="G27" s="4">
        <v>0.73771600000000004</v>
      </c>
      <c r="H27" s="4">
        <v>0.87380469999999988</v>
      </c>
      <c r="I27" s="4">
        <v>1.7330158</v>
      </c>
      <c r="J27" s="4">
        <v>1.7483536000000002</v>
      </c>
      <c r="K27" s="4">
        <v>2.6100000000000002E-2</v>
      </c>
      <c r="L27" s="4">
        <v>0.13270999999999999</v>
      </c>
      <c r="M27" s="4">
        <v>0.132711</v>
      </c>
      <c r="N27" s="5">
        <f t="shared" si="0"/>
        <v>7.5653597666666652</v>
      </c>
    </row>
    <row r="28" spans="1:14" s="2" customFormat="1" ht="17.45" customHeight="1">
      <c r="A28" s="18" t="s">
        <v>57</v>
      </c>
      <c r="B28" s="9">
        <f t="shared" ref="B28:M28" si="4">B8-B10</f>
        <v>-3.4156743333332997</v>
      </c>
      <c r="C28" s="5">
        <f t="shared" si="4"/>
        <v>-10.529173666666651</v>
      </c>
      <c r="D28" s="5">
        <f t="shared" si="4"/>
        <v>9.4306580000000224</v>
      </c>
      <c r="E28" s="5">
        <f t="shared" si="4"/>
        <v>12.270977333333306</v>
      </c>
      <c r="F28" s="5">
        <f t="shared" si="4"/>
        <v>-1.7877180000000124</v>
      </c>
      <c r="G28" s="5">
        <f t="shared" si="4"/>
        <v>86.073876333333317</v>
      </c>
      <c r="H28" s="5">
        <f t="shared" si="4"/>
        <v>-46.353185100000005</v>
      </c>
      <c r="I28" s="5">
        <f t="shared" si="4"/>
        <v>-26.422984999999983</v>
      </c>
      <c r="J28" s="5">
        <f t="shared" si="4"/>
        <v>2.7420937999999921</v>
      </c>
      <c r="K28" s="5">
        <f t="shared" si="4"/>
        <v>-9.8815179999999998</v>
      </c>
      <c r="L28" s="5">
        <f t="shared" si="4"/>
        <v>166.24953400000001</v>
      </c>
      <c r="M28" s="5">
        <f t="shared" si="4"/>
        <v>17.253901999999986</v>
      </c>
      <c r="N28" s="5">
        <f t="shared" si="0"/>
        <v>195.63078736666668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>
      <c r="A46" s="21" t="s">
        <v>4</v>
      </c>
      <c r="B46" s="11">
        <f>B28-B29</f>
        <v>-3.4156743333332997</v>
      </c>
      <c r="C46" s="7">
        <f t="shared" ref="C46:M46" si="6">C28-C29</f>
        <v>-10.529173666666651</v>
      </c>
      <c r="D46" s="7">
        <f t="shared" si="6"/>
        <v>9.4306580000000224</v>
      </c>
      <c r="E46" s="7">
        <f t="shared" si="6"/>
        <v>12.270977333333306</v>
      </c>
      <c r="F46" s="7">
        <f t="shared" si="6"/>
        <v>-1.7877180000000124</v>
      </c>
      <c r="G46" s="7">
        <f t="shared" si="6"/>
        <v>86.073876333333317</v>
      </c>
      <c r="H46" s="7">
        <f t="shared" si="6"/>
        <v>-46.353185100000005</v>
      </c>
      <c r="I46" s="7">
        <f t="shared" si="6"/>
        <v>-26.422984999999983</v>
      </c>
      <c r="J46" s="7">
        <f t="shared" si="6"/>
        <v>2.7420937999999921</v>
      </c>
      <c r="K46" s="7">
        <f t="shared" si="6"/>
        <v>-9.8815179999999998</v>
      </c>
      <c r="L46" s="7">
        <f t="shared" si="6"/>
        <v>166.24953400000001</v>
      </c>
      <c r="M46" s="7">
        <f t="shared" si="6"/>
        <v>17.253901999999986</v>
      </c>
      <c r="N46" s="7">
        <f t="shared" si="0"/>
        <v>195.63078736666668</v>
      </c>
    </row>
    <row r="47" spans="1:14">
      <c r="A47" s="24">
        <v>0.5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outlinePr summaryBelow="0"/>
  </sheetPr>
  <dimension ref="A1:P46"/>
  <sheetViews>
    <sheetView workbookViewId="0">
      <pane xSplit="1" ySplit="2" topLeftCell="B33" activePane="bottomRight" state="frozen"/>
      <selection activeCell="O10" sqref="O10"/>
      <selection pane="topRight" activeCell="O10" sqref="O10"/>
      <selection pane="bottomLeft" activeCell="O10" sqref="O10"/>
      <selection pane="bottomRight" activeCell="K40" sqref="K40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16" s="1" customFormat="1" ht="21.95" customHeight="1" thickBot="1">
      <c r="A1" s="1" t="s">
        <v>23</v>
      </c>
    </row>
    <row r="2" spans="1:16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6" s="2" customFormat="1" ht="17.45" customHeight="1" outlineLevel="1">
      <c r="A3" s="13" t="s">
        <v>0</v>
      </c>
      <c r="B3" s="8">
        <f>美素美妆!B3+美素商超!B3+美素电商!B3</f>
        <v>1970.3699200000001</v>
      </c>
      <c r="C3" s="4">
        <f>美素美妆!C3+美素商超!C3+美素电商!C3</f>
        <v>934.59339999999997</v>
      </c>
      <c r="D3" s="4">
        <f>美素美妆!D3+美素商超!D3+美素电商!D3</f>
        <v>1929.0405999999998</v>
      </c>
      <c r="E3" s="4">
        <f>美素美妆!E3+美素商超!E3+美素电商!E3</f>
        <v>2138.0136000000002</v>
      </c>
      <c r="F3" s="4">
        <f>美素美妆!F3+美素商超!F3+美素电商!F3</f>
        <v>1696.80764</v>
      </c>
      <c r="G3" s="4">
        <f>美素美妆!G3+美素商超!G3+美素电商!G3</f>
        <v>1589.8597</v>
      </c>
      <c r="H3" s="4">
        <f>美素美妆!H3+美素商超!H3+美素电商!H3</f>
        <v>671.34550000000002</v>
      </c>
      <c r="I3" s="4">
        <f>美素美妆!I3+美素商超!I3+美素电商!I3</f>
        <v>1082.5311999999999</v>
      </c>
      <c r="J3" s="4">
        <f>美素美妆!J3+美素商超!J3+美素电商!J3</f>
        <v>319.89800000000002</v>
      </c>
      <c r="K3" s="4">
        <f>美素美妆!K3+美素商超!K3+美素电商!K3</f>
        <v>1751.8030999999999</v>
      </c>
      <c r="L3" s="4">
        <f>美素美妆!L3+美素商超!L3+美素电商!L3</f>
        <v>1577.43</v>
      </c>
      <c r="M3" s="4">
        <f>美素美妆!M3+美素商超!M3+美素电商!M3</f>
        <v>1954.6016</v>
      </c>
      <c r="N3" s="5">
        <f>SUM(B3:M3)</f>
        <v>17616.294259999999</v>
      </c>
      <c r="P3" s="17"/>
    </row>
    <row r="4" spans="1:16" s="2" customFormat="1" ht="17.45" customHeight="1" outlineLevel="1">
      <c r="A4" s="13" t="s">
        <v>1</v>
      </c>
      <c r="B4" s="8">
        <f>美素美妆!B4+美素商超!B4+美素电商!B4</f>
        <v>1162.2125462285708</v>
      </c>
      <c r="C4" s="4">
        <f>美素美妆!C4+美素商超!C4+美素电商!C4</f>
        <v>609.58760099999984</v>
      </c>
      <c r="D4" s="4">
        <f>美素美妆!D4+美素商超!D4+美素电商!D4</f>
        <v>1151.3755446857147</v>
      </c>
      <c r="E4" s="4">
        <f>美素美妆!E4+美素商超!E4+美素电商!E4</f>
        <v>1450.6925212142855</v>
      </c>
      <c r="F4" s="4">
        <f>美素美妆!F4+美素商超!F4+美素电商!F4</f>
        <v>815.78795400000035</v>
      </c>
      <c r="G4" s="4">
        <f>美素美妆!G4+美素商超!G4+美素电商!G4</f>
        <v>958.14663817142809</v>
      </c>
      <c r="H4" s="4">
        <f>美素美妆!H4+美素商超!H4+美素电商!H4</f>
        <v>591.97072005714278</v>
      </c>
      <c r="I4" s="4">
        <f>美素美妆!I4+美素商超!I4+美素电商!I4</f>
        <v>799.74798457142867</v>
      </c>
      <c r="J4" s="4">
        <f>美素美妆!J4+美素商超!J4+美素电商!J4</f>
        <v>214.4043562</v>
      </c>
      <c r="K4" s="4">
        <f>美素美妆!K4+美素商超!K4+美素电商!K4</f>
        <v>1238.7237847000022</v>
      </c>
      <c r="L4" s="4">
        <f>美素美妆!L4+美素商超!L4+美素电商!L4</f>
        <v>1138.1033010571427</v>
      </c>
      <c r="M4" s="4">
        <f>美素美妆!M4+美素商超!M4+美素电商!M4</f>
        <v>1261.1336310000013</v>
      </c>
      <c r="N4" s="5">
        <f t="shared" ref="N4:N46" si="0">SUM(B4:M4)</f>
        <v>11391.886582885716</v>
      </c>
      <c r="P4" s="17"/>
    </row>
    <row r="5" spans="1:16" s="2" customFormat="1" ht="17.45" customHeight="1" outlineLevel="1">
      <c r="A5" s="13" t="s">
        <v>25</v>
      </c>
      <c r="B5" s="8">
        <f>美素美妆!B5+美素商超!B5+美素电商!B5</f>
        <v>450.14302820999984</v>
      </c>
      <c r="C5" s="4">
        <f>美素美妆!C5+美素商超!C5+美素电商!C5</f>
        <v>286.10530333999986</v>
      </c>
      <c r="D5" s="4">
        <f>美素美妆!D5+美素商超!D5+美素电商!D5</f>
        <v>509.20470010000008</v>
      </c>
      <c r="E5" s="4">
        <f>美素美妆!E5+美素商超!E5+美素电商!E5</f>
        <v>568.93518666999989</v>
      </c>
      <c r="F5" s="4">
        <f>美素美妆!F5+美素商超!F5+美素电商!F5</f>
        <v>344.39680524000011</v>
      </c>
      <c r="G5" s="4">
        <f>美素美妆!G5+美素商超!G5+美素电商!G5</f>
        <v>498.47584605999975</v>
      </c>
      <c r="H5" s="4">
        <f>美素美妆!H5+美素商超!H5+美素电商!H5</f>
        <v>244.37273130999992</v>
      </c>
      <c r="I5" s="4">
        <f>美素美妆!I5+美素商超!I5+美素电商!I5</f>
        <v>312.09596326000008</v>
      </c>
      <c r="J5" s="4">
        <f>美素美妆!J5+美素商超!J5+美素电商!J5</f>
        <v>98.891427249999978</v>
      </c>
      <c r="K5" s="4">
        <f>美素美妆!K5+美素商超!K5+美素电商!K5</f>
        <v>461.54750738000075</v>
      </c>
      <c r="L5" s="4">
        <f>美素美妆!L5+美素商超!L5+美素电商!L5</f>
        <v>602.93361965999998</v>
      </c>
      <c r="M5" s="4">
        <f>美素美妆!M5+美素商超!M5+美素电商!M5</f>
        <v>483.68828888000036</v>
      </c>
      <c r="N5" s="5">
        <f t="shared" si="0"/>
        <v>4860.7904073600002</v>
      </c>
      <c r="P5" s="17"/>
    </row>
    <row r="6" spans="1:16" s="2" customFormat="1" ht="17.45" customHeight="1">
      <c r="A6" s="13" t="s">
        <v>26</v>
      </c>
      <c r="B6" s="8">
        <f>美素美妆!B6+美素商超!B6+美素电商!B6</f>
        <v>370.92798181415912</v>
      </c>
      <c r="C6" s="4">
        <f>美素美妆!C6+美素商超!C6+美素电商!C6</f>
        <v>252.21007099999991</v>
      </c>
      <c r="D6" s="4">
        <f>美素美妆!D6+美素商超!D6+美素电商!D6</f>
        <v>453.36183215044264</v>
      </c>
      <c r="E6" s="4">
        <f>美素美妆!E6+美素商超!E6+美素电商!E6</f>
        <v>504.46650743185842</v>
      </c>
      <c r="F6" s="4">
        <f>美素美妆!F6+美素商超!F6+美素电商!F6</f>
        <v>293.36179720000007</v>
      </c>
      <c r="G6" s="4">
        <f>美素美妆!G6+美素商超!G6+美素电商!G6</f>
        <v>435.97594329999981</v>
      </c>
      <c r="H6" s="4">
        <f>美素美妆!H6+美素商超!H6+美素电商!H6</f>
        <v>205.52358279999993</v>
      </c>
      <c r="I6" s="4">
        <f>美素美妆!I6+美素商超!I6+美素电商!I6</f>
        <v>275.28039840000008</v>
      </c>
      <c r="J6" s="4">
        <f>美素美妆!J6+美素商超!J6+美素电商!J6</f>
        <v>91.440786199999991</v>
      </c>
      <c r="K6" s="4">
        <f>美素美妆!K6+美素商超!K6+美素电商!K6</f>
        <v>409.95610120000072</v>
      </c>
      <c r="L6" s="4">
        <f>美素美妆!L6+美素商超!L6+美素电商!L6</f>
        <v>532.08626500000003</v>
      </c>
      <c r="M6" s="4">
        <f>美素美妆!M6+美素商超!M6+美素电商!M6</f>
        <v>422.81012510000033</v>
      </c>
      <c r="N6" s="5">
        <f t="shared" si="0"/>
        <v>4247.4013915964615</v>
      </c>
      <c r="P6" s="17"/>
    </row>
    <row r="7" spans="1:16" s="2" customFormat="1" ht="17.45" customHeight="1" outlineLevel="1">
      <c r="A7" s="13" t="s">
        <v>27</v>
      </c>
      <c r="B7" s="8">
        <f>美素美妆!B7+美素商超!B7+美素电商!B7</f>
        <v>70.345476999999946</v>
      </c>
      <c r="C7" s="4">
        <f>美素美妆!C7+美素商超!C7+美素电商!C7</f>
        <v>53.637725999999986</v>
      </c>
      <c r="D7" s="4">
        <f>美素美妆!D7+美素商超!D7+美素电商!D7</f>
        <v>89.103077000000042</v>
      </c>
      <c r="E7" s="4">
        <f>美素美妆!E7+美素商超!E7+美素电商!E7</f>
        <v>94.254774999999995</v>
      </c>
      <c r="F7" s="4">
        <f>美素美妆!F7+美素商超!F7+美素电商!F7</f>
        <v>50.92956600000003</v>
      </c>
      <c r="G7" s="4">
        <f>美素美妆!G7+美素商超!G7+美素电商!G7</f>
        <v>81.017099999999999</v>
      </c>
      <c r="H7" s="4">
        <f>美素美妆!H7+美素商超!H7+美素电商!H7</f>
        <v>39.339149000000035</v>
      </c>
      <c r="I7" s="4">
        <f>美素美妆!I7+美素商超!I7+美素电商!I7</f>
        <v>46.681837999999999</v>
      </c>
      <c r="J7" s="4">
        <f>美素美妆!J7+美素商超!J7+美素电商!J7</f>
        <v>12.734466999999999</v>
      </c>
      <c r="K7" s="4">
        <f>美素美妆!K7+美素商超!K7+美素电商!K7</f>
        <v>73.255999000000031</v>
      </c>
      <c r="L7" s="4">
        <f>美素美妆!L7+美素商超!L7+美素电商!L7</f>
        <v>87.199729000000005</v>
      </c>
      <c r="M7" s="4">
        <f>美素美妆!M7+美素商超!M7+美素电商!M7</f>
        <v>72.550051999999923</v>
      </c>
      <c r="N7" s="5">
        <f t="shared" si="0"/>
        <v>771.04895499999998</v>
      </c>
    </row>
    <row r="8" spans="1:16" s="2" customFormat="1" ht="17.45" customHeight="1">
      <c r="A8" s="19" t="s">
        <v>28</v>
      </c>
      <c r="B8" s="9">
        <f>B6-B7</f>
        <v>300.58250481415917</v>
      </c>
      <c r="C8" s="5">
        <f t="shared" ref="C8:M8" si="1">C6-C7</f>
        <v>198.57234499999993</v>
      </c>
      <c r="D8" s="5">
        <f t="shared" si="1"/>
        <v>364.2587551504426</v>
      </c>
      <c r="E8" s="5">
        <f t="shared" si="1"/>
        <v>410.21173243185842</v>
      </c>
      <c r="F8" s="5">
        <f t="shared" si="1"/>
        <v>242.43223120000005</v>
      </c>
      <c r="G8" s="5">
        <f t="shared" si="1"/>
        <v>354.95884329999978</v>
      </c>
      <c r="H8" s="5">
        <f t="shared" si="1"/>
        <v>166.18443379999991</v>
      </c>
      <c r="I8" s="5">
        <f t="shared" si="1"/>
        <v>228.59856040000008</v>
      </c>
      <c r="J8" s="5">
        <f t="shared" si="1"/>
        <v>78.706319199999996</v>
      </c>
      <c r="K8" s="5">
        <f t="shared" si="1"/>
        <v>336.70010220000069</v>
      </c>
      <c r="L8" s="5">
        <f t="shared" si="1"/>
        <v>444.88653600000004</v>
      </c>
      <c r="M8" s="5">
        <f t="shared" si="1"/>
        <v>350.2600731000004</v>
      </c>
      <c r="N8" s="5">
        <f t="shared" si="0"/>
        <v>3476.3524365964608</v>
      </c>
    </row>
    <row r="9" spans="1:16" s="2" customFormat="1" ht="17.45" customHeight="1">
      <c r="A9" s="20" t="s">
        <v>19</v>
      </c>
      <c r="B9" s="10">
        <f>IFERROR(B8/B6,0)</f>
        <v>0.81035273570910005</v>
      </c>
      <c r="C9" s="6">
        <f t="shared" ref="C9:N9" si="2">IFERROR(C8/C6,0)</f>
        <v>0.78732916656607255</v>
      </c>
      <c r="D9" s="6">
        <f t="shared" si="2"/>
        <v>0.80346145025628835</v>
      </c>
      <c r="E9" s="6">
        <f t="shared" si="2"/>
        <v>0.81315949897282014</v>
      </c>
      <c r="F9" s="6">
        <f t="shared" si="2"/>
        <v>0.82639332562692658</v>
      </c>
      <c r="G9" s="6">
        <f t="shared" si="2"/>
        <v>0.8141707100011909</v>
      </c>
      <c r="H9" s="6">
        <f t="shared" si="2"/>
        <v>0.80859058379552518</v>
      </c>
      <c r="I9" s="6">
        <f t="shared" si="2"/>
        <v>0.83042076998098391</v>
      </c>
      <c r="J9" s="6">
        <f t="shared" si="2"/>
        <v>0.86073537281113188</v>
      </c>
      <c r="K9" s="6">
        <f t="shared" si="2"/>
        <v>0.82130769907907419</v>
      </c>
      <c r="L9" s="6">
        <f t="shared" si="2"/>
        <v>0.83611730891042646</v>
      </c>
      <c r="M9" s="6">
        <f t="shared" si="2"/>
        <v>0.8284098518623676</v>
      </c>
      <c r="N9" s="6">
        <f t="shared" si="2"/>
        <v>0.81846571964553883</v>
      </c>
    </row>
    <row r="10" spans="1:16" s="2" customFormat="1" ht="17.45" customHeight="1">
      <c r="A10" s="19" t="s">
        <v>29</v>
      </c>
      <c r="B10" s="9">
        <f t="shared" ref="B10:M10" si="3">SUM(B11:B27)</f>
        <v>454.20800899999995</v>
      </c>
      <c r="C10" s="5">
        <f t="shared" si="3"/>
        <v>342.04907500000007</v>
      </c>
      <c r="D10" s="5">
        <f t="shared" si="3"/>
        <v>435.81501300000002</v>
      </c>
      <c r="E10" s="5">
        <f t="shared" si="3"/>
        <v>320.70029666666665</v>
      </c>
      <c r="F10" s="5">
        <f t="shared" si="3"/>
        <v>330.18359253097356</v>
      </c>
      <c r="G10" s="5">
        <f t="shared" si="3"/>
        <v>256.63580423008841</v>
      </c>
      <c r="H10" s="5">
        <f t="shared" si="3"/>
        <v>313.07780540000005</v>
      </c>
      <c r="I10" s="5">
        <f t="shared" si="3"/>
        <v>281.23074951327442</v>
      </c>
      <c r="J10" s="5">
        <f t="shared" si="3"/>
        <v>240.66955949955761</v>
      </c>
      <c r="K10" s="5">
        <f t="shared" si="3"/>
        <v>462.55812600884963</v>
      </c>
      <c r="L10" s="5">
        <f t="shared" si="3"/>
        <v>471.78188752787611</v>
      </c>
      <c r="M10" s="5">
        <f t="shared" si="3"/>
        <v>473.3807715132744</v>
      </c>
      <c r="N10" s="5">
        <f t="shared" si="0"/>
        <v>4382.2906898905621</v>
      </c>
    </row>
    <row r="11" spans="1:16" s="2" customFormat="1" ht="17.45" customHeight="1" outlineLevel="1">
      <c r="A11" s="14" t="s">
        <v>31</v>
      </c>
      <c r="B11" s="8">
        <f>美素美妆!B11+美素商超!B11+美素电商!B11</f>
        <v>45.606308999999989</v>
      </c>
      <c r="C11" s="4">
        <f>美素美妆!C11+美素商超!C11+美素电商!C11</f>
        <v>20.135891000000004</v>
      </c>
      <c r="D11" s="4">
        <f>美素美妆!D11+美素商超!D11+美素电商!D11</f>
        <v>32.613422</v>
      </c>
      <c r="E11" s="4">
        <f>美素美妆!E11+美素商超!E11+美素电商!E11</f>
        <v>39.713726999999999</v>
      </c>
      <c r="F11" s="4">
        <f>美素美妆!F11+美素商超!F11+美素电商!F11</f>
        <v>24.214057530973502</v>
      </c>
      <c r="G11" s="4">
        <f>美素美妆!G11+美素商超!G11+美素电商!G11</f>
        <v>14.557317230088499</v>
      </c>
      <c r="H11" s="4">
        <f>美素美妆!H11+美素商超!H11+美素电商!H11</f>
        <v>3.1955180000000003</v>
      </c>
      <c r="I11" s="4">
        <f>美素美妆!I11+美素商超!I11+美素电商!I11</f>
        <v>12.636429000000001</v>
      </c>
      <c r="J11" s="4">
        <f>美素美妆!J11+美素商超!J11+美素电商!J11</f>
        <v>7.772192000000004</v>
      </c>
      <c r="K11" s="4">
        <f>美素美妆!K11+美素商超!K11+美素电商!K11</f>
        <v>15.108586999999998</v>
      </c>
      <c r="L11" s="4">
        <f>美素美妆!L11+美素商超!L11+美素电商!L11</f>
        <v>13.105854000000001</v>
      </c>
      <c r="M11" s="4">
        <f>美素美妆!M11+美素商超!M11+美素电商!M11</f>
        <v>15.242098000000004</v>
      </c>
      <c r="N11" s="5">
        <f t="shared" si="0"/>
        <v>243.90140176106198</v>
      </c>
    </row>
    <row r="12" spans="1:16" s="2" customFormat="1" ht="17.45" customHeight="1" outlineLevel="1">
      <c r="A12" s="14" t="s">
        <v>32</v>
      </c>
      <c r="B12" s="8">
        <f>美素美妆!B12+美素商超!B12+美素电商!B12</f>
        <v>25.125208999999995</v>
      </c>
      <c r="C12" s="4">
        <f>美素美妆!C12+美素商超!C12+美素电商!C12</f>
        <v>9.1005449999999986</v>
      </c>
      <c r="D12" s="4">
        <f>美素美妆!D12+美素商超!D12+美素电商!D12</f>
        <v>32.201591000000001</v>
      </c>
      <c r="E12" s="4">
        <f>美素美妆!E12+美素商超!E12+美素电商!E12</f>
        <v>38.231782999999993</v>
      </c>
      <c r="F12" s="4">
        <f>美素美妆!F12+美素商超!F12+美素电商!F12</f>
        <v>30.544852999999989</v>
      </c>
      <c r="G12" s="4">
        <f>美素美妆!G12+美素商超!G12+美素电商!G12</f>
        <v>34.850302999999997</v>
      </c>
      <c r="H12" s="4">
        <f>美素美妆!H12+美素商超!H12+美素电商!H12</f>
        <v>8.4529019999999981</v>
      </c>
      <c r="I12" s="4">
        <f>美素美妆!I12+美素商超!I12+美素电商!I12</f>
        <v>11.160110999999999</v>
      </c>
      <c r="J12" s="4">
        <f>美素美妆!J12+美素商超!J12+美素电商!J12</f>
        <v>19.950286999999999</v>
      </c>
      <c r="K12" s="4">
        <f>美素美妆!K12+美素商超!K12+美素电商!K12</f>
        <v>45.19858500000003</v>
      </c>
      <c r="L12" s="4">
        <f>美素美妆!L12+美素商超!L12+美素电商!L12</f>
        <v>38.039949000000014</v>
      </c>
      <c r="M12" s="4">
        <f>美素美妆!M12+美素商超!M12+美素电商!M12</f>
        <v>37.008881000000009</v>
      </c>
      <c r="N12" s="5">
        <f t="shared" si="0"/>
        <v>329.86499900000007</v>
      </c>
    </row>
    <row r="13" spans="1:16" s="2" customFormat="1" ht="17.45" customHeight="1" outlineLevel="1">
      <c r="A13" s="14" t="s">
        <v>33</v>
      </c>
      <c r="B13" s="8">
        <f>美素美妆!B13+美素商超!B13+美素电商!B13</f>
        <v>17.576146000000001</v>
      </c>
      <c r="C13" s="4">
        <f>美素美妆!C13+美素商超!C13+美素电商!C13</f>
        <v>34.853744999999989</v>
      </c>
      <c r="D13" s="4">
        <f>美素美妆!D13+美素商超!D13+美素电商!D13</f>
        <v>47.76</v>
      </c>
      <c r="E13" s="4">
        <f>美素美妆!E13+美素商超!E13+美素电商!E13</f>
        <v>16.477176</v>
      </c>
      <c r="F13" s="4">
        <f>美素美妆!F13+美素商超!F13+美素电商!F13</f>
        <v>29.087862000000001</v>
      </c>
      <c r="G13" s="4">
        <f>美素美妆!G13+美素商超!G13+美素电商!G13</f>
        <v>32.802583999999996</v>
      </c>
      <c r="H13" s="4">
        <f>美素美妆!H13+美素商超!H13+美素电商!H13</f>
        <v>34.069718000000009</v>
      </c>
      <c r="I13" s="4">
        <f>美素美妆!I13+美素商超!I13+美素电商!I13</f>
        <v>7.0937989999999997</v>
      </c>
      <c r="J13" s="4">
        <f>美素美妆!J13+美素商超!J13+美素电商!J13</f>
        <v>2.0323510000000002</v>
      </c>
      <c r="K13" s="4">
        <f>美素美妆!K13+美素商超!K13+美素电商!K13</f>
        <v>18.846481000000001</v>
      </c>
      <c r="L13" s="4">
        <f>美素美妆!L13+美素商超!L13+美素电商!L13</f>
        <v>25.399258</v>
      </c>
      <c r="M13" s="4">
        <f>美素美妆!M13+美素商超!M13+美素电商!M13</f>
        <v>0.77300500000000083</v>
      </c>
      <c r="N13" s="5">
        <f t="shared" si="0"/>
        <v>266.77212500000002</v>
      </c>
    </row>
    <row r="14" spans="1:16" s="2" customFormat="1" ht="17.45" customHeight="1" outlineLevel="1">
      <c r="A14" s="14" t="s">
        <v>34</v>
      </c>
      <c r="B14" s="8">
        <f>美素美妆!B14+美素商超!B14+美素电商!B14</f>
        <v>0</v>
      </c>
      <c r="C14" s="4">
        <f>美素美妆!C14+美素商超!C14+美素电商!C14</f>
        <v>0</v>
      </c>
      <c r="D14" s="4">
        <f>美素美妆!D14+美素商超!D14+美素电商!D14</f>
        <v>0</v>
      </c>
      <c r="E14" s="4">
        <f>美素美妆!E14+美素商超!E14+美素电商!E14</f>
        <v>21.119244000000002</v>
      </c>
      <c r="F14" s="4">
        <f>美素美妆!F14+美素商超!F14+美素电商!F14</f>
        <v>0</v>
      </c>
      <c r="G14" s="4">
        <f>美素美妆!G14+美素商超!G14+美素电商!G14</f>
        <v>0</v>
      </c>
      <c r="H14" s="4">
        <f>美素美妆!H14+美素商超!H14+美素电商!H14</f>
        <v>0</v>
      </c>
      <c r="I14" s="4">
        <f>美素美妆!I14+美素商超!I14+美素电商!I14</f>
        <v>0</v>
      </c>
      <c r="J14" s="4">
        <f>美素美妆!J14+美素商超!J14+美素电商!J14</f>
        <v>0</v>
      </c>
      <c r="K14" s="4">
        <f>美素美妆!K14+美素商超!K14+美素电商!K14</f>
        <v>0</v>
      </c>
      <c r="L14" s="4">
        <f>美素美妆!L14+美素商超!L14+美素电商!L14</f>
        <v>0</v>
      </c>
      <c r="M14" s="4">
        <f>美素美妆!M14+美素商超!M14+美素电商!M14</f>
        <v>1.3693679999999999</v>
      </c>
      <c r="N14" s="5">
        <f t="shared" si="0"/>
        <v>22.488612000000003</v>
      </c>
    </row>
    <row r="15" spans="1:16" s="2" customFormat="1" ht="17.45" customHeight="1" outlineLevel="1">
      <c r="A15" s="14" t="s">
        <v>35</v>
      </c>
      <c r="B15" s="8">
        <f>美素美妆!B15+美素商超!B15+美素电商!B15</f>
        <v>0</v>
      </c>
      <c r="C15" s="4">
        <f>美素美妆!C15+美素商超!C15+美素电商!C15</f>
        <v>0</v>
      </c>
      <c r="D15" s="4">
        <f>美素美妆!D15+美素商超!D15+美素电商!D15</f>
        <v>0</v>
      </c>
      <c r="E15" s="4">
        <f>美素美妆!E15+美素商超!E15+美素电商!E15</f>
        <v>0</v>
      </c>
      <c r="F15" s="4">
        <f>美素美妆!F15+美素商超!F15+美素电商!F15</f>
        <v>0</v>
      </c>
      <c r="G15" s="4">
        <f>美素美妆!G15+美素商超!G15+美素电商!G15</f>
        <v>0</v>
      </c>
      <c r="H15" s="4">
        <f>美素美妆!H15+美素商超!H15+美素电商!H15</f>
        <v>0</v>
      </c>
      <c r="I15" s="4">
        <f>美素美妆!I15+美素商超!I15+美素电商!I15</f>
        <v>1.8867919999999998</v>
      </c>
      <c r="J15" s="4">
        <f>美素美妆!J15+美素商超!J15+美素电商!J15</f>
        <v>12.109434</v>
      </c>
      <c r="K15" s="4">
        <f>美素美妆!K15+美素商超!K15+美素电商!K15</f>
        <v>0</v>
      </c>
      <c r="L15" s="4">
        <f>美素美妆!L15+美素商超!L15+美素电商!L15</f>
        <v>2.3396E-2</v>
      </c>
      <c r="M15" s="4">
        <f>美素美妆!M15+美素商超!M15+美素电商!M15</f>
        <v>0</v>
      </c>
      <c r="N15" s="5">
        <f t="shared" si="0"/>
        <v>14.019622</v>
      </c>
    </row>
    <row r="16" spans="1:16" s="2" customFormat="1" ht="17.45" customHeight="1" outlineLevel="1">
      <c r="A16" s="14" t="s">
        <v>36</v>
      </c>
      <c r="B16" s="8">
        <f>美素美妆!B16+美素商超!B16+美素电商!B16</f>
        <v>9.2766979999999997</v>
      </c>
      <c r="C16" s="4">
        <f>美素美妆!C16+美素商超!C16+美素电商!C16</f>
        <v>9.2766979999999997</v>
      </c>
      <c r="D16" s="4">
        <f>美素美妆!D16+美素商超!D16+美素电商!D16</f>
        <v>9.2799999999999994</v>
      </c>
      <c r="E16" s="4">
        <f>美素美妆!E16+美素商超!E16+美素电商!E16</f>
        <v>0</v>
      </c>
      <c r="F16" s="4">
        <f>美素美妆!F16+美素商超!F16+美素电商!F16</f>
        <v>0</v>
      </c>
      <c r="G16" s="4">
        <f>美素美妆!G16+美素商超!G16+美素电商!G16</f>
        <v>-24.090508</v>
      </c>
      <c r="H16" s="4">
        <f>美素美妆!H16+美素商超!H16+美素电商!H16</f>
        <v>2.7964999999999997E-2</v>
      </c>
      <c r="I16" s="4">
        <f>美素美妆!I16+美素商超!I16+美素电商!I16</f>
        <v>0</v>
      </c>
      <c r="J16" s="4">
        <f>美素美妆!J16+美素商超!J16+美素电商!J16</f>
        <v>0.24924499999999999</v>
      </c>
      <c r="K16" s="4">
        <f>美素美妆!K16+美素商超!K16+美素电商!K16</f>
        <v>1.4866999999999998E-2</v>
      </c>
      <c r="L16" s="4">
        <f>美素美妆!L16+美素商超!L16+美素电商!L16</f>
        <v>0</v>
      </c>
      <c r="M16" s="4">
        <f>美素美妆!M16+美素商超!M16+美素电商!M16</f>
        <v>0</v>
      </c>
      <c r="N16" s="5">
        <f t="shared" si="0"/>
        <v>4.0349650000000006</v>
      </c>
    </row>
    <row r="17" spans="1:14" s="2" customFormat="1" ht="17.45" customHeight="1" outlineLevel="1">
      <c r="A17" s="14" t="s">
        <v>37</v>
      </c>
      <c r="B17" s="8">
        <f>美素美妆!B17+美素商超!B17+美素电商!B17</f>
        <v>11.565084000000001</v>
      </c>
      <c r="C17" s="4">
        <f>美素美妆!C17+美素商超!C17+美素电商!C17</f>
        <v>0.263737</v>
      </c>
      <c r="D17" s="4">
        <f>美素美妆!D17+美素商超!D17+美素电商!D17</f>
        <v>11.6</v>
      </c>
      <c r="E17" s="4">
        <f>美素美妆!E17+美素商超!E17+美素电商!E17</f>
        <v>4.8233000000000005E-2</v>
      </c>
      <c r="F17" s="4">
        <f>美素美妆!F17+美素商超!F17+美素电商!F17</f>
        <v>0.12599399999999861</v>
      </c>
      <c r="G17" s="4">
        <f>美素美妆!G17+美素商超!G17+美素电商!G17</f>
        <v>0</v>
      </c>
      <c r="H17" s="4">
        <f>美素美妆!H17+美素商超!H17+美素电商!H17</f>
        <v>24.781975999999997</v>
      </c>
      <c r="I17" s="4">
        <f>美素美妆!I17+美素商超!I17+美素电商!I17</f>
        <v>50.73249251327433</v>
      </c>
      <c r="J17" s="4">
        <f>美素美妆!J17+美素商超!J17+美素电商!J17</f>
        <v>50.663772849557525</v>
      </c>
      <c r="K17" s="4">
        <f>美素美妆!K17+美素商超!K17+美素电商!K17</f>
        <v>178.24479800884956</v>
      </c>
      <c r="L17" s="4">
        <f>美素美妆!L17+美素商超!L17+美素电商!L17</f>
        <v>205.34414447787611</v>
      </c>
      <c r="M17" s="4">
        <f>美素美妆!M17+美素商超!M17+美素电商!M17</f>
        <v>120.79872451327435</v>
      </c>
      <c r="N17" s="5">
        <f t="shared" si="0"/>
        <v>654.16895636283186</v>
      </c>
    </row>
    <row r="18" spans="1:14" s="2" customFormat="1" ht="17.45" customHeight="1" outlineLevel="1">
      <c r="A18" s="14" t="s">
        <v>38</v>
      </c>
      <c r="B18" s="8">
        <f>美素美妆!B18+美素商超!B18+美素电商!B18</f>
        <v>21.030540999999999</v>
      </c>
      <c r="C18" s="4">
        <f>美素美妆!C18+美素商超!C18+美素电商!C18</f>
        <v>13.995608000000001</v>
      </c>
      <c r="D18" s="4">
        <f>美素美妆!D18+美素商超!D18+美素电商!D18</f>
        <v>30.33</v>
      </c>
      <c r="E18" s="4">
        <f>美素美妆!E18+美素商超!E18+美素电商!E18</f>
        <v>11.471226</v>
      </c>
      <c r="F18" s="4">
        <f>美素美妆!F18+美素商超!F18+美素电商!F18</f>
        <v>23.740354999999994</v>
      </c>
      <c r="G18" s="4">
        <f>美素美妆!G18+美素商超!G18+美素电商!G18</f>
        <v>35.638661999999997</v>
      </c>
      <c r="H18" s="4">
        <f>美素美妆!H18+美素商超!H18+美素电商!H18</f>
        <v>10.943744000000002</v>
      </c>
      <c r="I18" s="4">
        <f>美素美妆!I18+美素商超!I18+美素电商!I18</f>
        <v>16.585316999999996</v>
      </c>
      <c r="J18" s="4">
        <f>美素美妆!J18+美素商超!J18+美素电商!J18</f>
        <v>8.1385960000000015</v>
      </c>
      <c r="K18" s="4">
        <f>美素美妆!K18+美素商超!K18+美素电商!K18</f>
        <v>3.0900040000000009</v>
      </c>
      <c r="L18" s="4">
        <f>美素美妆!L18+美素商超!L18+美素电商!L18</f>
        <v>34.104013000000002</v>
      </c>
      <c r="M18" s="4">
        <f>美素美妆!M18+美素商超!M18+美素电商!M18</f>
        <v>3.5736870000000018</v>
      </c>
      <c r="N18" s="5">
        <f t="shared" si="0"/>
        <v>212.64175300000002</v>
      </c>
    </row>
    <row r="19" spans="1:14" s="2" customFormat="1" ht="17.45" customHeight="1" outlineLevel="1">
      <c r="A19" s="14" t="s">
        <v>39</v>
      </c>
      <c r="B19" s="8">
        <f>美素美妆!B19+美素商超!B19+美素电商!B19</f>
        <v>13.158519999999992</v>
      </c>
      <c r="C19" s="4">
        <f>美素美妆!C19+美素商超!C19+美素电商!C19</f>
        <v>0</v>
      </c>
      <c r="D19" s="4">
        <f>美素美妆!D19+美素商超!D19+美素电商!D19</f>
        <v>0.06</v>
      </c>
      <c r="E19" s="4">
        <f>美素美妆!E19+美素商超!E19+美素电商!E19</f>
        <v>-3.0799470000000011</v>
      </c>
      <c r="F19" s="4">
        <f>美素美妆!F19+美素商超!F19+美素电商!F19</f>
        <v>3.2045519999999996</v>
      </c>
      <c r="G19" s="4">
        <f>美素美妆!G19+美素商超!G19+美素电商!G19</f>
        <v>0</v>
      </c>
      <c r="H19" s="4">
        <f>美素美妆!H19+美素商超!H19+美素电商!H19</f>
        <v>13.709511000000003</v>
      </c>
      <c r="I19" s="4">
        <f>美素美妆!I19+美素商超!I19+美素电商!I19</f>
        <v>3.7706209999999998</v>
      </c>
      <c r="J19" s="4">
        <f>美素美妆!J19+美素商超!J19+美素电商!J19</f>
        <v>2.6785640000000051</v>
      </c>
      <c r="K19" s="4">
        <f>美素美妆!K19+美素商超!K19+美素电商!K19</f>
        <v>3.096959</v>
      </c>
      <c r="L19" s="4">
        <f>美素美妆!L19+美素商超!L19+美素电商!L19</f>
        <v>-1.8160319999999999</v>
      </c>
      <c r="M19" s="4">
        <f>美素美妆!M19+美素商超!M19+美素电商!M19</f>
        <v>1.234281</v>
      </c>
      <c r="N19" s="5">
        <f t="shared" si="0"/>
        <v>36.017028999999994</v>
      </c>
    </row>
    <row r="20" spans="1:14" s="2" customFormat="1" ht="17.45" customHeight="1" outlineLevel="1">
      <c r="A20" s="14" t="s">
        <v>40</v>
      </c>
      <c r="B20" s="8">
        <f>美素美妆!B20+美素商超!B20+美素电商!B20</f>
        <v>127.40169400000001</v>
      </c>
      <c r="C20" s="4">
        <f>美素美妆!C20+美素商超!C20+美素电商!C20</f>
        <v>95.388446999999999</v>
      </c>
      <c r="D20" s="4">
        <f>美素美妆!D20+美素商超!D20+美素电商!D20</f>
        <v>79.150000000000006</v>
      </c>
      <c r="E20" s="4">
        <f>美素美妆!E20+美素商超!E20+美素电商!E20</f>
        <v>45.096490999999993</v>
      </c>
      <c r="F20" s="4">
        <f>美素美妆!F20+美素商超!F20+美素电商!F20</f>
        <v>81.781672</v>
      </c>
      <c r="G20" s="4">
        <f>美素美妆!G20+美素商超!G20+美素电商!G20</f>
        <v>-16.994408000000021</v>
      </c>
      <c r="H20" s="4">
        <f>美素美妆!H20+美素商超!H20+美素电商!H20</f>
        <v>38.342907999999994</v>
      </c>
      <c r="I20" s="4">
        <f>美素美妆!I20+美素商超!I20+美素电商!I20</f>
        <v>25.265445</v>
      </c>
      <c r="J20" s="4">
        <f>美素美妆!J20+美素商超!J20+美素电商!J20</f>
        <v>14.491071999999996</v>
      </c>
      <c r="K20" s="4">
        <f>美素美妆!K20+美素商超!K20+美素电商!K20</f>
        <v>21.420411999999988</v>
      </c>
      <c r="L20" s="4">
        <f>美素美妆!L20+美素商超!L20+美素电商!L20</f>
        <v>25.537704999999992</v>
      </c>
      <c r="M20" s="4">
        <f>美素美妆!M20+美素商超!M20+美素电商!M20</f>
        <v>40.498176000000001</v>
      </c>
      <c r="N20" s="5">
        <f t="shared" si="0"/>
        <v>577.37961399999995</v>
      </c>
    </row>
    <row r="21" spans="1:14" s="2" customFormat="1" ht="17.45" customHeight="1" outlineLevel="1">
      <c r="A21" s="14" t="s">
        <v>41</v>
      </c>
      <c r="B21" s="8">
        <f>美素美妆!B21+美素商超!B21+美素电商!B21</f>
        <v>89.184369000000032</v>
      </c>
      <c r="C21" s="4">
        <f>美素美妆!C21+美素商超!C21+美素电商!C21</f>
        <v>78.027243000000013</v>
      </c>
      <c r="D21" s="4">
        <f>美素美妆!D21+美素商超!D21+美素电商!D21</f>
        <v>72.08</v>
      </c>
      <c r="E21" s="4">
        <f>美素美妆!E21+美素商超!E21+美素电商!E21</f>
        <v>70.828526000000011</v>
      </c>
      <c r="F21" s="4">
        <f>美素美妆!F21+美素商超!F21+美素电商!F21</f>
        <v>69.110670000000013</v>
      </c>
      <c r="G21" s="4">
        <f>美素美妆!G21+美素商超!G21+美素电商!G21</f>
        <v>109.16809499999997</v>
      </c>
      <c r="H21" s="4">
        <f>美素美妆!H21+美素商超!H21+美素电商!H21</f>
        <v>112.29307300000005</v>
      </c>
      <c r="I21" s="4">
        <f>美素美妆!I21+美素商超!I21+美素电商!I21</f>
        <v>85.464117999999985</v>
      </c>
      <c r="J21" s="4">
        <f>美素美妆!J21+美素商超!J21+美素电商!J21</f>
        <v>56.60012399999998</v>
      </c>
      <c r="K21" s="4">
        <f>美素美妆!K21+美素商超!K21+美素电商!K21</f>
        <v>112.878991</v>
      </c>
      <c r="L21" s="4">
        <f>美素美妆!L21+美素商超!L21+美素电商!L21</f>
        <v>60.892796999999995</v>
      </c>
      <c r="M21" s="4">
        <f>美素美妆!M21+美素商超!M21+美素电商!M21</f>
        <v>175.74214700000002</v>
      </c>
      <c r="N21" s="5">
        <f t="shared" si="0"/>
        <v>1092.2701529999999</v>
      </c>
    </row>
    <row r="22" spans="1:14" s="2" customFormat="1" ht="17.45" customHeight="1" outlineLevel="1">
      <c r="A22" s="14" t="s">
        <v>42</v>
      </c>
      <c r="B22" s="8">
        <f>美素美妆!B22+美素商超!B22+美素电商!B22</f>
        <v>2.1023389999999997</v>
      </c>
      <c r="C22" s="4">
        <f>美素美妆!C22+美素商超!C22+美素电商!C22</f>
        <v>9.5519999999999994E-2</v>
      </c>
      <c r="D22" s="4">
        <f>美素美妆!D22+美素商超!D22+美素电商!D22</f>
        <v>4.74</v>
      </c>
      <c r="E22" s="4">
        <f>美素美妆!E22+美素商超!E22+美素电商!E22</f>
        <v>1.0115689999999999</v>
      </c>
      <c r="F22" s="4">
        <f>美素美妆!F22+美素商超!F22+美素电商!F22</f>
        <v>0</v>
      </c>
      <c r="G22" s="4">
        <f>美素美妆!G22+美素商超!G22+美素电商!G22</f>
        <v>0.13768599999999998</v>
      </c>
      <c r="H22" s="4">
        <f>美素美妆!H22+美素商超!H22+美素电商!H22</f>
        <v>4.8000000000000001E-2</v>
      </c>
      <c r="I22" s="4">
        <f>美素美妆!I22+美素商超!I22+美素电商!I22</f>
        <v>0.26622800000000002</v>
      </c>
      <c r="J22" s="4">
        <f>美素美妆!J22+美素商超!J22+美素电商!J22</f>
        <v>0.54261000000000004</v>
      </c>
      <c r="K22" s="4">
        <f>美素美妆!K22+美素商超!K22+美素电商!K22</f>
        <v>0</v>
      </c>
      <c r="L22" s="4">
        <f>美素美妆!L22+美素商超!L22+美素电商!L22</f>
        <v>0.96905699999999995</v>
      </c>
      <c r="M22" s="4">
        <f>美素美妆!M22+美素商超!M22+美素电商!M22</f>
        <v>0.38436799999999999</v>
      </c>
      <c r="N22" s="5">
        <f t="shared" si="0"/>
        <v>10.297376999999999</v>
      </c>
    </row>
    <row r="23" spans="1:14" s="2" customFormat="1" ht="17.45" customHeight="1" outlineLevel="1">
      <c r="A23" s="14" t="s">
        <v>3</v>
      </c>
      <c r="B23" s="8">
        <f>美素美妆!B23+美素商超!B23+美素电商!B23</f>
        <v>31.323429999999998</v>
      </c>
      <c r="C23" s="4">
        <f>美素美妆!C23+美素商超!C23+美素电商!C23</f>
        <v>21.464489</v>
      </c>
      <c r="D23" s="4">
        <f>美素美妆!D23+美素商超!D23+美素电商!D23</f>
        <v>31.64</v>
      </c>
      <c r="E23" s="4">
        <f>美素美妆!E23+美素商超!E23+美素电商!E23</f>
        <v>19.575631999999999</v>
      </c>
      <c r="F23" s="4">
        <f>美素美妆!F23+美素商超!F23+美素电商!F23</f>
        <v>16.978638000000004</v>
      </c>
      <c r="G23" s="4">
        <f>美素美妆!G23+美素商超!G23+美素电商!G23</f>
        <v>15.365776000000002</v>
      </c>
      <c r="H23" s="4">
        <f>美素美妆!H23+美素商超!H23+美素电商!H23</f>
        <v>15.423641</v>
      </c>
      <c r="I23" s="4">
        <f>美素美妆!I23+美素商超!I23+美素电商!I23</f>
        <v>9.5686479999999996</v>
      </c>
      <c r="J23" s="4">
        <f>美素美妆!J23+美素商超!J23+美素电商!J23</f>
        <v>5.5975409999999997</v>
      </c>
      <c r="K23" s="4">
        <f>美素美妆!K23+美素商超!K23+美素电商!K23</f>
        <v>10.230282999999998</v>
      </c>
      <c r="L23" s="4">
        <f>美素美妆!L23+美素商超!L23+美素电商!L23</f>
        <v>15.026644999999998</v>
      </c>
      <c r="M23" s="4">
        <f>美素美妆!M23+美素商超!M23+美素电商!M23</f>
        <v>15.199144</v>
      </c>
      <c r="N23" s="5">
        <f t="shared" si="0"/>
        <v>207.393867</v>
      </c>
    </row>
    <row r="24" spans="1:14" s="2" customFormat="1" ht="17.45" customHeight="1" outlineLevel="1">
      <c r="A24" s="14" t="s">
        <v>43</v>
      </c>
      <c r="B24" s="8">
        <f>美素美妆!B24+美素商超!B24+美素电商!B24</f>
        <v>46.814654000000019</v>
      </c>
      <c r="C24" s="4">
        <f>美素美妆!C24+美素商超!C24+美素电商!C24</f>
        <v>48.69790800000002</v>
      </c>
      <c r="D24" s="4">
        <f>美素美妆!D24+美素商超!D24+美素电商!D24</f>
        <v>47.51</v>
      </c>
      <c r="E24" s="4">
        <f>美素美妆!E24+美素商超!E24+美素电商!E24</f>
        <v>47.315768666666663</v>
      </c>
      <c r="F24" s="4">
        <f>美素美妆!F24+美素商超!F24+美素电商!F24</f>
        <v>41.201132999999999</v>
      </c>
      <c r="G24" s="4">
        <f>美素美妆!G24+美素商超!G24+美素电商!G24</f>
        <v>42.269012999999973</v>
      </c>
      <c r="H24" s="4">
        <f>美素美妆!H24+美素商超!H24+美素电商!H24</f>
        <v>41.635281399999997</v>
      </c>
      <c r="I24" s="4">
        <f>美素美妆!I24+美素商超!I24+美素电商!I24</f>
        <v>42.291784000000085</v>
      </c>
      <c r="J24" s="4">
        <f>美素美妆!J24+美素商超!J24+美素电商!J24</f>
        <v>41.855018650000076</v>
      </c>
      <c r="K24" s="4">
        <f>美素美妆!K24+美素商超!K24+美素电商!K24</f>
        <v>42.34</v>
      </c>
      <c r="L24" s="4">
        <f>美素美妆!L24+美素商超!L24+美素电商!L24</f>
        <v>41.957207049999994</v>
      </c>
      <c r="M24" s="4">
        <f>美素美妆!M24+美素商超!M24+美素电商!M24</f>
        <v>41.957945999999978</v>
      </c>
      <c r="N24" s="5">
        <f t="shared" si="0"/>
        <v>525.84571376666679</v>
      </c>
    </row>
    <row r="25" spans="1:14" s="2" customFormat="1" ht="17.45" customHeight="1" outlineLevel="1">
      <c r="A25" s="14" t="s">
        <v>44</v>
      </c>
      <c r="B25" s="8">
        <f>美素美妆!B25+美素商超!B25+美素电商!B25</f>
        <v>0</v>
      </c>
      <c r="C25" s="4">
        <f>美素美妆!C25+美素商超!C25+美素电商!C25</f>
        <v>0</v>
      </c>
      <c r="D25" s="4">
        <f>美素美妆!D25+美素商超!D25+美素电商!D25</f>
        <v>0</v>
      </c>
      <c r="E25" s="4">
        <f>美素美妆!E25+美素商超!E25+美素电商!E25</f>
        <v>0</v>
      </c>
      <c r="F25" s="4">
        <f>美素美妆!F25+美素商超!F25+美素电商!F25</f>
        <v>0</v>
      </c>
      <c r="G25" s="4">
        <f>美素美妆!G25+美素商超!G25+美素电商!G25</f>
        <v>0</v>
      </c>
      <c r="H25" s="4">
        <f>美素美妆!H25+美素商超!H25+美素电商!H25</f>
        <v>0.26401799999999997</v>
      </c>
      <c r="I25" s="4">
        <f>美素美妆!I25+美素商超!I25+美素电商!I25</f>
        <v>0</v>
      </c>
      <c r="J25" s="4">
        <f>美素美妆!J25+美素商超!J25+美素电商!J25</f>
        <v>0.27737699999999998</v>
      </c>
      <c r="K25" s="4">
        <f>美素美妆!K25+美素商超!K25+美素电商!K25</f>
        <v>0.136631</v>
      </c>
      <c r="L25" s="4">
        <f>美素美妆!L25+美素商超!L25+美素电商!L25</f>
        <v>0.17856700000000003</v>
      </c>
      <c r="M25" s="4">
        <f>美素美妆!M25+美素商超!M25+美素电商!M25</f>
        <v>2.1291440000000001</v>
      </c>
      <c r="N25" s="5">
        <f t="shared" si="0"/>
        <v>2.9857370000000003</v>
      </c>
    </row>
    <row r="26" spans="1:14" s="2" customFormat="1" ht="17.45" customHeight="1" outlineLevel="1">
      <c r="A26" s="14" t="s">
        <v>45</v>
      </c>
      <c r="B26" s="8">
        <f>美素美妆!B26+美素商超!B26+美素电商!B26</f>
        <v>0</v>
      </c>
      <c r="C26" s="4">
        <f>美素美妆!C26+美素商超!C26+美素电商!C26</f>
        <v>0</v>
      </c>
      <c r="D26" s="4">
        <f>美素美妆!D26+美素商超!D26+美素电商!D26</f>
        <v>0</v>
      </c>
      <c r="E26" s="4">
        <f>美素美妆!E26+美素商超!E26+美素电商!E26</f>
        <v>0</v>
      </c>
      <c r="F26" s="4">
        <f>美素美妆!F26+美素商超!F26+美素电商!F26</f>
        <v>0</v>
      </c>
      <c r="G26" s="4">
        <f>美素美妆!G26+美素商超!G26+美素电商!G26</f>
        <v>0</v>
      </c>
      <c r="H26" s="4">
        <f>美素美妆!H26+美素商超!H26+美素电商!H26</f>
        <v>0</v>
      </c>
      <c r="I26" s="4">
        <f>美素美妆!I26+美素商超!I26+美素电商!I26</f>
        <v>0</v>
      </c>
      <c r="J26" s="4">
        <f>美素美妆!J26+美素商超!J26+美素电商!J26</f>
        <v>0</v>
      </c>
      <c r="K26" s="4">
        <f>美素美妆!K26+美素商超!K26+美素电商!K26</f>
        <v>0</v>
      </c>
      <c r="L26" s="4">
        <f>美素美妆!L26+美素商超!L26+美素电商!L26</f>
        <v>0</v>
      </c>
      <c r="M26" s="4">
        <f>美素美妆!M26+美素商超!M26+美素电商!M26</f>
        <v>0</v>
      </c>
      <c r="N26" s="5"/>
    </row>
    <row r="27" spans="1:14" s="2" customFormat="1" ht="17.45" customHeight="1" outlineLevel="1">
      <c r="A27" s="14" t="s">
        <v>46</v>
      </c>
      <c r="B27" s="8">
        <f>美素美妆!B27+美素商超!B27+美素电商!B27</f>
        <v>14.043015999999991</v>
      </c>
      <c r="C27" s="4">
        <f>美素美妆!C27+美素商超!C27+美素电商!C27</f>
        <v>10.749243999999996</v>
      </c>
      <c r="D27" s="4">
        <f>美素美妆!D27+美素商超!D27+美素电商!D27</f>
        <v>36.85</v>
      </c>
      <c r="E27" s="4">
        <f>美素美妆!E27+美素商超!E27+美素电商!E27</f>
        <v>12.890868000000001</v>
      </c>
      <c r="F27" s="4">
        <f>美素美妆!F27+美素商超!F27+美素电商!F27</f>
        <v>10.193806000000002</v>
      </c>
      <c r="G27" s="4">
        <f>美素美妆!G27+美素商超!G27+美素电商!G27</f>
        <v>12.931284000000003</v>
      </c>
      <c r="H27" s="4">
        <f>美素美妆!H27+美素商超!H27+美素电商!H27</f>
        <v>9.8895499999999927</v>
      </c>
      <c r="I27" s="4">
        <f>美素美妆!I27+美素商超!I27+美素电商!I27</f>
        <v>14.508964999999993</v>
      </c>
      <c r="J27" s="4">
        <f>美素美妆!J27+美素商超!J27+美素电商!J27</f>
        <v>17.711374999999997</v>
      </c>
      <c r="K27" s="4">
        <f>美素美妆!K27+美素商超!K27+美素电商!K27</f>
        <v>11.951527999999996</v>
      </c>
      <c r="L27" s="4">
        <f>美素美妆!L27+美素商超!L27+美素电商!L27</f>
        <v>13.019326999999997</v>
      </c>
      <c r="M27" s="4">
        <f>美素美妆!M27+美素商超!M27+美素电商!M27</f>
        <v>17.469801999999991</v>
      </c>
      <c r="N27" s="5">
        <f t="shared" si="0"/>
        <v>182.20876499999997</v>
      </c>
    </row>
    <row r="28" spans="1:14" s="2" customFormat="1" ht="17.45" customHeight="1">
      <c r="A28" s="18" t="s">
        <v>57</v>
      </c>
      <c r="B28" s="9">
        <f t="shared" ref="B28:M28" si="4">B8-B10</f>
        <v>-153.62550418584078</v>
      </c>
      <c r="C28" s="5">
        <f t="shared" si="4"/>
        <v>-143.47673000000015</v>
      </c>
      <c r="D28" s="5">
        <f t="shared" si="4"/>
        <v>-71.556257849557426</v>
      </c>
      <c r="E28" s="5">
        <f t="shared" si="4"/>
        <v>89.511435765191777</v>
      </c>
      <c r="F28" s="5">
        <f t="shared" si="4"/>
        <v>-87.751361330973509</v>
      </c>
      <c r="G28" s="5">
        <f t="shared" si="4"/>
        <v>98.323039069911374</v>
      </c>
      <c r="H28" s="5">
        <f t="shared" si="4"/>
        <v>-146.89337160000014</v>
      </c>
      <c r="I28" s="5">
        <f t="shared" si="4"/>
        <v>-52.632189113274336</v>
      </c>
      <c r="J28" s="5">
        <f t="shared" si="4"/>
        <v>-161.96324029955761</v>
      </c>
      <c r="K28" s="5">
        <f t="shared" si="4"/>
        <v>-125.85802380884894</v>
      </c>
      <c r="L28" s="5">
        <f t="shared" si="4"/>
        <v>-26.895351527876073</v>
      </c>
      <c r="M28" s="5">
        <f t="shared" si="4"/>
        <v>-123.120698413274</v>
      </c>
      <c r="N28" s="5">
        <f t="shared" si="0"/>
        <v>-905.93825329409981</v>
      </c>
    </row>
    <row r="29" spans="1:14" s="2" customFormat="1" ht="17.45" customHeight="1">
      <c r="A29" s="19" t="s">
        <v>30</v>
      </c>
      <c r="B29" s="9">
        <f>SUM(B30:B45)</f>
        <v>86.294288999999992</v>
      </c>
      <c r="C29" s="5">
        <f t="shared" ref="C29:M29" si="5">SUM(C30:C45)</f>
        <v>84.309202000000013</v>
      </c>
      <c r="D29" s="5">
        <f t="shared" si="5"/>
        <v>30.419499999999999</v>
      </c>
      <c r="E29" s="5">
        <f t="shared" si="5"/>
        <v>22.642191</v>
      </c>
      <c r="F29" s="5">
        <f t="shared" si="5"/>
        <v>20.609968000000002</v>
      </c>
      <c r="G29" s="5">
        <f t="shared" si="5"/>
        <v>33.982663999999993</v>
      </c>
      <c r="H29" s="5">
        <f t="shared" si="5"/>
        <v>24.818628999999998</v>
      </c>
      <c r="I29" s="5">
        <f t="shared" si="5"/>
        <v>49.938435000000013</v>
      </c>
      <c r="J29" s="5">
        <f t="shared" si="5"/>
        <v>68.649708000000032</v>
      </c>
      <c r="K29" s="5">
        <f t="shared" si="5"/>
        <v>32.050901000000003</v>
      </c>
      <c r="L29" s="5">
        <f t="shared" si="5"/>
        <v>35.102511999999997</v>
      </c>
      <c r="M29" s="5">
        <f t="shared" si="5"/>
        <v>90.689250000000001</v>
      </c>
      <c r="N29" s="5">
        <f t="shared" si="0"/>
        <v>579.507249</v>
      </c>
    </row>
    <row r="30" spans="1:14" s="2" customFormat="1" ht="17.45" customHeight="1" outlineLevel="1">
      <c r="A30" s="14" t="s">
        <v>47</v>
      </c>
      <c r="B30" s="8">
        <v>15.227988</v>
      </c>
      <c r="C30" s="4">
        <v>0.93553499999999978</v>
      </c>
      <c r="D30" s="4">
        <v>11.12</v>
      </c>
      <c r="E30" s="4">
        <v>11.690252000000001</v>
      </c>
      <c r="F30" s="4">
        <v>7.3506290000000014</v>
      </c>
      <c r="G30" s="4">
        <v>18.671383000000006</v>
      </c>
      <c r="H30" s="4">
        <v>5.3770739999999995</v>
      </c>
      <c r="I30" s="4">
        <v>7.3505039999999999</v>
      </c>
      <c r="J30" s="4">
        <v>11.201383</v>
      </c>
      <c r="K30" s="4"/>
      <c r="L30" s="4">
        <v>0.03</v>
      </c>
      <c r="M30" s="4">
        <v>3.3746409999999996</v>
      </c>
      <c r="N30" s="5">
        <f t="shared" si="0"/>
        <v>92.329388999999992</v>
      </c>
    </row>
    <row r="31" spans="1:14" s="2" customFormat="1" ht="17.45" customHeight="1" outlineLevel="1">
      <c r="A31" s="14" t="s">
        <v>48</v>
      </c>
      <c r="B31" s="8">
        <v>58.962264000000005</v>
      </c>
      <c r="C31" s="4">
        <v>58.962264000000005</v>
      </c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117.92452800000001</v>
      </c>
    </row>
    <row r="32" spans="1:14" s="2" customFormat="1" ht="17.45" customHeight="1" outlineLevel="1">
      <c r="A32" s="14" t="s">
        <v>49</v>
      </c>
      <c r="B32" s="8">
        <v>0</v>
      </c>
      <c r="C32" s="4">
        <v>0</v>
      </c>
      <c r="D32" s="4">
        <v>0</v>
      </c>
      <c r="E32" s="4"/>
      <c r="F32" s="4"/>
      <c r="G32" s="4"/>
      <c r="H32" s="4">
        <v>0.37735799999999997</v>
      </c>
      <c r="I32" s="4"/>
      <c r="J32" s="4"/>
      <c r="K32" s="4"/>
      <c r="L32" s="4"/>
      <c r="M32" s="4"/>
      <c r="N32" s="5">
        <f t="shared" si="0"/>
        <v>0.37735799999999997</v>
      </c>
    </row>
    <row r="33" spans="1:14" s="2" customFormat="1" ht="17.45" customHeight="1" outlineLevel="1">
      <c r="A33" s="14" t="s">
        <v>34</v>
      </c>
      <c r="B33" s="8">
        <v>3.2728489999999999</v>
      </c>
      <c r="C33" s="4">
        <v>7.3255060000000007</v>
      </c>
      <c r="D33" s="4">
        <v>4.78</v>
      </c>
      <c r="E33" s="4">
        <v>1.4832579999999997</v>
      </c>
      <c r="F33" s="4">
        <v>2.5691220000000001</v>
      </c>
      <c r="G33" s="4">
        <v>5.4109880000000006</v>
      </c>
      <c r="H33" s="4">
        <v>2.7656040000000002</v>
      </c>
      <c r="I33" s="4">
        <v>4.261362000000001</v>
      </c>
      <c r="J33" s="4">
        <v>4.8390260000000005</v>
      </c>
      <c r="K33" s="4">
        <v>1.85</v>
      </c>
      <c r="L33" s="4">
        <v>2.7227969999999999</v>
      </c>
      <c r="M33" s="4">
        <v>12.599169999999999</v>
      </c>
      <c r="N33" s="5">
        <f t="shared" si="0"/>
        <v>53.87968200000001</v>
      </c>
    </row>
    <row r="34" spans="1:14" s="2" customFormat="1" ht="17.45" customHeight="1" outlineLevel="1">
      <c r="A34" s="14" t="s">
        <v>50</v>
      </c>
      <c r="B34" s="8">
        <v>0</v>
      </c>
      <c r="C34" s="4">
        <v>0</v>
      </c>
      <c r="D34" s="4">
        <v>0</v>
      </c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>
        <v>0</v>
      </c>
      <c r="C35" s="4">
        <v>7.9755719999999997</v>
      </c>
      <c r="D35" s="4">
        <v>0</v>
      </c>
      <c r="E35" s="4"/>
      <c r="F35" s="4"/>
      <c r="G35" s="4"/>
      <c r="H35" s="4">
        <v>4.0527729999999993</v>
      </c>
      <c r="I35" s="4"/>
      <c r="J35" s="4"/>
      <c r="K35" s="4">
        <v>1.0276E-2</v>
      </c>
      <c r="L35" s="4">
        <v>2.789059</v>
      </c>
      <c r="M35" s="4"/>
      <c r="N35" s="5">
        <f t="shared" si="0"/>
        <v>14.827679999999997</v>
      </c>
    </row>
    <row r="36" spans="1:14" s="2" customFormat="1" ht="17.45" customHeight="1" outlineLevel="1">
      <c r="A36" s="14" t="s">
        <v>2</v>
      </c>
      <c r="B36" s="8">
        <v>0</v>
      </c>
      <c r="C36" s="4">
        <v>0</v>
      </c>
      <c r="D36" s="4">
        <v>0</v>
      </c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>
        <v>0</v>
      </c>
      <c r="C37" s="4">
        <v>0</v>
      </c>
      <c r="D37" s="4">
        <v>0.28000000000000003</v>
      </c>
      <c r="E37" s="4">
        <v>6.9500000000000006E-2</v>
      </c>
      <c r="F37" s="4"/>
      <c r="G37" s="4"/>
      <c r="H37" s="4"/>
      <c r="I37" s="4"/>
      <c r="J37" s="4"/>
      <c r="K37" s="4">
        <v>0.32600000000000001</v>
      </c>
      <c r="L37" s="4"/>
      <c r="M37" s="4">
        <v>3.1377080000000004</v>
      </c>
      <c r="N37" s="5">
        <f t="shared" si="0"/>
        <v>3.8132080000000004</v>
      </c>
    </row>
    <row r="38" spans="1:14" s="2" customFormat="1" ht="17.45" customHeight="1" outlineLevel="1">
      <c r="A38" s="14" t="s">
        <v>53</v>
      </c>
      <c r="B38" s="8">
        <v>0.20161100000000001</v>
      </c>
      <c r="C38" s="4">
        <v>0</v>
      </c>
      <c r="D38" s="4">
        <v>1.95E-2</v>
      </c>
      <c r="E38" s="4">
        <v>4.7172999999999993E-2</v>
      </c>
      <c r="F38" s="4">
        <v>0.20220299999999997</v>
      </c>
      <c r="G38" s="4">
        <v>0.30990000000000001</v>
      </c>
      <c r="H38" s="4">
        <v>2.5310000000000027E-2</v>
      </c>
      <c r="I38" s="4">
        <v>5.7682000000000004E-2</v>
      </c>
      <c r="J38" s="4">
        <v>7.3141000000000012E-2</v>
      </c>
      <c r="K38" s="4"/>
      <c r="L38" s="4"/>
      <c r="M38" s="4">
        <v>5.6042999999999996E-2</v>
      </c>
      <c r="N38" s="5">
        <f t="shared" si="0"/>
        <v>0.99256299999999997</v>
      </c>
    </row>
    <row r="39" spans="1:14" s="2" customFormat="1" ht="17.45" customHeight="1" outlineLevel="1">
      <c r="A39" s="14" t="s">
        <v>54</v>
      </c>
      <c r="B39" s="8">
        <v>0</v>
      </c>
      <c r="C39" s="4">
        <v>0</v>
      </c>
      <c r="D39" s="4">
        <v>0.04</v>
      </c>
      <c r="E39" s="4">
        <v>0.12907399999999997</v>
      </c>
      <c r="F39" s="4"/>
      <c r="G39" s="4">
        <v>1.2056889999999998</v>
      </c>
      <c r="H39" s="4"/>
      <c r="I39" s="4"/>
      <c r="J39" s="4">
        <v>9.8113000000000006E-2</v>
      </c>
      <c r="K39" s="4"/>
      <c r="L39" s="4"/>
      <c r="M39" s="4"/>
      <c r="N39" s="5">
        <f t="shared" si="0"/>
        <v>1.4728759999999999</v>
      </c>
    </row>
    <row r="40" spans="1:14" s="2" customFormat="1" ht="17.45" customHeight="1" outlineLevel="1">
      <c r="A40" s="14" t="s">
        <v>55</v>
      </c>
      <c r="B40" s="8">
        <v>8.3932089999999988</v>
      </c>
      <c r="C40" s="4">
        <v>8.8019800000000004</v>
      </c>
      <c r="D40" s="4">
        <v>6.47</v>
      </c>
      <c r="E40" s="4">
        <v>7.3155120000000009</v>
      </c>
      <c r="F40" s="4">
        <v>7.6209170000000013</v>
      </c>
      <c r="G40" s="4">
        <v>6.6156739999999985</v>
      </c>
      <c r="H40" s="4">
        <v>10.974727</v>
      </c>
      <c r="I40" s="4">
        <v>36.116703000000008</v>
      </c>
      <c r="J40" s="4">
        <v>50.334437000000015</v>
      </c>
      <c r="K40" s="4">
        <v>27.822233000000004</v>
      </c>
      <c r="L40" s="4">
        <v>27.602428</v>
      </c>
      <c r="M40" s="4">
        <v>69.28708499999999</v>
      </c>
      <c r="N40" s="5">
        <f t="shared" si="0"/>
        <v>267.35490500000003</v>
      </c>
    </row>
    <row r="41" spans="1:14" s="2" customFormat="1" ht="17.45" customHeight="1" outlineLevel="1">
      <c r="A41" s="14" t="s">
        <v>42</v>
      </c>
      <c r="B41" s="8">
        <v>0</v>
      </c>
      <c r="C41" s="4">
        <v>4.2299999999999997E-2</v>
      </c>
      <c r="D41" s="4">
        <v>0</v>
      </c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4.2299999999999997E-2</v>
      </c>
    </row>
    <row r="42" spans="1:14" s="2" customFormat="1" ht="17.45" customHeight="1" outlineLevel="1">
      <c r="A42" s="14" t="s">
        <v>3</v>
      </c>
      <c r="B42" s="8">
        <v>0</v>
      </c>
      <c r="C42" s="4">
        <v>0</v>
      </c>
      <c r="D42" s="4">
        <v>0.1</v>
      </c>
      <c r="E42" s="4"/>
      <c r="F42" s="4">
        <v>6.4219999999999999E-2</v>
      </c>
      <c r="G42" s="4"/>
      <c r="H42" s="4">
        <v>3.7814999999999994E-2</v>
      </c>
      <c r="I42" s="4"/>
      <c r="J42" s="4"/>
      <c r="K42" s="4">
        <v>2.7010000000000006E-2</v>
      </c>
      <c r="L42" s="4"/>
      <c r="M42" s="4"/>
      <c r="N42" s="5">
        <f t="shared" si="0"/>
        <v>0.229045</v>
      </c>
    </row>
    <row r="43" spans="1:14" s="2" customFormat="1" ht="17.45" customHeight="1" outlineLevel="1">
      <c r="A43" s="14" t="s">
        <v>43</v>
      </c>
      <c r="B43" s="8">
        <v>0</v>
      </c>
      <c r="C43" s="4">
        <v>0</v>
      </c>
      <c r="D43" s="4">
        <v>0</v>
      </c>
      <c r="E43" s="4"/>
      <c r="F43" s="4"/>
      <c r="G43" s="4">
        <v>9.807999999999999E-3</v>
      </c>
      <c r="H43" s="4">
        <v>9.809E-3</v>
      </c>
      <c r="I43" s="4">
        <v>9.807999999999999E-3</v>
      </c>
      <c r="J43" s="4">
        <v>9.807999999999999E-3</v>
      </c>
      <c r="K43" s="4">
        <v>9.807999999999999E-3</v>
      </c>
      <c r="L43" s="4">
        <v>9.809E-3</v>
      </c>
      <c r="M43" s="4">
        <v>9.807999999999999E-3</v>
      </c>
      <c r="N43" s="5">
        <f t="shared" si="0"/>
        <v>6.8657999999999997E-2</v>
      </c>
    </row>
    <row r="44" spans="1:14" s="2" customFormat="1" ht="17.45" customHeight="1" outlineLevel="1">
      <c r="A44" s="14" t="s">
        <v>44</v>
      </c>
      <c r="B44" s="8">
        <v>0</v>
      </c>
      <c r="C44" s="4">
        <v>0</v>
      </c>
      <c r="D44" s="4">
        <v>1.84</v>
      </c>
      <c r="E44" s="4">
        <v>5.4715E-2</v>
      </c>
      <c r="F44" s="4">
        <v>6.5309000000000006E-2</v>
      </c>
      <c r="G44" s="4">
        <v>7.4900999999999995E-2</v>
      </c>
      <c r="H44" s="4">
        <v>7.4387999999999996E-2</v>
      </c>
      <c r="I44" s="4">
        <v>0.29201099999999997</v>
      </c>
      <c r="J44" s="4"/>
      <c r="K44" s="4"/>
      <c r="L44" s="4"/>
      <c r="M44" s="4"/>
      <c r="N44" s="5">
        <f t="shared" si="0"/>
        <v>2.4013240000000002</v>
      </c>
    </row>
    <row r="45" spans="1:14" s="2" customFormat="1" ht="17.45" customHeight="1" outlineLevel="1">
      <c r="A45" s="14" t="s">
        <v>56</v>
      </c>
      <c r="B45" s="8">
        <v>0.23636800000000002</v>
      </c>
      <c r="C45" s="4">
        <v>0.26604500000000003</v>
      </c>
      <c r="D45" s="4">
        <v>5.77</v>
      </c>
      <c r="E45" s="4">
        <v>1.8527069999999999</v>
      </c>
      <c r="F45" s="4">
        <v>2.7375680000000004</v>
      </c>
      <c r="G45" s="4">
        <v>1.6843210000000002</v>
      </c>
      <c r="H45" s="4">
        <v>1.1237710000000001</v>
      </c>
      <c r="I45" s="4">
        <v>1.8503650000000003</v>
      </c>
      <c r="J45" s="4">
        <v>2.0937999999999999</v>
      </c>
      <c r="K45" s="4">
        <v>2.0055740000000002</v>
      </c>
      <c r="L45" s="4">
        <v>1.9484190000000001</v>
      </c>
      <c r="M45" s="4">
        <v>2.2247949999999985</v>
      </c>
      <c r="N45" s="5">
        <f t="shared" si="0"/>
        <v>23.793732999999996</v>
      </c>
    </row>
    <row r="46" spans="1:14" ht="17.100000000000001" customHeight="1" thickBot="1">
      <c r="A46" s="21" t="s">
        <v>4</v>
      </c>
      <c r="B46" s="11">
        <f>B28-B29</f>
        <v>-239.91979318584077</v>
      </c>
      <c r="C46" s="7">
        <f t="shared" ref="C46:M46" si="6">C28-C29</f>
        <v>-227.78593200000017</v>
      </c>
      <c r="D46" s="7">
        <f t="shared" si="6"/>
        <v>-101.97575784955743</v>
      </c>
      <c r="E46" s="7">
        <f t="shared" si="6"/>
        <v>66.86924476519178</v>
      </c>
      <c r="F46" s="7">
        <f t="shared" si="6"/>
        <v>-108.36132933097352</v>
      </c>
      <c r="G46" s="7">
        <f t="shared" si="6"/>
        <v>64.340375069911374</v>
      </c>
      <c r="H46" s="7">
        <f t="shared" si="6"/>
        <v>-171.71200060000012</v>
      </c>
      <c r="I46" s="7">
        <f t="shared" si="6"/>
        <v>-102.57062411327435</v>
      </c>
      <c r="J46" s="7">
        <f t="shared" si="6"/>
        <v>-230.61294829955764</v>
      </c>
      <c r="K46" s="7">
        <f t="shared" si="6"/>
        <v>-157.90892480884895</v>
      </c>
      <c r="L46" s="7">
        <f t="shared" si="6"/>
        <v>-61.997863527876071</v>
      </c>
      <c r="M46" s="7">
        <f t="shared" si="6"/>
        <v>-213.80994841327401</v>
      </c>
      <c r="N46" s="7">
        <f t="shared" si="0"/>
        <v>-1485.4455022940999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</sheetPr>
  <dimension ref="A1:N46"/>
  <sheetViews>
    <sheetView workbookViewId="0">
      <pane xSplit="1" ySplit="2" topLeftCell="B15" activePane="bottomRight" state="frozen"/>
      <selection activeCell="O10" sqref="O10"/>
      <selection pane="topRight" activeCell="O10" sqref="O10"/>
      <selection pane="bottomLeft" activeCell="O10" sqref="O10"/>
      <selection pane="bottomRight" activeCell="D18" sqref="D18"/>
    </sheetView>
  </sheetViews>
  <sheetFormatPr defaultColWidth="8.625" defaultRowHeight="13.5" outlineLevelRow="1"/>
  <cols>
    <col min="1" max="1" width="22.375" style="3" bestFit="1" customWidth="1"/>
    <col min="2" max="14" width="8.625" style="3" customWidth="1"/>
    <col min="15" max="16384" width="8.625" style="3"/>
  </cols>
  <sheetData>
    <row r="1" spans="1:14" s="1" customFormat="1" ht="21.95" customHeight="1" thickBot="1">
      <c r="A1" s="1" t="s">
        <v>24</v>
      </c>
    </row>
    <row r="2" spans="1:14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4" s="2" customFormat="1" ht="17.45" customHeight="1">
      <c r="A3" s="13" t="s">
        <v>0</v>
      </c>
      <c r="B3" s="8">
        <f>'大客户部-KA'!B3+'大客户部-特通'!B3+'大客户部-商务'!B3</f>
        <v>482.45139999999998</v>
      </c>
      <c r="C3" s="8">
        <f>'大客户部-KA'!C3+'大客户部-特通'!C3+'大客户部-商务'!C3</f>
        <v>153.077</v>
      </c>
      <c r="D3" s="8">
        <f>'大客户部-KA'!D3+'大客户部-特通'!D3+'大客户部-商务'!D3</f>
        <v>969.75867999999991</v>
      </c>
      <c r="E3" s="8">
        <f>'大客户部-KA'!E3+'大客户部-特通'!E3+'大客户部-商务'!E3</f>
        <v>2217.6122</v>
      </c>
      <c r="F3" s="8">
        <f>'大客户部-KA'!F3+'大客户部-特通'!F3+'大客户部-商务'!F3</f>
        <v>2338.5317400000004</v>
      </c>
      <c r="G3" s="8">
        <f>'大客户部-KA'!G3+'大客户部-特通'!G3+'大客户部-商务'!G3</f>
        <v>1821.2212</v>
      </c>
      <c r="H3" s="8">
        <f>'大客户部-KA'!H3+'大客户部-特通'!H3+'大客户部-商务'!H3</f>
        <v>2682.9617000000003</v>
      </c>
      <c r="I3" s="8">
        <f>'大客户部-KA'!I3+'大客户部-特通'!I3+'大客户部-商务'!I3</f>
        <v>2777.6925999999994</v>
      </c>
      <c r="J3" s="8">
        <f>'大客户部-KA'!J3+'大客户部-特通'!J3+'大客户部-商务'!J3</f>
        <v>3952.7146000000002</v>
      </c>
      <c r="K3" s="8">
        <f>'大客户部-KA'!K3+'大客户部-特通'!K3+'大客户部-商务'!K3</f>
        <v>2545.4638</v>
      </c>
      <c r="L3" s="8">
        <f>'大客户部-KA'!L3+'大客户部-特通'!L3+'大客户部-商务'!L3</f>
        <v>2476.5717</v>
      </c>
      <c r="M3" s="8">
        <f>'大客户部-KA'!M3+'大客户部-特通'!M3+'大客户部-商务'!M3</f>
        <v>4375.5722000000005</v>
      </c>
      <c r="N3" s="5">
        <f>SUM(B3:M3)</f>
        <v>26793.628819999998</v>
      </c>
    </row>
    <row r="4" spans="1:14" s="2" customFormat="1" ht="17.45" customHeight="1">
      <c r="A4" s="13" t="s">
        <v>1</v>
      </c>
      <c r="B4" s="8">
        <f>'大客户部-KA'!B4+'大客户部-特通'!B4+'大客户部-商务'!B4</f>
        <v>369.80224229499993</v>
      </c>
      <c r="C4" s="8">
        <f>'大客户部-KA'!C4+'大客户部-特通'!C4+'大客户部-商务'!C4</f>
        <v>114.10146749999998</v>
      </c>
      <c r="D4" s="8">
        <f>'大客户部-KA'!D4+'大客户部-特通'!D4+'大客户部-商务'!D4</f>
        <v>710.99002210499987</v>
      </c>
      <c r="E4" s="8">
        <f>'大客户部-KA'!E4+'大客户部-特通'!E4+'大客户部-商务'!E4</f>
        <v>1200.2193360249998</v>
      </c>
      <c r="F4" s="8">
        <f>'大客户部-KA'!F4+'大客户部-特通'!F4+'大客户部-商务'!F4</f>
        <v>1186.6234087549999</v>
      </c>
      <c r="G4" s="8">
        <f>'大客户部-KA'!G4+'大客户部-特通'!G4+'大客户部-商务'!G4</f>
        <v>1228.9647349949998</v>
      </c>
      <c r="H4" s="8">
        <f>'大客户部-KA'!H4+'大客户部-特通'!H4+'大客户部-商务'!H4</f>
        <v>1341.0930840699996</v>
      </c>
      <c r="I4" s="8">
        <f>'大客户部-KA'!I4+'大客户部-特通'!I4+'大客户部-商务'!I4</f>
        <v>1592.1912637749997</v>
      </c>
      <c r="J4" s="8">
        <f>'大客户部-KA'!J4+'大客户部-特通'!J4+'大客户部-商务'!J4</f>
        <v>1981.4954195350001</v>
      </c>
      <c r="K4" s="8">
        <f>'大客户部-KA'!K4+'大客户部-特通'!K4+'大客户部-商务'!K4</f>
        <v>1220.9021648250002</v>
      </c>
      <c r="L4" s="8">
        <f>'大客户部-KA'!L4+'大客户部-特通'!L4+'大客户部-商务'!L4</f>
        <v>1422.6957526999997</v>
      </c>
      <c r="M4" s="8">
        <f>'大客户部-KA'!M4+'大客户部-特通'!M4+'大客户部-商务'!M4</f>
        <v>2588.6204527999998</v>
      </c>
      <c r="N4" s="5">
        <f t="shared" ref="N4:N46" si="0">SUM(B4:M4)</f>
        <v>14957.699349379998</v>
      </c>
    </row>
    <row r="5" spans="1:14" s="2" customFormat="1" ht="17.45" customHeight="1">
      <c r="A5" s="13" t="s">
        <v>25</v>
      </c>
      <c r="B5" s="8">
        <f>'大客户部-KA'!B5+'大客户部-特通'!B5+'大客户部-商务'!B5</f>
        <v>148.10867285999998</v>
      </c>
      <c r="C5" s="8">
        <f>'大客户部-KA'!C5+'大客户部-特通'!C5+'大客户部-商务'!C5</f>
        <v>45.640586999999989</v>
      </c>
      <c r="D5" s="8">
        <f>'大客户部-KA'!D5+'大客户部-特通'!D5+'大客户部-商务'!D5</f>
        <v>315.25151206999993</v>
      </c>
      <c r="E5" s="8">
        <f>'大客户部-KA'!E5+'大客户部-特通'!E5+'大客户部-商务'!E5</f>
        <v>572.6774158799999</v>
      </c>
      <c r="F5" s="8">
        <f>'大客户部-KA'!F5+'大客户部-特通'!F5+'大客户部-商务'!F5</f>
        <v>558.86390878999998</v>
      </c>
      <c r="G5" s="8">
        <f>'大客户部-KA'!G5+'大客户部-特通'!G5+'大客户部-商务'!G5</f>
        <v>512.00506111999994</v>
      </c>
      <c r="H5" s="8">
        <f>'大客户部-KA'!H5+'大客户部-特通'!H5+'大客户部-商务'!H5</f>
        <v>569.04930188999992</v>
      </c>
      <c r="I5" s="8">
        <f>'大客户部-KA'!I5+'大客户部-特通'!I5+'大客户部-商务'!I5</f>
        <v>677.90276236999989</v>
      </c>
      <c r="J5" s="8">
        <f>'大客户部-KA'!J5+'大客户部-特通'!J5+'大客户部-商务'!J5</f>
        <v>819.43351086999996</v>
      </c>
      <c r="K5" s="8">
        <f>'大客户部-KA'!K5+'大客户部-特通'!K5+'大客户部-商务'!K5</f>
        <v>516.07673023000007</v>
      </c>
      <c r="L5" s="8">
        <f>'大客户部-KA'!L5+'大客户部-特通'!L5+'大客户部-商务'!L5</f>
        <v>588.03390304999994</v>
      </c>
      <c r="M5" s="8">
        <f>'大客户部-KA'!M5+'大客户部-特通'!M5+'大客户部-商务'!M5</f>
        <v>1090.51756383</v>
      </c>
      <c r="N5" s="5">
        <f t="shared" si="0"/>
        <v>6413.5609299599992</v>
      </c>
    </row>
    <row r="6" spans="1:14" s="2" customFormat="1" ht="17.45" customHeight="1">
      <c r="A6" s="13" t="s">
        <v>26</v>
      </c>
      <c r="B6" s="8">
        <f>'大客户部-KA'!B6+'大客户部-特通'!B6+'大客户部-商务'!B6</f>
        <v>131.06962200000001</v>
      </c>
      <c r="C6" s="8">
        <f>'大客户部-KA'!C6+'大客户部-特通'!C6+'大客户部-商务'!C6</f>
        <v>40.389899999999997</v>
      </c>
      <c r="D6" s="8">
        <f>'大客户部-KA'!D6+'大客户部-特通'!D6+'大客户部-商务'!D6</f>
        <v>278.98363899999993</v>
      </c>
      <c r="E6" s="8">
        <f>'大客户部-KA'!E6+'大客户部-特通'!E6+'大客户部-商务'!E6</f>
        <v>506.773843</v>
      </c>
      <c r="F6" s="8">
        <f>'大客户部-KA'!F6+'大客户部-特通'!F6+'大客户部-商务'!F6</f>
        <v>494.54751399999998</v>
      </c>
      <c r="G6" s="8">
        <f>'大客户部-KA'!G6+'大客户部-特通'!G6+'大客户部-商务'!G6</f>
        <v>453.10182400000008</v>
      </c>
      <c r="H6" s="8">
        <f>'大客户部-KA'!H6+'大客户部-特通'!H6+'大客户部-商务'!H6</f>
        <v>503.58345299999996</v>
      </c>
      <c r="I6" s="8">
        <f>'大客户部-KA'!I6+'大客户部-特通'!I6+'大客户部-商务'!I6</f>
        <v>599.913949</v>
      </c>
      <c r="J6" s="8">
        <f>'大客户部-KA'!J6+'大客户部-特通'!J6+'大客户部-商务'!J6</f>
        <v>725.16239900000005</v>
      </c>
      <c r="K6" s="8">
        <f>'大客户部-KA'!K6+'大客户部-特通'!K6+'大客户部-商务'!K6</f>
        <v>456.70507100000009</v>
      </c>
      <c r="L6" s="8">
        <f>'大客户部-KA'!L6+'大客户部-特通'!L6+'大客户部-商务'!L6</f>
        <v>520.38398499999994</v>
      </c>
      <c r="M6" s="8">
        <f>'大客户部-KA'!M6+'大客户部-特通'!M6+'大客户部-商务'!M6</f>
        <v>965.05979100000013</v>
      </c>
      <c r="N6" s="5">
        <f t="shared" si="0"/>
        <v>5675.6749899999995</v>
      </c>
    </row>
    <row r="7" spans="1:14" s="2" customFormat="1" ht="17.45" customHeight="1">
      <c r="A7" s="13" t="s">
        <v>27</v>
      </c>
      <c r="B7" s="8">
        <f>'大客户部-KA'!B7+'大客户部-特通'!B7+'大客户部-商务'!B7</f>
        <v>75.982197999999997</v>
      </c>
      <c r="C7" s="8">
        <f>'大客户部-KA'!C7+'大客户部-特通'!C7+'大客户部-商务'!C7</f>
        <v>10.046600000000002</v>
      </c>
      <c r="D7" s="8">
        <f>'大客户部-KA'!D7+'大客户部-特通'!D7+'大客户部-商务'!D7</f>
        <v>71.168624999999992</v>
      </c>
      <c r="E7" s="8">
        <f>'大客户部-KA'!E7+'大客户部-特通'!E7+'大客户部-商务'!E7</f>
        <v>141.46981200000002</v>
      </c>
      <c r="F7" s="8">
        <f>'大客户部-KA'!F7+'大客户部-特通'!F7+'大客户部-商务'!F7</f>
        <v>130.69644699999998</v>
      </c>
      <c r="G7" s="8">
        <f>'大客户部-KA'!G7+'大客户部-特通'!G7+'大客户部-商务'!G7</f>
        <v>111.00724200000003</v>
      </c>
      <c r="H7" s="8">
        <f>'大客户部-KA'!H7+'大客户部-特通'!H7+'大客户部-商务'!H7</f>
        <v>132.30473999999998</v>
      </c>
      <c r="I7" s="8">
        <f>'大客户部-KA'!I7+'大客户部-特通'!I7+'大客户部-商务'!I7</f>
        <v>165.80868699999999</v>
      </c>
      <c r="J7" s="8">
        <f>'大客户部-KA'!J7+'大客户部-特通'!J7+'大客户部-商务'!J7</f>
        <v>188.08285399999994</v>
      </c>
      <c r="K7" s="8">
        <f>'大客户部-KA'!K7+'大客户部-特通'!K7+'大客户部-商务'!K7</f>
        <v>117.55776599999994</v>
      </c>
      <c r="L7" s="8">
        <f>'大客户部-KA'!L7+'大客户部-特通'!L7+'大客户部-商务'!L7</f>
        <v>114.07625899999999</v>
      </c>
      <c r="M7" s="8">
        <f>'大客户部-KA'!M7+'大客户部-特通'!M7+'大客户部-商务'!M7</f>
        <v>265.861512</v>
      </c>
      <c r="N7" s="5">
        <f t="shared" si="0"/>
        <v>1524.0627419999998</v>
      </c>
    </row>
    <row r="8" spans="1:14" s="2" customFormat="1" ht="17.45" customHeight="1">
      <c r="A8" s="19" t="s">
        <v>28</v>
      </c>
      <c r="B8" s="9">
        <f>B6-B7</f>
        <v>55.087424000000013</v>
      </c>
      <c r="C8" s="5">
        <f t="shared" ref="C8:M8" si="1">C6-C7</f>
        <v>30.343299999999996</v>
      </c>
      <c r="D8" s="5">
        <f t="shared" si="1"/>
        <v>207.81501399999993</v>
      </c>
      <c r="E8" s="5">
        <f t="shared" si="1"/>
        <v>365.30403100000001</v>
      </c>
      <c r="F8" s="5">
        <f t="shared" si="1"/>
        <v>363.851067</v>
      </c>
      <c r="G8" s="5">
        <f t="shared" si="1"/>
        <v>342.09458200000006</v>
      </c>
      <c r="H8" s="5">
        <f t="shared" si="1"/>
        <v>371.27871299999998</v>
      </c>
      <c r="I8" s="5">
        <f t="shared" si="1"/>
        <v>434.10526200000004</v>
      </c>
      <c r="J8" s="5">
        <f t="shared" si="1"/>
        <v>537.07954500000005</v>
      </c>
      <c r="K8" s="5">
        <f t="shared" si="1"/>
        <v>339.14730500000013</v>
      </c>
      <c r="L8" s="5">
        <f t="shared" si="1"/>
        <v>406.30772599999995</v>
      </c>
      <c r="M8" s="5">
        <f t="shared" si="1"/>
        <v>699.19827900000018</v>
      </c>
      <c r="N8" s="5">
        <f t="shared" si="0"/>
        <v>4151.6122480000004</v>
      </c>
    </row>
    <row r="9" spans="1:14" s="2" customFormat="1" ht="17.45" customHeight="1">
      <c r="A9" s="20" t="s">
        <v>19</v>
      </c>
      <c r="B9" s="10">
        <f>IFERROR(B8/B6,0)</f>
        <v>0.42029131662560232</v>
      </c>
      <c r="C9" s="6">
        <f t="shared" ref="C9:N9" si="2">IFERROR(C8/C6,0)</f>
        <v>0.75125959707748713</v>
      </c>
      <c r="D9" s="6">
        <f t="shared" si="2"/>
        <v>0.74490036313563168</v>
      </c>
      <c r="E9" s="6">
        <f t="shared" si="2"/>
        <v>0.72084231663866682</v>
      </c>
      <c r="F9" s="6">
        <f t="shared" si="2"/>
        <v>0.73572519666937408</v>
      </c>
      <c r="G9" s="6">
        <f t="shared" si="2"/>
        <v>0.75500596969567701</v>
      </c>
      <c r="H9" s="6">
        <f t="shared" si="2"/>
        <v>0.73727345644138953</v>
      </c>
      <c r="I9" s="6">
        <f t="shared" si="2"/>
        <v>0.72361254930580055</v>
      </c>
      <c r="J9" s="6">
        <f t="shared" si="2"/>
        <v>0.74063347153773207</v>
      </c>
      <c r="K9" s="6">
        <f t="shared" si="2"/>
        <v>0.74259588197127779</v>
      </c>
      <c r="L9" s="6">
        <f t="shared" si="2"/>
        <v>0.78078445477141267</v>
      </c>
      <c r="M9" s="6">
        <f t="shared" si="2"/>
        <v>0.72451291155285535</v>
      </c>
      <c r="N9" s="6">
        <f t="shared" si="2"/>
        <v>0.73147462730243484</v>
      </c>
    </row>
    <row r="10" spans="1:14" s="2" customFormat="1" ht="17.45" customHeight="1">
      <c r="A10" s="19" t="s">
        <v>29</v>
      </c>
      <c r="B10" s="9">
        <f t="shared" ref="B10:M10" si="3">SUM(B11:B27)</f>
        <v>18.547452000000003</v>
      </c>
      <c r="C10" s="5">
        <f t="shared" si="3"/>
        <v>32.474476000000003</v>
      </c>
      <c r="D10" s="5">
        <f t="shared" si="3"/>
        <v>73.179722333333345</v>
      </c>
      <c r="E10" s="5">
        <f t="shared" si="3"/>
        <v>114.43445883333334</v>
      </c>
      <c r="F10" s="5">
        <f t="shared" si="3"/>
        <v>141.17835099999999</v>
      </c>
      <c r="G10" s="5">
        <f t="shared" si="3"/>
        <v>110.57712966666665</v>
      </c>
      <c r="H10" s="5">
        <f t="shared" si="3"/>
        <v>159.24152666666672</v>
      </c>
      <c r="I10" s="5">
        <f t="shared" si="3"/>
        <v>144.93348799999995</v>
      </c>
      <c r="J10" s="5">
        <f t="shared" si="3"/>
        <v>236.28287599999985</v>
      </c>
      <c r="K10" s="5">
        <f t="shared" si="3"/>
        <v>156.16334233333333</v>
      </c>
      <c r="L10" s="5">
        <f t="shared" si="3"/>
        <v>152.34409466666665</v>
      </c>
      <c r="M10" s="5">
        <f t="shared" si="3"/>
        <v>166.84673599999994</v>
      </c>
      <c r="N10" s="5">
        <f t="shared" si="0"/>
        <v>1506.2036534999997</v>
      </c>
    </row>
    <row r="11" spans="1:14" s="2" customFormat="1" ht="17.45" customHeight="1" outlineLevel="1">
      <c r="A11" s="14" t="s">
        <v>31</v>
      </c>
      <c r="B11" s="8">
        <f>'大客户部-KA'!B11+'大客户部-特通'!B11+'大客户部-商务'!B11</f>
        <v>3.0091329999999994</v>
      </c>
      <c r="C11" s="8">
        <f>'大客户部-KA'!C11+'大客户部-特通'!C11+'大客户部-商务'!C11</f>
        <v>3.944</v>
      </c>
      <c r="D11" s="8">
        <f>'大客户部-KA'!D11+'大客户部-特通'!D11+'大客户部-商务'!D11</f>
        <v>20.472666999999998</v>
      </c>
      <c r="E11" s="8">
        <f>'大客户部-KA'!E11+'大客户部-特通'!E11+'大客户部-商务'!E11</f>
        <v>47.934580000000004</v>
      </c>
      <c r="F11" s="8">
        <f>'大客户部-KA'!F11+'大客户部-特通'!F11+'大客户部-商务'!F11</f>
        <v>79.688135000000003</v>
      </c>
      <c r="G11" s="8">
        <f>'大客户部-KA'!G11+'大客户部-特通'!G11+'大客户部-商务'!G11</f>
        <v>43.725392000000006</v>
      </c>
      <c r="H11" s="8">
        <f>'大客户部-KA'!H11+'大客户部-特通'!H11+'大客户部-商务'!H11</f>
        <v>84.592558999999994</v>
      </c>
      <c r="I11" s="8">
        <f>'大客户部-KA'!I11+'大客户部-特通'!I11+'大客户部-商务'!I11</f>
        <v>82.271255999999994</v>
      </c>
      <c r="J11" s="8">
        <f>'大客户部-KA'!J11+'大客户部-特通'!J11+'大客户部-商务'!J11</f>
        <v>152.16907599999993</v>
      </c>
      <c r="K11" s="8">
        <f>'大客户部-KA'!K11+'大客户部-特通'!K11+'大客户部-商务'!K11</f>
        <v>50.585963000000007</v>
      </c>
      <c r="L11" s="8">
        <f>'大客户部-KA'!L11+'大客户部-特通'!L11+'大客户部-商务'!L11</f>
        <v>77.850096999999991</v>
      </c>
      <c r="M11" s="8">
        <f>'大客户部-KA'!M11+'大客户部-特通'!M11+'大客户部-商务'!M11</f>
        <v>82.700964999999982</v>
      </c>
      <c r="N11" s="5">
        <f t="shared" si="0"/>
        <v>728.94382299999995</v>
      </c>
    </row>
    <row r="12" spans="1:14" s="2" customFormat="1" ht="17.45" customHeight="1" outlineLevel="1">
      <c r="A12" s="14" t="s">
        <v>32</v>
      </c>
      <c r="B12" s="8">
        <f>'大客户部-KA'!B12+'大客户部-特通'!B12+'大客户部-商务'!B12</f>
        <v>2.6023330000000007</v>
      </c>
      <c r="C12" s="8">
        <f>'大客户部-KA'!C12+'大客户部-特通'!C12+'大客户部-商务'!C12</f>
        <v>2.7210000000000005</v>
      </c>
      <c r="D12" s="8">
        <f>'大客户部-KA'!D12+'大客户部-特通'!D12+'大客户部-商务'!D12</f>
        <v>5.5391979999999998</v>
      </c>
      <c r="E12" s="8">
        <f>'大客户部-KA'!E12+'大客户部-特通'!E12+'大客户部-商务'!E12</f>
        <v>11.657329000000001</v>
      </c>
      <c r="F12" s="8">
        <f>'大客户部-KA'!F12+'大客户部-特通'!F12+'大客户部-商务'!F12</f>
        <v>6.6863289999999989</v>
      </c>
      <c r="G12" s="8">
        <f>'大客户部-KA'!G12+'大客户部-特通'!G12+'大客户部-商务'!G12</f>
        <v>9.5345356666666667</v>
      </c>
      <c r="H12" s="8">
        <f>'大客户部-KA'!H12+'大客户部-特通'!H12+'大客户部-商务'!H12</f>
        <v>15.050687</v>
      </c>
      <c r="I12" s="8">
        <f>'大客户部-KA'!I12+'大客户部-特通'!I12+'大客户部-商务'!I12</f>
        <v>5.1314509999999993</v>
      </c>
      <c r="J12" s="8">
        <f>'大客户部-KA'!J12+'大客户部-特通'!J12+'大客户部-商务'!J12</f>
        <v>12.357875</v>
      </c>
      <c r="K12" s="8">
        <f>'大客户部-KA'!K12+'大客户部-特通'!K12+'大客户部-商务'!K12</f>
        <v>45.758459333333327</v>
      </c>
      <c r="L12" s="8">
        <f>'大客户部-KA'!L12+'大客户部-特通'!L12+'大客户部-商务'!L12</f>
        <v>5.824364666666666</v>
      </c>
      <c r="M12" s="8">
        <f>'大客户部-KA'!M12+'大客户部-特通'!M12+'大客户部-商务'!M12</f>
        <v>7.7248419999999998</v>
      </c>
      <c r="N12" s="5">
        <f t="shared" si="0"/>
        <v>130.58840366666664</v>
      </c>
    </row>
    <row r="13" spans="1:14" s="2" customFormat="1" ht="17.45" customHeight="1" outlineLevel="1">
      <c r="A13" s="14" t="s">
        <v>33</v>
      </c>
      <c r="B13" s="8">
        <f>'大客户部-KA'!B13+'大客户部-特通'!B13+'大客户部-商务'!B13</f>
        <v>0</v>
      </c>
      <c r="C13" s="8">
        <f>'大客户部-KA'!C13+'大客户部-特通'!C13+'大客户部-商务'!C13</f>
        <v>0</v>
      </c>
      <c r="D13" s="8">
        <f>'大客户部-KA'!D13+'大客户部-特通'!D13+'大客户部-商务'!D13</f>
        <v>0.16200000000000001</v>
      </c>
      <c r="E13" s="8">
        <f>'大客户部-KA'!E13+'大客户部-特通'!E13+'大客户部-商务'!E13</f>
        <v>0</v>
      </c>
      <c r="F13" s="8">
        <f>'大客户部-KA'!F13+'大客户部-特通'!F13+'大客户部-商务'!F13</f>
        <v>0</v>
      </c>
      <c r="G13" s="8">
        <f>'大客户部-KA'!G13+'大客户部-特通'!G13+'大客户部-商务'!G13</f>
        <v>3.668679</v>
      </c>
      <c r="H13" s="8">
        <f>'大客户部-KA'!H13+'大客户部-特通'!H13+'大客户部-商务'!H13</f>
        <v>0</v>
      </c>
      <c r="I13" s="8">
        <f>'大客户部-KA'!I13+'大客户部-特通'!I13+'大客户部-商务'!I13</f>
        <v>0</v>
      </c>
      <c r="J13" s="8">
        <f>'大客户部-KA'!J13+'大客户部-特通'!J13+'大客户部-商务'!J13</f>
        <v>0</v>
      </c>
      <c r="K13" s="8">
        <f>'大客户部-KA'!K13+'大客户部-特通'!K13+'大客户部-商务'!K13</f>
        <v>0</v>
      </c>
      <c r="L13" s="8">
        <f>'大客户部-KA'!L13+'大客户部-特通'!L13+'大客户部-商务'!L13</f>
        <v>0</v>
      </c>
      <c r="M13" s="8">
        <f>'大客户部-KA'!M13+'大客户部-特通'!M13+'大客户部-商务'!M13</f>
        <v>0</v>
      </c>
      <c r="N13" s="5">
        <f t="shared" si="0"/>
        <v>3.8306789999999999</v>
      </c>
    </row>
    <row r="14" spans="1:14" s="2" customFormat="1" ht="17.45" customHeight="1" outlineLevel="1">
      <c r="A14" s="14" t="s">
        <v>34</v>
      </c>
      <c r="B14" s="8">
        <f>'大客户部-KA'!B14+'大客户部-特通'!B14+'大客户部-商务'!B14</f>
        <v>0</v>
      </c>
      <c r="C14" s="8">
        <f>'大客户部-KA'!C14+'大客户部-特通'!C14+'大客户部-商务'!C14</f>
        <v>0</v>
      </c>
      <c r="D14" s="8">
        <f>'大客户部-KA'!D14+'大客户部-特通'!D14+'大客户部-商务'!D14</f>
        <v>0</v>
      </c>
      <c r="E14" s="8">
        <f>'大客户部-KA'!E14+'大客户部-特通'!E14+'大客户部-商务'!E14</f>
        <v>0</v>
      </c>
      <c r="F14" s="8">
        <f>'大客户部-KA'!F14+'大客户部-特通'!F14+'大客户部-商务'!F14</f>
        <v>0</v>
      </c>
      <c r="G14" s="8">
        <f>'大客户部-KA'!G14+'大客户部-特通'!G14+'大客户部-商务'!G14</f>
        <v>0</v>
      </c>
      <c r="H14" s="8">
        <f>'大客户部-KA'!H14+'大客户部-特通'!H14+'大客户部-商务'!H14</f>
        <v>0</v>
      </c>
      <c r="I14" s="8">
        <f>'大客户部-KA'!I14+'大客户部-特通'!I14+'大客户部-商务'!I14</f>
        <v>3.1712999999999998E-2</v>
      </c>
      <c r="J14" s="8">
        <f>'大客户部-KA'!J14+'大客户部-特通'!J14+'大客户部-商务'!J14</f>
        <v>0</v>
      </c>
      <c r="K14" s="8">
        <f>'大客户部-KA'!K14+'大客户部-特通'!K14+'大客户部-商务'!K14</f>
        <v>0</v>
      </c>
      <c r="L14" s="8">
        <f>'大客户部-KA'!L14+'大客户部-特通'!L14+'大客户部-商务'!L14</f>
        <v>0</v>
      </c>
      <c r="M14" s="8">
        <f>'大客户部-KA'!M14+'大客户部-特通'!M14+'大客户部-商务'!M14</f>
        <v>0</v>
      </c>
      <c r="N14" s="5">
        <f t="shared" si="0"/>
        <v>3.1712999999999998E-2</v>
      </c>
    </row>
    <row r="15" spans="1:14" s="2" customFormat="1" ht="17.45" customHeight="1" outlineLevel="1">
      <c r="A15" s="14" t="s">
        <v>35</v>
      </c>
      <c r="B15" s="8">
        <f>'大客户部-KA'!B15+'大客户部-特通'!B15+'大客户部-商务'!B15</f>
        <v>0</v>
      </c>
      <c r="C15" s="8">
        <f>'大客户部-KA'!C15+'大客户部-特通'!C15+'大客户部-商务'!C15</f>
        <v>0</v>
      </c>
      <c r="D15" s="8">
        <f>'大客户部-KA'!D15+'大客户部-特通'!D15+'大客户部-商务'!D15</f>
        <v>0</v>
      </c>
      <c r="E15" s="8">
        <f>'大客户部-KA'!E15+'大客户部-特通'!E15+'大客户部-商务'!E15</f>
        <v>0</v>
      </c>
      <c r="F15" s="8">
        <f>'大客户部-KA'!F15+'大客户部-特通'!F15+'大客户部-商务'!F15</f>
        <v>0</v>
      </c>
      <c r="G15" s="8">
        <f>'大客户部-KA'!G15+'大客户部-特通'!G15+'大客户部-商务'!G15</f>
        <v>0</v>
      </c>
      <c r="H15" s="8">
        <f>'大客户部-KA'!H15+'大客户部-特通'!H15+'大客户部-商务'!H15</f>
        <v>0</v>
      </c>
      <c r="I15" s="8">
        <f>'大客户部-KA'!I15+'大客户部-特通'!I15+'大客户部-商务'!I15</f>
        <v>0</v>
      </c>
      <c r="J15" s="8">
        <f>'大客户部-KA'!J15+'大客户部-特通'!J15+'大客户部-商务'!J15</f>
        <v>0</v>
      </c>
      <c r="K15" s="8">
        <f>'大客户部-KA'!K15+'大客户部-特通'!K15+'大客户部-商务'!K15</f>
        <v>0</v>
      </c>
      <c r="L15" s="8">
        <f>'大客户部-KA'!L15+'大客户部-特通'!L15+'大客户部-商务'!L15</f>
        <v>0</v>
      </c>
      <c r="M15" s="8">
        <f>'大客户部-KA'!M15+'大客户部-特通'!M15+'大客户部-商务'!M15</f>
        <v>0</v>
      </c>
      <c r="N15" s="5">
        <f t="shared" si="0"/>
        <v>0</v>
      </c>
    </row>
    <row r="16" spans="1:14" s="2" customFormat="1" ht="17.45" customHeight="1" outlineLevel="1">
      <c r="A16" s="14" t="s">
        <v>36</v>
      </c>
      <c r="B16" s="8">
        <f>'大客户部-KA'!B16+'大客户部-特通'!B16+'大客户部-商务'!B16</f>
        <v>0</v>
      </c>
      <c r="C16" s="8">
        <f>'大客户部-KA'!C16+'大客户部-特通'!C16+'大客户部-商务'!C16</f>
        <v>5.9899999999999997E-3</v>
      </c>
      <c r="D16" s="8">
        <f>'大客户部-KA'!D16+'大客户部-特通'!D16+'大客户部-商务'!D16</f>
        <v>0.21681799999999998</v>
      </c>
      <c r="E16" s="8">
        <f>'大客户部-KA'!E16+'大客户部-特通'!E16+'大客户部-商务'!E16</f>
        <v>3.3000000000000002E-2</v>
      </c>
      <c r="F16" s="8">
        <f>'大客户部-KA'!F16+'大客户部-特通'!F16+'大客户部-商务'!F16</f>
        <v>0</v>
      </c>
      <c r="G16" s="8">
        <f>'大客户部-KA'!G16+'大客户部-特通'!G16+'大客户部-商务'!G16</f>
        <v>0</v>
      </c>
      <c r="H16" s="8">
        <f>'大客户部-KA'!H16+'大客户部-特通'!H16+'大客户部-商务'!H16</f>
        <v>0</v>
      </c>
      <c r="I16" s="8">
        <f>'大客户部-KA'!I16+'大客户部-特通'!I16+'大客户部-商务'!I16</f>
        <v>0</v>
      </c>
      <c r="J16" s="8">
        <f>'大客户部-KA'!J16+'大客户部-特通'!J16+'大客户部-商务'!J16</f>
        <v>0</v>
      </c>
      <c r="K16" s="8">
        <f>'大客户部-KA'!K16+'大客户部-特通'!K16+'大客户部-商务'!K16</f>
        <v>9.3396000000000007E-2</v>
      </c>
      <c r="L16" s="8">
        <f>'大客户部-KA'!L16+'大客户部-特通'!L16+'大客户部-商务'!L16</f>
        <v>0</v>
      </c>
      <c r="M16" s="8">
        <f>'大客户部-KA'!M16+'大客户部-特通'!M16+'大客户部-商务'!M16</f>
        <v>1.6591749999999996</v>
      </c>
      <c r="N16" s="5">
        <f t="shared" si="0"/>
        <v>2.0083789999999997</v>
      </c>
    </row>
    <row r="17" spans="1:14" s="2" customFormat="1" ht="17.45" customHeight="1" outlineLevel="1">
      <c r="A17" s="14" t="s">
        <v>37</v>
      </c>
      <c r="B17" s="8">
        <f>'大客户部-KA'!B17+'大客户部-特通'!B17+'大客户部-商务'!B17</f>
        <v>-23.938553999999996</v>
      </c>
      <c r="C17" s="8">
        <f>'大客户部-KA'!C17+'大客户部-特通'!C17+'大客户部-商务'!C17</f>
        <v>0</v>
      </c>
      <c r="D17" s="8">
        <f>'大客户部-KA'!D17+'大客户部-特通'!D17+'大客户部-商务'!D17</f>
        <v>4.2</v>
      </c>
      <c r="E17" s="8">
        <f>'大客户部-KA'!E17+'大客户部-特通'!E17+'大客户部-商务'!E17</f>
        <v>2.6507230000000002</v>
      </c>
      <c r="F17" s="8">
        <f>'大客户部-KA'!F17+'大客户部-特通'!F17+'大客户部-商务'!F17</f>
        <v>2.6415120000000005</v>
      </c>
      <c r="G17" s="8">
        <f>'大客户部-KA'!G17+'大客户部-特通'!G17+'大客户部-商务'!G17</f>
        <v>7.8053999999999998E-2</v>
      </c>
      <c r="H17" s="8">
        <f>'大客户部-KA'!H17+'大客户部-特通'!H17+'大客户部-商务'!H17</f>
        <v>2.6935666666666667E-2</v>
      </c>
      <c r="I17" s="8">
        <f>'大客户部-KA'!I17+'大客户部-特通'!I17+'大客户部-商务'!I17</f>
        <v>3.3669999999999998E-3</v>
      </c>
      <c r="J17" s="8">
        <f>'大客户部-KA'!J17+'大客户部-特通'!J17+'大客户部-商务'!J17</f>
        <v>2.3292E-2</v>
      </c>
      <c r="K17" s="8">
        <f>'大客户部-KA'!K17+'大客户部-特通'!K17+'大客户部-商务'!K17</f>
        <v>1.4601770000000001</v>
      </c>
      <c r="L17" s="8">
        <f>'大客户部-KA'!L17+'大客户部-特通'!L17+'大客户部-商务'!L17</f>
        <v>0</v>
      </c>
      <c r="M17" s="8">
        <f>'大客户部-KA'!M17+'大客户部-特通'!M17+'大客户部-商务'!M17</f>
        <v>-62.428953000000007</v>
      </c>
      <c r="N17" s="5">
        <f t="shared" si="0"/>
        <v>-75.28344633333333</v>
      </c>
    </row>
    <row r="18" spans="1:14" s="2" customFormat="1" ht="17.45" customHeight="1" outlineLevel="1">
      <c r="A18" s="14" t="s">
        <v>38</v>
      </c>
      <c r="B18" s="8">
        <f>'大客户部-KA'!B18+'大客户部-特通'!B18+'大客户部-商务'!B18</f>
        <v>3.3119999999999998E-3</v>
      </c>
      <c r="C18" s="8">
        <f>'大客户部-KA'!C18+'大客户部-特通'!C18+'大客户部-商务'!C18</f>
        <v>0.38865900000000003</v>
      </c>
      <c r="D18" s="8">
        <f>'大客户部-KA'!D18+'大客户部-特通'!D18+'大客户部-商务'!D18</f>
        <v>1.1010440000000001</v>
      </c>
      <c r="E18" s="8">
        <f>'大客户部-KA'!E18+'大客户部-特通'!E18+'大客户部-商务'!E18</f>
        <v>0.60867100000000007</v>
      </c>
      <c r="F18" s="8">
        <f>'大客户部-KA'!F18+'大客户部-特通'!F18+'大客户部-商务'!F18</f>
        <v>0.31667499999999998</v>
      </c>
      <c r="G18" s="8">
        <f>'大客户部-KA'!G18+'大客户部-特通'!G18+'大客户部-商务'!G18</f>
        <v>4.7345129999999997</v>
      </c>
      <c r="H18" s="8">
        <f>'大客户部-KA'!H18+'大客户部-特通'!H18+'大客户部-商务'!H18</f>
        <v>0</v>
      </c>
      <c r="I18" s="8">
        <f>'大客户部-KA'!I18+'大客户部-特通'!I18+'大客户部-商务'!I18</f>
        <v>0</v>
      </c>
      <c r="J18" s="8">
        <f>'大客户部-KA'!J18+'大客户部-特通'!J18+'大客户部-商务'!J18</f>
        <v>1.7786199999999999</v>
      </c>
      <c r="K18" s="8">
        <f>'大客户部-KA'!K18+'大客户部-特通'!K18+'大客户部-商务'!K18</f>
        <v>0</v>
      </c>
      <c r="L18" s="8">
        <f>'大客户部-KA'!L18+'大客户部-特通'!L18+'大客户部-商务'!L18</f>
        <v>0.429477</v>
      </c>
      <c r="M18" s="8">
        <f>'大客户部-KA'!M18+'大客户部-特通'!M18+'大客户部-商务'!M18</f>
        <v>0.10386599999999999</v>
      </c>
      <c r="N18" s="5">
        <f t="shared" si="0"/>
        <v>9.4648370000000011</v>
      </c>
    </row>
    <row r="19" spans="1:14" s="2" customFormat="1" ht="17.45" customHeight="1" outlineLevel="1">
      <c r="A19" s="14" t="s">
        <v>39</v>
      </c>
      <c r="B19" s="8">
        <f>'大客户部-KA'!B19+'大客户部-特通'!B19+'大客户部-商务'!B19</f>
        <v>0</v>
      </c>
      <c r="C19" s="8">
        <f>'大客户部-KA'!C19+'大客户部-特通'!C19+'大客户部-商务'!C19</f>
        <v>0</v>
      </c>
      <c r="D19" s="8">
        <f>'大客户部-KA'!D19+'大客户部-特通'!D19+'大客户部-商务'!D19</f>
        <v>0</v>
      </c>
      <c r="E19" s="8">
        <f>'大客户部-KA'!E19+'大客户部-特通'!E19+'大客户部-商务'!E19</f>
        <v>0</v>
      </c>
      <c r="F19" s="8">
        <f>'大客户部-KA'!F19+'大客户部-特通'!F19+'大客户部-商务'!F19</f>
        <v>0</v>
      </c>
      <c r="G19" s="8">
        <f>'大客户部-KA'!G19+'大客户部-特通'!G19+'大客户部-商务'!G19</f>
        <v>0</v>
      </c>
      <c r="H19" s="8">
        <f>'大客户部-KA'!H19+'大客户部-特通'!H19+'大客户部-商务'!H19</f>
        <v>0</v>
      </c>
      <c r="I19" s="8">
        <f>'大客户部-KA'!I19+'大客户部-特通'!I19+'大客户部-商务'!I19</f>
        <v>0</v>
      </c>
      <c r="J19" s="8">
        <f>'大客户部-KA'!J19+'大客户部-特通'!J19+'大客户部-商务'!J19</f>
        <v>0</v>
      </c>
      <c r="K19" s="8">
        <f>'大客户部-KA'!K19+'大客户部-特通'!K19+'大客户部-商务'!K19</f>
        <v>0</v>
      </c>
      <c r="L19" s="8">
        <f>'大客户部-KA'!L19+'大客户部-特通'!L19+'大客户部-商务'!L19</f>
        <v>0</v>
      </c>
      <c r="M19" s="8">
        <f>'大客户部-KA'!M19+'大客户部-特通'!M19+'大客户部-商务'!M19</f>
        <v>0</v>
      </c>
      <c r="N19" s="5">
        <f t="shared" si="0"/>
        <v>0</v>
      </c>
    </row>
    <row r="20" spans="1:14" s="2" customFormat="1" ht="17.45" customHeight="1" outlineLevel="1">
      <c r="A20" s="14" t="s">
        <v>40</v>
      </c>
      <c r="B20" s="8">
        <f>'大客户部-KA'!B20+'大客户部-特通'!B20+'大客户部-商务'!B20</f>
        <v>0</v>
      </c>
      <c r="C20" s="8">
        <f>'大客户部-KA'!C20+'大客户部-特通'!C20+'大客户部-商务'!C20</f>
        <v>0</v>
      </c>
      <c r="D20" s="8">
        <f>'大客户部-KA'!D20+'大客户部-特通'!D20+'大客户部-商务'!D20</f>
        <v>0</v>
      </c>
      <c r="E20" s="8">
        <f>'大客户部-KA'!E20+'大客户部-特通'!E20+'大客户部-商务'!E20</f>
        <v>0</v>
      </c>
      <c r="F20" s="8">
        <f>'大客户部-KA'!F20+'大客户部-特通'!F20+'大客户部-商务'!F20</f>
        <v>0</v>
      </c>
      <c r="G20" s="8">
        <f>'大客户部-KA'!G20+'大客户部-特通'!G20+'大客户部-商务'!G20</f>
        <v>0</v>
      </c>
      <c r="H20" s="8">
        <f>'大客户部-KA'!H20+'大客户部-特通'!H20+'大客户部-商务'!H20</f>
        <v>0</v>
      </c>
      <c r="I20" s="8">
        <f>'大客户部-KA'!I20+'大客户部-特通'!I20+'大客户部-商务'!I20</f>
        <v>0</v>
      </c>
      <c r="J20" s="8">
        <f>'大客户部-KA'!J20+'大客户部-特通'!J20+'大客户部-商务'!J20</f>
        <v>0</v>
      </c>
      <c r="K20" s="8">
        <f>'大客户部-KA'!K20+'大客户部-特通'!K20+'大客户部-商务'!K20</f>
        <v>0</v>
      </c>
      <c r="L20" s="8">
        <f>'大客户部-KA'!L20+'大客户部-特通'!L20+'大客户部-商务'!L20</f>
        <v>0</v>
      </c>
      <c r="M20" s="8">
        <f>'大客户部-KA'!M20+'大客户部-特通'!M20+'大客户部-商务'!M20</f>
        <v>0</v>
      </c>
      <c r="N20" s="5">
        <f t="shared" si="0"/>
        <v>0</v>
      </c>
    </row>
    <row r="21" spans="1:14" s="2" customFormat="1" ht="17.45" customHeight="1" outlineLevel="1">
      <c r="A21" s="14" t="s">
        <v>41</v>
      </c>
      <c r="B21" s="8">
        <f>'大客户部-KA'!B21+'大客户部-特通'!B21+'大客户部-商务'!B21</f>
        <v>33.653193999999999</v>
      </c>
      <c r="C21" s="8">
        <f>'大客户部-KA'!C21+'大客户部-特通'!C21+'大客户部-商务'!C21</f>
        <v>20.301568000000003</v>
      </c>
      <c r="D21" s="8">
        <f>'大客户部-KA'!D21+'大客户部-特通'!D21+'大客户部-商务'!D21</f>
        <v>16.461572</v>
      </c>
      <c r="E21" s="8">
        <f>'大客户部-KA'!E21+'大客户部-特通'!E21+'大客户部-商务'!E21</f>
        <v>33.798175000000001</v>
      </c>
      <c r="F21" s="8">
        <f>'大客户部-KA'!F21+'大客户部-特通'!F21+'大客户部-商务'!F21</f>
        <v>27.198547000000001</v>
      </c>
      <c r="G21" s="8">
        <f>'大客户部-KA'!G21+'大客户部-特通'!G21+'大客户部-商务'!G21</f>
        <v>31.642662999999985</v>
      </c>
      <c r="H21" s="8">
        <f>'大客户部-KA'!H21+'大客户部-特通'!H21+'大客户部-商务'!H21</f>
        <v>38.99337000000007</v>
      </c>
      <c r="I21" s="8">
        <f>'大客户部-KA'!I21+'大客户部-特通'!I21+'大客户部-商务'!I21</f>
        <v>34.966025999999964</v>
      </c>
      <c r="J21" s="8">
        <f>'大客户部-KA'!J21+'大客户部-特通'!J21+'大客户部-商务'!J21</f>
        <v>44.50372299999993</v>
      </c>
      <c r="K21" s="8">
        <f>'大客户部-KA'!K21+'大客户部-特通'!K21+'大客户部-商务'!K21</f>
        <v>44.449027999999984</v>
      </c>
      <c r="L21" s="8">
        <f>'大客户部-KA'!L21+'大客户部-特通'!L21+'大客户部-商务'!L21</f>
        <v>41.876031999999995</v>
      </c>
      <c r="M21" s="8">
        <f>'大客户部-KA'!M21+'大客户部-特通'!M21+'大客户部-商务'!M21</f>
        <v>92.818680999999984</v>
      </c>
      <c r="N21" s="5">
        <f t="shared" si="0"/>
        <v>460.66257899999999</v>
      </c>
    </row>
    <row r="22" spans="1:14" s="2" customFormat="1" ht="17.45" customHeight="1" outlineLevel="1">
      <c r="A22" s="14" t="s">
        <v>42</v>
      </c>
      <c r="B22" s="8">
        <f>'大客户部-KA'!B22+'大客户部-特通'!B22+'大客户部-商务'!B22</f>
        <v>0</v>
      </c>
      <c r="C22" s="8">
        <f>'大客户部-KA'!C22+'大客户部-特通'!C22+'大客户部-商务'!C22</f>
        <v>0</v>
      </c>
      <c r="D22" s="8">
        <f>'大客户部-KA'!D22+'大客户部-特通'!D22+'大客户部-商务'!D22</f>
        <v>0.284995</v>
      </c>
      <c r="E22" s="8">
        <f>'大客户部-KA'!E22+'大客户部-特通'!E22+'大客户部-商务'!E22</f>
        <v>0</v>
      </c>
      <c r="F22" s="8">
        <f>'大客户部-KA'!F22+'大客户部-特通'!F22+'大客户部-商务'!F22</f>
        <v>0</v>
      </c>
      <c r="G22" s="8">
        <f>'大客户部-KA'!G22+'大客户部-特通'!G22+'大客户部-商务'!G22</f>
        <v>0</v>
      </c>
      <c r="H22" s="8">
        <f>'大客户部-KA'!H22+'大客户部-特通'!H22+'大客户部-商务'!H22</f>
        <v>0</v>
      </c>
      <c r="I22" s="8">
        <f>'大客户部-KA'!I22+'大客户部-特通'!I22+'大客户部-商务'!I22</f>
        <v>0</v>
      </c>
      <c r="J22" s="8">
        <f>'大客户部-KA'!J22+'大客户部-特通'!J22+'大客户部-商务'!J22</f>
        <v>3.9433999999999997E-2</v>
      </c>
      <c r="K22" s="8">
        <f>'大客户部-KA'!K22+'大客户部-特通'!K22+'大客户部-商务'!K22</f>
        <v>5.6000000000000001E-2</v>
      </c>
      <c r="L22" s="8">
        <f>'大客户部-KA'!L22+'大客户部-特通'!L22+'大客户部-商务'!L22</f>
        <v>0</v>
      </c>
      <c r="M22" s="8">
        <f>'大客户部-KA'!M22+'大客户部-特通'!M22+'大客户部-商务'!M22</f>
        <v>0</v>
      </c>
      <c r="N22" s="5">
        <f t="shared" si="0"/>
        <v>0.38042899999999996</v>
      </c>
    </row>
    <row r="23" spans="1:14" s="2" customFormat="1" ht="17.45" customHeight="1" outlineLevel="1">
      <c r="A23" s="14" t="s">
        <v>3</v>
      </c>
      <c r="B23" s="8">
        <f>'大客户部-KA'!B23+'大客户部-特通'!B23+'大客户部-商务'!B23</f>
        <v>0</v>
      </c>
      <c r="C23" s="8">
        <f>'大客户部-KA'!C23+'大客户部-特通'!C23+'大客户部-商务'!C23</f>
        <v>0.97672700000000012</v>
      </c>
      <c r="D23" s="8">
        <f>'大客户部-KA'!D23+'大客户部-特通'!D23+'大客户部-商务'!D23</f>
        <v>8.7280883333333374</v>
      </c>
      <c r="E23" s="8">
        <f>'大客户部-KA'!E23+'大客户部-特通'!E23+'大客户部-商务'!E23</f>
        <v>11.078548</v>
      </c>
      <c r="F23" s="8">
        <f>'大客户部-KA'!F23+'大客户部-特通'!F23+'大客户部-商务'!F23</f>
        <v>11.949054</v>
      </c>
      <c r="G23" s="8">
        <f>'大客户部-KA'!G23+'大客户部-特通'!G23+'大客户部-商务'!G23</f>
        <v>7.9176199999999994</v>
      </c>
      <c r="H23" s="8">
        <f>'大客户部-KA'!H23+'大客户部-特通'!H23+'大客户部-商务'!H23</f>
        <v>15.607099</v>
      </c>
      <c r="I23" s="8">
        <f>'大客户部-KA'!I23+'大客户部-特通'!I23+'大客户部-商务'!I23</f>
        <v>17.053697</v>
      </c>
      <c r="J23" s="8">
        <f>'大客户部-KA'!J23+'大客户部-特通'!J23+'大客户部-商务'!J23</f>
        <v>17.121339999999996</v>
      </c>
      <c r="K23" s="8">
        <f>'大客户部-KA'!K23+'大客户部-特通'!K23+'大客户部-商务'!K23</f>
        <v>6.5251999999999999</v>
      </c>
      <c r="L23" s="8">
        <f>'大客户部-KA'!L23+'大客户部-特通'!L23+'大客户部-商务'!L23</f>
        <v>16.745674000000001</v>
      </c>
      <c r="M23" s="8">
        <f>'大客户部-KA'!M23+'大客户部-特通'!M23+'大客户部-商务'!M23</f>
        <v>34.560203000000001</v>
      </c>
      <c r="N23" s="5">
        <f t="shared" si="0"/>
        <v>148.26325033333333</v>
      </c>
    </row>
    <row r="24" spans="1:14" s="2" customFormat="1" ht="17.45" customHeight="1" outlineLevel="1">
      <c r="A24" s="14" t="s">
        <v>43</v>
      </c>
      <c r="B24" s="8">
        <f>'大客户部-KA'!B24+'大客户部-特通'!B24+'大客户部-商务'!B24</f>
        <v>0</v>
      </c>
      <c r="C24" s="8">
        <f>'大客户部-KA'!C24+'大客户部-特通'!C24+'大客户部-商务'!C24</f>
        <v>5.8899999999999994E-2</v>
      </c>
      <c r="D24" s="8">
        <f>'大客户部-KA'!D24+'大客户部-特通'!D24+'大客户部-商务'!D24</f>
        <v>5.8899999999999994E-2</v>
      </c>
      <c r="E24" s="8">
        <f>'大客户部-KA'!E24+'大客户部-特通'!E24+'大客户部-商务'!E24</f>
        <v>5.9266666666666662E-2</v>
      </c>
      <c r="F24" s="8">
        <f>'大客户部-KA'!F24+'大客户部-特通'!F24+'大客户部-商务'!F24</f>
        <v>5.8899999999999994E-2</v>
      </c>
      <c r="G24" s="8">
        <f>'大客户部-KA'!G24+'大客户部-特通'!G24+'大客户部-商务'!G24</f>
        <v>5.8899999999999994E-2</v>
      </c>
      <c r="H24" s="8">
        <f>'大客户部-KA'!H24+'大客户部-特通'!H24+'大客户部-商务'!H24</f>
        <v>5.8899999999999994E-2</v>
      </c>
      <c r="I24" s="8">
        <f>'大客户部-KA'!I24+'大客户部-特通'!I24+'大客户部-商务'!I24</f>
        <v>5.8899999999999994E-2</v>
      </c>
      <c r="J24" s="8">
        <f>'大客户部-KA'!J24+'大客户部-特通'!J24+'大客户部-商务'!J24</f>
        <v>5.8899999999999994E-2</v>
      </c>
      <c r="K24" s="8">
        <f>'大客户部-KA'!K24+'大客户部-特通'!K24+'大客户部-商务'!K24</f>
        <v>5.8899999999999994E-2</v>
      </c>
      <c r="L24" s="8">
        <f>'大客户部-KA'!L24+'大客户部-特通'!L24+'大客户部-商务'!L24</f>
        <v>5.8899999999999994E-2</v>
      </c>
      <c r="M24" s="8">
        <f>'大客户部-KA'!M24+'大客户部-特通'!M24+'大客户部-商务'!M24</f>
        <v>0</v>
      </c>
      <c r="N24" s="5">
        <f t="shared" si="0"/>
        <v>0.58936666666666659</v>
      </c>
    </row>
    <row r="25" spans="1:14" s="2" customFormat="1" ht="17.45" customHeight="1" outlineLevel="1">
      <c r="A25" s="14" t="s">
        <v>44</v>
      </c>
      <c r="B25" s="8">
        <f>'大客户部-KA'!B25+'大客户部-特通'!B25+'大客户部-商务'!B25</f>
        <v>0</v>
      </c>
      <c r="C25" s="8">
        <f>'大客户部-KA'!C25+'大客户部-特通'!C25+'大客户部-商务'!C25</f>
        <v>0</v>
      </c>
      <c r="D25" s="8">
        <f>'大客户部-KA'!D25+'大客户部-特通'!D25+'大客户部-商务'!D25</f>
        <v>0</v>
      </c>
      <c r="E25" s="8">
        <f>'大客户部-KA'!E25+'大客户部-特通'!E25+'大客户部-商务'!E25</f>
        <v>0</v>
      </c>
      <c r="F25" s="8">
        <f>'大客户部-KA'!F25+'大客户部-特通'!F25+'大客户部-商务'!F25</f>
        <v>0</v>
      </c>
      <c r="G25" s="8">
        <f>'大客户部-KA'!G25+'大客户部-特通'!G25+'大客户部-商务'!G25</f>
        <v>0</v>
      </c>
      <c r="H25" s="8">
        <f>'大客户部-KA'!H25+'大客户部-特通'!H25+'大客户部-商务'!H25</f>
        <v>0</v>
      </c>
      <c r="I25" s="8">
        <f>'大客户部-KA'!I25+'大客户部-特通'!I25+'大客户部-商务'!I25</f>
        <v>0</v>
      </c>
      <c r="J25" s="8">
        <f>'大客户部-KA'!J25+'大客户部-特通'!J25+'大客户部-商务'!J25</f>
        <v>0</v>
      </c>
      <c r="K25" s="8">
        <f>'大客户部-KA'!K25+'大客户部-特通'!K25+'大客户部-商务'!K25</f>
        <v>0</v>
      </c>
      <c r="L25" s="8">
        <f>'大客户部-KA'!L25+'大客户部-特通'!L25+'大客户部-商务'!L25</f>
        <v>0</v>
      </c>
      <c r="M25" s="8">
        <f>'大客户部-KA'!M25+'大客户部-特通'!M25+'大客户部-商务'!M25</f>
        <v>0</v>
      </c>
      <c r="N25" s="5">
        <f t="shared" si="0"/>
        <v>0</v>
      </c>
    </row>
    <row r="26" spans="1:14" s="2" customFormat="1" ht="17.45" customHeight="1" outlineLevel="1">
      <c r="A26" s="14" t="s">
        <v>45</v>
      </c>
      <c r="B26" s="8">
        <f>'大客户部-KA'!B26+'大客户部-特通'!B26+'大客户部-商务'!B26</f>
        <v>0</v>
      </c>
      <c r="C26" s="8">
        <f>'大客户部-KA'!C26+'大客户部-特通'!C26+'大客户部-商务'!C26</f>
        <v>0</v>
      </c>
      <c r="D26" s="8">
        <f>'大客户部-KA'!D26+'大客户部-特通'!D26+'大客户部-商务'!D26</f>
        <v>0</v>
      </c>
      <c r="E26" s="8">
        <f>'大客户部-KA'!E26+'大客户部-特通'!E26+'大客户部-商务'!E26</f>
        <v>0</v>
      </c>
      <c r="F26" s="8">
        <f>'大客户部-KA'!F26+'大客户部-特通'!F26+'大客户部-商务'!F26</f>
        <v>0</v>
      </c>
      <c r="G26" s="8">
        <f>'大客户部-KA'!G26+'大客户部-特通'!G26+'大客户部-商务'!G26</f>
        <v>0</v>
      </c>
      <c r="H26" s="8">
        <f>'大客户部-KA'!H26+'大客户部-特通'!H26+'大客户部-商务'!H26</f>
        <v>0</v>
      </c>
      <c r="I26" s="8">
        <f>'大客户部-KA'!I26+'大客户部-特通'!I26+'大客户部-商务'!I26</f>
        <v>0</v>
      </c>
      <c r="J26" s="8">
        <f>'大客户部-KA'!J26+'大客户部-特通'!J26+'大客户部-商务'!J26</f>
        <v>0</v>
      </c>
      <c r="K26" s="8">
        <f>'大客户部-KA'!K26+'大客户部-特通'!K26+'大客户部-商务'!K26</f>
        <v>0</v>
      </c>
      <c r="L26" s="8">
        <f>'大客户部-KA'!L26+'大客户部-特通'!L26+'大客户部-商务'!L26</f>
        <v>0</v>
      </c>
      <c r="M26" s="8">
        <f>'大客户部-KA'!M26+'大客户部-特通'!M26+'大客户部-商务'!M26</f>
        <v>0</v>
      </c>
      <c r="N26" s="5"/>
    </row>
    <row r="27" spans="1:14" s="2" customFormat="1" ht="17.45" customHeight="1" outlineLevel="1">
      <c r="A27" s="14" t="s">
        <v>46</v>
      </c>
      <c r="B27" s="8">
        <f>'大客户部-KA'!B27+'大客户部-特通'!B27+'大客户部-商务'!B27</f>
        <v>3.2180340000000003</v>
      </c>
      <c r="C27" s="8">
        <f>'大客户部-KA'!C27+'大客户部-特通'!C27+'大客户部-商务'!C27</f>
        <v>4.0776320000000004</v>
      </c>
      <c r="D27" s="8">
        <f>'大客户部-KA'!D27+'大客户部-特通'!D27+'大客户部-商务'!D27</f>
        <v>15.954440000000002</v>
      </c>
      <c r="E27" s="8">
        <f>'大客户部-KA'!E27+'大客户部-特通'!E27+'大客户部-商务'!E27</f>
        <v>6.6141661666666671</v>
      </c>
      <c r="F27" s="8">
        <f>'大客户部-KA'!F27+'大客户部-特通'!F27+'大客户部-商务'!F27</f>
        <v>12.639199</v>
      </c>
      <c r="G27" s="8">
        <f>'大客户部-KA'!G27+'大客户部-特通'!G27+'大客户部-商务'!G27</f>
        <v>9.2167729999999999</v>
      </c>
      <c r="H27" s="8">
        <f>'大客户部-KA'!H27+'大客户部-特通'!H27+'大客户部-商务'!H27</f>
        <v>4.911976000000001</v>
      </c>
      <c r="I27" s="8">
        <f>'大客户部-KA'!I27+'大客户部-特通'!I27+'大客户部-商务'!I27</f>
        <v>5.4170780000000001</v>
      </c>
      <c r="J27" s="8">
        <f>'大客户部-KA'!J27+'大客户部-特通'!J27+'大客户部-商务'!J27</f>
        <v>8.2306160000000013</v>
      </c>
      <c r="K27" s="8">
        <f>'大客户部-KA'!K27+'大客户部-特通'!K27+'大客户部-商务'!K27</f>
        <v>7.1762189999999997</v>
      </c>
      <c r="L27" s="8">
        <f>'大客户部-KA'!L27+'大客户部-特通'!L27+'大客户部-商务'!L27</f>
        <v>9.5595500000000033</v>
      </c>
      <c r="M27" s="8">
        <f>'大客户部-KA'!M27+'大客户部-特通'!M27+'大客户部-商务'!M27</f>
        <v>9.7079570000000004</v>
      </c>
      <c r="N27" s="5">
        <f t="shared" si="0"/>
        <v>96.723640166666684</v>
      </c>
    </row>
    <row r="28" spans="1:14" s="2" customFormat="1" ht="17.45" customHeight="1" outlineLevel="1">
      <c r="A28" s="18" t="s">
        <v>57</v>
      </c>
      <c r="B28" s="9">
        <f t="shared" ref="B28:M28" si="4">B8-B10</f>
        <v>36.539972000000006</v>
      </c>
      <c r="C28" s="5">
        <f t="shared" si="4"/>
        <v>-2.1311760000000071</v>
      </c>
      <c r="D28" s="5">
        <f t="shared" si="4"/>
        <v>134.6352916666666</v>
      </c>
      <c r="E28" s="5">
        <f t="shared" si="4"/>
        <v>250.86957216666667</v>
      </c>
      <c r="F28" s="5">
        <f t="shared" si="4"/>
        <v>222.67271600000001</v>
      </c>
      <c r="G28" s="5">
        <f t="shared" si="4"/>
        <v>231.51745233333341</v>
      </c>
      <c r="H28" s="5">
        <f t="shared" si="4"/>
        <v>212.03718633333327</v>
      </c>
      <c r="I28" s="5">
        <f t="shared" si="4"/>
        <v>289.17177400000008</v>
      </c>
      <c r="J28" s="5">
        <f t="shared" si="4"/>
        <v>300.79666900000018</v>
      </c>
      <c r="K28" s="5">
        <f t="shared" si="4"/>
        <v>182.9839626666668</v>
      </c>
      <c r="L28" s="5">
        <f t="shared" si="4"/>
        <v>253.9636313333333</v>
      </c>
      <c r="M28" s="5">
        <f t="shared" si="4"/>
        <v>532.35154300000022</v>
      </c>
      <c r="N28" s="5">
        <f t="shared" si="0"/>
        <v>2645.4085945000002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s="2" customFormat="1" ht="17.45" customHeight="1" outlineLevel="1" thickBot="1">
      <c r="A46" s="21" t="s">
        <v>4</v>
      </c>
      <c r="B46" s="11">
        <f>B28-B29</f>
        <v>36.539972000000006</v>
      </c>
      <c r="C46" s="7">
        <f t="shared" ref="C46:M46" si="6">C28-C29</f>
        <v>-2.1311760000000071</v>
      </c>
      <c r="D46" s="7">
        <f t="shared" si="6"/>
        <v>134.6352916666666</v>
      </c>
      <c r="E46" s="7">
        <f t="shared" si="6"/>
        <v>250.86957216666667</v>
      </c>
      <c r="F46" s="7">
        <f t="shared" si="6"/>
        <v>222.67271600000001</v>
      </c>
      <c r="G46" s="7">
        <f t="shared" si="6"/>
        <v>231.51745233333341</v>
      </c>
      <c r="H46" s="7">
        <f t="shared" si="6"/>
        <v>212.03718633333327</v>
      </c>
      <c r="I46" s="7">
        <f t="shared" si="6"/>
        <v>289.17177400000008</v>
      </c>
      <c r="J46" s="7">
        <f t="shared" si="6"/>
        <v>300.79666900000018</v>
      </c>
      <c r="K46" s="7">
        <f t="shared" si="6"/>
        <v>182.9839626666668</v>
      </c>
      <c r="L46" s="7">
        <f t="shared" si="6"/>
        <v>253.9636313333333</v>
      </c>
      <c r="M46" s="7">
        <f t="shared" si="6"/>
        <v>532.35154300000022</v>
      </c>
      <c r="N46" s="7">
        <f t="shared" si="0"/>
        <v>2645.4085945000002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N11" sqref="N11"/>
    </sheetView>
  </sheetViews>
  <sheetFormatPr defaultColWidth="8.625" defaultRowHeight="13.5" outlineLevelRow="1"/>
  <cols>
    <col min="1" max="1" width="22.375" style="3" bestFit="1" customWidth="1"/>
    <col min="2" max="14" width="8.625" style="3" customWidth="1"/>
    <col min="15" max="16384" width="8.625" style="3"/>
  </cols>
  <sheetData>
    <row r="1" spans="1:14" s="1" customFormat="1" ht="21.95" customHeight="1" thickBot="1">
      <c r="A1" s="1" t="s">
        <v>24</v>
      </c>
    </row>
    <row r="2" spans="1:14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4" s="2" customFormat="1" ht="17.45" customHeight="1">
      <c r="A3" s="13" t="s">
        <v>0</v>
      </c>
      <c r="B3" s="8">
        <v>21.845800000000001</v>
      </c>
      <c r="C3" s="4">
        <v>0</v>
      </c>
      <c r="D3" s="4">
        <v>483.23469999999998</v>
      </c>
      <c r="E3" s="4">
        <v>1753.6498999999999</v>
      </c>
      <c r="F3" s="4">
        <v>1942.7413000000001</v>
      </c>
      <c r="G3" s="4">
        <v>1558.0834</v>
      </c>
      <c r="H3" s="4">
        <v>2334.5100000000002</v>
      </c>
      <c r="I3" s="4">
        <v>2153.9719999999998</v>
      </c>
      <c r="J3" s="4">
        <v>3547.86</v>
      </c>
      <c r="K3" s="4">
        <v>1962.9426000000001</v>
      </c>
      <c r="L3" s="4">
        <v>2158.02</v>
      </c>
      <c r="M3" s="4">
        <v>3025.3629999999998</v>
      </c>
      <c r="N3" s="5">
        <f>SUM(B3:M3)</f>
        <v>20942.222700000002</v>
      </c>
    </row>
    <row r="4" spans="1:14" s="2" customFormat="1" ht="17.45" customHeight="1">
      <c r="A4" s="13" t="s">
        <v>1</v>
      </c>
      <c r="B4" s="8">
        <v>1.8777594199999998</v>
      </c>
      <c r="C4" s="4"/>
      <c r="D4" s="4">
        <v>246.35279837999994</v>
      </c>
      <c r="E4" s="4">
        <v>908.44315999999992</v>
      </c>
      <c r="F4" s="4">
        <v>829.84693433999996</v>
      </c>
      <c r="G4" s="4">
        <v>1026.289857125</v>
      </c>
      <c r="H4" s="4">
        <v>1137.4029124999997</v>
      </c>
      <c r="I4" s="4">
        <v>1181.9286951749998</v>
      </c>
      <c r="J4" s="4">
        <v>1713.1419889750002</v>
      </c>
      <c r="K4" s="4">
        <v>949.22725277500024</v>
      </c>
      <c r="L4" s="4">
        <v>1249.1530646999997</v>
      </c>
      <c r="M4" s="4">
        <v>2038.0427275500003</v>
      </c>
      <c r="N4" s="5">
        <f t="shared" ref="N4:N46" si="0">SUM(B4:M4)</f>
        <v>11281.707150940001</v>
      </c>
    </row>
    <row r="5" spans="1:14" s="2" customFormat="1" ht="17.45" customHeight="1">
      <c r="A5" s="13" t="s">
        <v>25</v>
      </c>
      <c r="B5" s="8">
        <v>0.93887970999999992</v>
      </c>
      <c r="C5" s="4"/>
      <c r="D5" s="4">
        <v>123.17639918999997</v>
      </c>
      <c r="E5" s="4">
        <v>454.22157999999996</v>
      </c>
      <c r="F5" s="4">
        <v>414.92346716999998</v>
      </c>
      <c r="G5" s="4">
        <v>410.51594285000004</v>
      </c>
      <c r="H5" s="4">
        <v>454.96116499999994</v>
      </c>
      <c r="I5" s="4">
        <v>472.77147806999989</v>
      </c>
      <c r="J5" s="4">
        <v>685.25679559000002</v>
      </c>
      <c r="K5" s="4">
        <v>379.69090111000008</v>
      </c>
      <c r="L5" s="4">
        <v>499.6612258799999</v>
      </c>
      <c r="M5" s="4">
        <v>815.21709102000011</v>
      </c>
      <c r="N5" s="5">
        <f t="shared" si="0"/>
        <v>4711.3349255900002</v>
      </c>
    </row>
    <row r="6" spans="1:14" s="2" customFormat="1" ht="17.45" customHeight="1">
      <c r="A6" s="13" t="s">
        <v>26</v>
      </c>
      <c r="B6" s="8">
        <v>0.83086700000000002</v>
      </c>
      <c r="C6" s="4"/>
      <c r="D6" s="4">
        <v>109.00566299999998</v>
      </c>
      <c r="E6" s="4">
        <v>401.96600000000001</v>
      </c>
      <c r="F6" s="4">
        <v>367.18890899999997</v>
      </c>
      <c r="G6" s="4">
        <v>363.28844500000008</v>
      </c>
      <c r="H6" s="4">
        <v>402.62049999999999</v>
      </c>
      <c r="I6" s="4">
        <v>418.38183899999996</v>
      </c>
      <c r="J6" s="4">
        <v>606.42194300000006</v>
      </c>
      <c r="K6" s="4">
        <v>336.00964700000009</v>
      </c>
      <c r="L6" s="4">
        <v>442.17807599999998</v>
      </c>
      <c r="M6" s="4">
        <v>721.43105400000013</v>
      </c>
      <c r="N6" s="5">
        <f t="shared" si="0"/>
        <v>4169.322943000001</v>
      </c>
    </row>
    <row r="7" spans="1:14" s="2" customFormat="1" ht="17.45" customHeight="1">
      <c r="A7" s="13" t="s">
        <v>27</v>
      </c>
      <c r="B7" s="8">
        <v>0.16997400000000007</v>
      </c>
      <c r="C7" s="4"/>
      <c r="D7" s="4">
        <v>24.081720000000008</v>
      </c>
      <c r="E7" s="4">
        <v>84.858000000000004</v>
      </c>
      <c r="F7" s="4">
        <v>85.012908999999979</v>
      </c>
      <c r="G7" s="4">
        <v>85.700478000000032</v>
      </c>
      <c r="H7" s="4">
        <v>92.541393999999997</v>
      </c>
      <c r="I7" s="4">
        <v>89.837133000000009</v>
      </c>
      <c r="J7" s="4">
        <v>139.68687199999994</v>
      </c>
      <c r="K7" s="4">
        <v>77.57880099999997</v>
      </c>
      <c r="L7" s="4">
        <v>95.940086999999991</v>
      </c>
      <c r="M7" s="4">
        <v>156.54287500000001</v>
      </c>
      <c r="N7" s="5">
        <f t="shared" si="0"/>
        <v>931.95024299999977</v>
      </c>
    </row>
    <row r="8" spans="1:14" s="2" customFormat="1" ht="17.45" customHeight="1">
      <c r="A8" s="19" t="s">
        <v>28</v>
      </c>
      <c r="B8" s="9">
        <f>B6-B7</f>
        <v>0.66089299999999995</v>
      </c>
      <c r="C8" s="5">
        <f t="shared" ref="C8:M8" si="1">C6-C7</f>
        <v>0</v>
      </c>
      <c r="D8" s="5">
        <f t="shared" si="1"/>
        <v>84.92394299999998</v>
      </c>
      <c r="E8" s="5">
        <f t="shared" si="1"/>
        <v>317.108</v>
      </c>
      <c r="F8" s="5">
        <f t="shared" si="1"/>
        <v>282.17599999999999</v>
      </c>
      <c r="G8" s="5">
        <f t="shared" si="1"/>
        <v>277.58796700000005</v>
      </c>
      <c r="H8" s="5">
        <f t="shared" si="1"/>
        <v>310.07910600000002</v>
      </c>
      <c r="I8" s="5">
        <f t="shared" si="1"/>
        <v>328.54470599999996</v>
      </c>
      <c r="J8" s="5">
        <f t="shared" si="1"/>
        <v>466.73507100000012</v>
      </c>
      <c r="K8" s="5">
        <f t="shared" si="1"/>
        <v>258.43084600000009</v>
      </c>
      <c r="L8" s="5">
        <f t="shared" si="1"/>
        <v>346.23798899999997</v>
      </c>
      <c r="M8" s="5">
        <f t="shared" si="1"/>
        <v>564.88817900000015</v>
      </c>
      <c r="N8" s="5">
        <f t="shared" si="0"/>
        <v>3237.3727000000003</v>
      </c>
    </row>
    <row r="9" spans="1:14" s="2" customFormat="1" ht="17.45" customHeight="1">
      <c r="A9" s="20" t="s">
        <v>19</v>
      </c>
      <c r="B9" s="10">
        <f>IFERROR(B8/B6,0)</f>
        <v>0.79542574202610039</v>
      </c>
      <c r="C9" s="6">
        <f t="shared" ref="C9:N9" si="2">IFERROR(C8/C6,0)</f>
        <v>0</v>
      </c>
      <c r="D9" s="6">
        <f t="shared" si="2"/>
        <v>0.77907826678692826</v>
      </c>
      <c r="E9" s="6">
        <f t="shared" si="2"/>
        <v>0.78889259290586766</v>
      </c>
      <c r="F9" s="6">
        <f t="shared" si="2"/>
        <v>0.76847637029254612</v>
      </c>
      <c r="G9" s="6">
        <f t="shared" si="2"/>
        <v>0.76409798004998475</v>
      </c>
      <c r="H9" s="6">
        <f t="shared" si="2"/>
        <v>0.77015230471374418</v>
      </c>
      <c r="I9" s="6">
        <f t="shared" si="2"/>
        <v>0.78527477862154527</v>
      </c>
      <c r="J9" s="6">
        <f t="shared" si="2"/>
        <v>0.76965399485882402</v>
      </c>
      <c r="K9" s="6">
        <f t="shared" si="2"/>
        <v>0.76911734025303158</v>
      </c>
      <c r="L9" s="6">
        <f t="shared" si="2"/>
        <v>0.78302839465066554</v>
      </c>
      <c r="M9" s="6">
        <f t="shared" si="2"/>
        <v>0.78301062293889012</v>
      </c>
      <c r="N9" s="6">
        <f t="shared" si="2"/>
        <v>0.77647444063677551</v>
      </c>
    </row>
    <row r="10" spans="1:14" s="2" customFormat="1" ht="17.45" customHeight="1">
      <c r="A10" s="19" t="s">
        <v>29</v>
      </c>
      <c r="B10" s="9">
        <f t="shared" ref="B10:M10" si="3">SUM(B11:B27)</f>
        <v>-16.592734333333325</v>
      </c>
      <c r="C10" s="5">
        <f t="shared" si="3"/>
        <v>7.6213213333333334</v>
      </c>
      <c r="D10" s="5">
        <f t="shared" si="3"/>
        <v>28.444468833333335</v>
      </c>
      <c r="E10" s="5">
        <f t="shared" si="3"/>
        <v>81.323975500000003</v>
      </c>
      <c r="F10" s="5">
        <f t="shared" si="3"/>
        <v>104.27780666666668</v>
      </c>
      <c r="G10" s="5">
        <f t="shared" si="3"/>
        <v>71.77091333333334</v>
      </c>
      <c r="H10" s="5">
        <f t="shared" si="3"/>
        <v>121.44590600000002</v>
      </c>
      <c r="I10" s="5">
        <f t="shared" si="3"/>
        <v>103.68760783333332</v>
      </c>
      <c r="J10" s="5">
        <f t="shared" si="3"/>
        <v>188.04912949999994</v>
      </c>
      <c r="K10" s="5">
        <f t="shared" si="3"/>
        <v>113.30861350000001</v>
      </c>
      <c r="L10" s="5">
        <f t="shared" si="3"/>
        <v>106.03613133333332</v>
      </c>
      <c r="M10" s="5">
        <f t="shared" si="3"/>
        <v>46.670738666666651</v>
      </c>
      <c r="N10" s="5">
        <f t="shared" si="0"/>
        <v>956.04387816666667</v>
      </c>
    </row>
    <row r="11" spans="1:14" s="2" customFormat="1" ht="17.45" customHeight="1" outlineLevel="1">
      <c r="A11" s="14" t="s">
        <v>31</v>
      </c>
      <c r="B11" s="8">
        <v>0.315666</v>
      </c>
      <c r="C11" s="4"/>
      <c r="D11" s="4">
        <v>12.246511999999999</v>
      </c>
      <c r="E11" s="4">
        <v>47.054580000000001</v>
      </c>
      <c r="F11" s="4">
        <v>72.791188000000005</v>
      </c>
      <c r="G11" s="4">
        <v>37.571900000000007</v>
      </c>
      <c r="H11" s="4">
        <v>79.337382999999988</v>
      </c>
      <c r="I11" s="4">
        <v>74.430869000000001</v>
      </c>
      <c r="J11" s="4">
        <v>146.32487199999994</v>
      </c>
      <c r="K11" s="4">
        <v>44.057958000000006</v>
      </c>
      <c r="L11" s="4">
        <v>71.524508999999995</v>
      </c>
      <c r="M11" s="4">
        <v>73.860186999999982</v>
      </c>
      <c r="N11" s="5">
        <f t="shared" si="0"/>
        <v>659.51562399999989</v>
      </c>
    </row>
    <row r="12" spans="1:14" s="2" customFormat="1" ht="17.45" customHeight="1" outlineLevel="1">
      <c r="A12" s="14" t="s">
        <v>32</v>
      </c>
      <c r="B12" s="8">
        <v>1.0006870000000001</v>
      </c>
      <c r="C12" s="4"/>
      <c r="D12" s="4">
        <v>2.73</v>
      </c>
      <c r="E12" s="4">
        <v>10.5212</v>
      </c>
      <c r="F12" s="4">
        <v>5.3070629999999994</v>
      </c>
      <c r="G12" s="4">
        <v>4.8408683333333329</v>
      </c>
      <c r="H12" s="4">
        <v>11.954810999999999</v>
      </c>
      <c r="I12" s="4">
        <v>4.2677199999999997</v>
      </c>
      <c r="J12" s="4">
        <v>6.521274</v>
      </c>
      <c r="K12" s="4">
        <v>42.825189666666667</v>
      </c>
      <c r="L12" s="4">
        <v>3.4531549999999998</v>
      </c>
      <c r="M12" s="4">
        <v>3.1417259999999994</v>
      </c>
      <c r="N12" s="5">
        <f t="shared" si="0"/>
        <v>96.563693999999998</v>
      </c>
    </row>
    <row r="13" spans="1:14" s="2" customFormat="1" ht="17.45" customHeight="1" outlineLevel="1">
      <c r="A13" s="14" t="s">
        <v>33</v>
      </c>
      <c r="B13" s="8"/>
      <c r="C13" s="4">
        <v>0</v>
      </c>
      <c r="D13" s="4">
        <v>0</v>
      </c>
      <c r="E13" s="4">
        <v>0</v>
      </c>
      <c r="F13" s="4">
        <v>0</v>
      </c>
      <c r="G13" s="4">
        <v>3.668679</v>
      </c>
      <c r="H13" s="4">
        <v>0</v>
      </c>
      <c r="I13" s="4">
        <v>0</v>
      </c>
      <c r="J13" s="4"/>
      <c r="K13" s="4"/>
      <c r="L13" s="4"/>
      <c r="M13" s="4">
        <v>0</v>
      </c>
      <c r="N13" s="5">
        <f t="shared" si="0"/>
        <v>3.668679</v>
      </c>
    </row>
    <row r="14" spans="1:14" s="2" customFormat="1" ht="17.45" customHeight="1" outlineLevel="1">
      <c r="A14" s="14" t="s">
        <v>34</v>
      </c>
      <c r="B14" s="8"/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3.1712999999999998E-2</v>
      </c>
      <c r="J14" s="4"/>
      <c r="K14" s="4"/>
      <c r="L14" s="4"/>
      <c r="M14" s="4">
        <v>0</v>
      </c>
      <c r="N14" s="5">
        <f t="shared" si="0"/>
        <v>3.1712999999999998E-2</v>
      </c>
    </row>
    <row r="15" spans="1:14" s="2" customFormat="1" ht="17.45" customHeight="1" outlineLevel="1">
      <c r="A15" s="14" t="s">
        <v>35</v>
      </c>
      <c r="B15" s="8"/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/>
      <c r="K15" s="4"/>
      <c r="L15" s="4"/>
      <c r="M15" s="4">
        <v>0</v>
      </c>
      <c r="N15" s="5">
        <f t="shared" si="0"/>
        <v>0</v>
      </c>
    </row>
    <row r="16" spans="1:14" s="2" customFormat="1" ht="17.45" customHeight="1" outlineLevel="1">
      <c r="A16" s="14" t="s">
        <v>36</v>
      </c>
      <c r="B16" s="8"/>
      <c r="C16" s="4">
        <v>5.9899999999999997E-3</v>
      </c>
      <c r="D16" s="4">
        <v>7.8099333333333326E-2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/>
      <c r="K16" s="4"/>
      <c r="L16" s="4"/>
      <c r="M16" s="4">
        <v>0.29595333333333335</v>
      </c>
      <c r="N16" s="5">
        <f t="shared" si="0"/>
        <v>0.38004266666666664</v>
      </c>
    </row>
    <row r="17" spans="1:14" s="2" customFormat="1" ht="17.45" customHeight="1" outlineLevel="1">
      <c r="A17" s="14" t="s">
        <v>37</v>
      </c>
      <c r="B17" s="8">
        <f>-5.283019-18.867924</f>
        <v>-24.150942999999998</v>
      </c>
      <c r="C17" s="4">
        <v>0</v>
      </c>
      <c r="D17" s="4">
        <v>0</v>
      </c>
      <c r="E17" s="4">
        <v>2.6507230000000002</v>
      </c>
      <c r="F17" s="4">
        <v>2.6415120000000005</v>
      </c>
      <c r="G17" s="4">
        <v>7.8053999999999998E-2</v>
      </c>
      <c r="H17" s="4">
        <v>2.6935666666666667E-2</v>
      </c>
      <c r="I17" s="4">
        <v>3.3669999999999998E-3</v>
      </c>
      <c r="J17" s="4">
        <v>2.3292E-2</v>
      </c>
      <c r="K17" s="4">
        <v>1.415929</v>
      </c>
      <c r="L17" s="4"/>
      <c r="M17" s="4">
        <v>-84.432353000000006</v>
      </c>
      <c r="N17" s="5">
        <f t="shared" si="0"/>
        <v>-101.74348333333333</v>
      </c>
    </row>
    <row r="18" spans="1:14" s="2" customFormat="1" ht="17.45" customHeight="1" outlineLevel="1">
      <c r="A18" s="14" t="s">
        <v>38</v>
      </c>
      <c r="B18" s="8">
        <v>3.3119999999999998E-3</v>
      </c>
      <c r="C18" s="4">
        <v>0</v>
      </c>
      <c r="D18" s="4">
        <v>0</v>
      </c>
      <c r="E18" s="4">
        <v>4.8670999999999999E-2</v>
      </c>
      <c r="F18" s="4">
        <v>0</v>
      </c>
      <c r="G18" s="4">
        <v>4.7345129999999997</v>
      </c>
      <c r="H18" s="4">
        <v>0</v>
      </c>
      <c r="I18" s="4">
        <v>0</v>
      </c>
      <c r="J18" s="4">
        <v>0.64407999999999999</v>
      </c>
      <c r="K18" s="4"/>
      <c r="L18" s="4">
        <v>8.7126999999999996E-2</v>
      </c>
      <c r="M18" s="4">
        <v>0</v>
      </c>
      <c r="N18" s="5">
        <f t="shared" si="0"/>
        <v>5.5177029999999991</v>
      </c>
    </row>
    <row r="19" spans="1:14" s="2" customFormat="1" ht="17.45" customHeight="1" outlineLevel="1">
      <c r="A19" s="14" t="s">
        <v>39</v>
      </c>
      <c r="B19" s="8"/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/>
      <c r="L19" s="4"/>
      <c r="M19" s="4">
        <v>0</v>
      </c>
      <c r="N19" s="5">
        <f t="shared" si="0"/>
        <v>0</v>
      </c>
    </row>
    <row r="20" spans="1:14" s="2" customFormat="1" ht="17.45" customHeight="1" outlineLevel="1">
      <c r="A20" s="14" t="s">
        <v>40</v>
      </c>
      <c r="B20" s="8"/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/>
      <c r="I20" s="4"/>
      <c r="J20" s="4"/>
      <c r="K20" s="4"/>
      <c r="L20" s="4"/>
      <c r="M20" s="4">
        <v>0</v>
      </c>
      <c r="N20" s="5">
        <f t="shared" si="0"/>
        <v>0</v>
      </c>
    </row>
    <row r="21" spans="1:14" s="2" customFormat="1" ht="17.45" customHeight="1" outlineLevel="1">
      <c r="A21" s="14" t="s">
        <v>41</v>
      </c>
      <c r="B21" s="8">
        <v>5.685914000000003</v>
      </c>
      <c r="C21" s="4">
        <v>5.0713179999999998</v>
      </c>
      <c r="D21" s="4">
        <v>5.4938573333333345</v>
      </c>
      <c r="E21" s="4">
        <v>11.458158333333333</v>
      </c>
      <c r="F21" s="4">
        <v>11.210468000000001</v>
      </c>
      <c r="G21" s="4">
        <v>10.521840166666667</v>
      </c>
      <c r="H21" s="4">
        <v>12.530075666666701</v>
      </c>
      <c r="I21" s="4">
        <v>11.310648333333331</v>
      </c>
      <c r="J21" s="4">
        <v>16.0197863333333</v>
      </c>
      <c r="K21" s="4">
        <v>16.440199666666661</v>
      </c>
      <c r="L21" s="4">
        <v>15.524151</v>
      </c>
      <c r="M21" s="4">
        <v>32.211852499999999</v>
      </c>
      <c r="N21" s="5">
        <f t="shared" si="0"/>
        <v>153.47826933333334</v>
      </c>
    </row>
    <row r="22" spans="1:14" s="2" customFormat="1" ht="17.45" customHeight="1" outlineLevel="1">
      <c r="A22" s="14" t="s">
        <v>42</v>
      </c>
      <c r="B22" s="8"/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1.9716999999999998E-2</v>
      </c>
      <c r="K22" s="4">
        <v>2.8000000000000001E-2</v>
      </c>
      <c r="L22" s="4"/>
      <c r="M22" s="4">
        <v>0</v>
      </c>
      <c r="N22" s="5">
        <f t="shared" si="0"/>
        <v>4.7716999999999996E-2</v>
      </c>
    </row>
    <row r="23" spans="1:14" s="2" customFormat="1" ht="17.45" customHeight="1" outlineLevel="1">
      <c r="A23" s="14" t="s">
        <v>3</v>
      </c>
      <c r="B23" s="8"/>
      <c r="C23" s="4">
        <v>0.97672700000000012</v>
      </c>
      <c r="D23" s="4">
        <v>2.1598876666666667</v>
      </c>
      <c r="E23" s="4">
        <v>7.5485480000000003</v>
      </c>
      <c r="F23" s="4">
        <v>8.0346550000000008</v>
      </c>
      <c r="G23" s="4">
        <v>7.3192269999999997</v>
      </c>
      <c r="H23" s="4">
        <v>16.147575</v>
      </c>
      <c r="I23" s="4">
        <v>11.802807</v>
      </c>
      <c r="J23" s="4">
        <v>15.171591999999995</v>
      </c>
      <c r="K23" s="4">
        <v>5.2232859999999999</v>
      </c>
      <c r="L23" s="4">
        <v>12.286952000000003</v>
      </c>
      <c r="M23" s="4">
        <v>18.618449000000002</v>
      </c>
      <c r="N23" s="5">
        <f t="shared" si="0"/>
        <v>105.28970566666666</v>
      </c>
    </row>
    <row r="24" spans="1:14" s="2" customFormat="1" ht="17.45" customHeight="1" outlineLevel="1">
      <c r="A24" s="14" t="s">
        <v>43</v>
      </c>
      <c r="B24" s="8"/>
      <c r="C24" s="4">
        <v>1.9633333333333332E-2</v>
      </c>
      <c r="D24" s="4">
        <v>1.9633333333333332E-2</v>
      </c>
      <c r="E24" s="4">
        <v>1.9633333333333332E-2</v>
      </c>
      <c r="F24" s="4">
        <v>1.9633333333333332E-2</v>
      </c>
      <c r="G24" s="4">
        <v>1.9633333333333332E-2</v>
      </c>
      <c r="H24" s="4">
        <v>1.9633333333333332E-2</v>
      </c>
      <c r="I24" s="4">
        <v>1.9633333333333332E-2</v>
      </c>
      <c r="J24" s="4">
        <v>1.9633333333333332E-2</v>
      </c>
      <c r="K24" s="4">
        <v>1.9633333333333332E-2</v>
      </c>
      <c r="L24" s="4">
        <v>1.9633333333333332E-2</v>
      </c>
      <c r="M24" s="4">
        <v>0</v>
      </c>
      <c r="N24" s="5">
        <f t="shared" si="0"/>
        <v>0.19633333333333333</v>
      </c>
    </row>
    <row r="25" spans="1:14" s="2" customFormat="1" ht="17.45" customHeight="1" outlineLevel="1">
      <c r="A25" s="14" t="s">
        <v>44</v>
      </c>
      <c r="B25" s="8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/>
      <c r="L25" s="4"/>
      <c r="M25" s="4">
        <v>0</v>
      </c>
      <c r="N25" s="5">
        <f t="shared" si="0"/>
        <v>0</v>
      </c>
    </row>
    <row r="26" spans="1:14" s="2" customFormat="1" ht="17.45" customHeight="1" outlineLevel="1">
      <c r="A26" s="14" t="s">
        <v>45</v>
      </c>
      <c r="B26" s="8"/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/>
      <c r="L26" s="4"/>
      <c r="M26" s="4">
        <v>0</v>
      </c>
      <c r="N26" s="5"/>
    </row>
    <row r="27" spans="1:14" s="2" customFormat="1" ht="17.45" customHeight="1" outlineLevel="1">
      <c r="A27" s="14" t="s">
        <v>46</v>
      </c>
      <c r="B27" s="8">
        <v>0.55262966666666669</v>
      </c>
      <c r="C27" s="4">
        <v>1.5476530000000004</v>
      </c>
      <c r="D27" s="4">
        <v>5.7164791666666668</v>
      </c>
      <c r="E27" s="4">
        <v>2.0224618333333337</v>
      </c>
      <c r="F27" s="4">
        <v>4.2732873333333332</v>
      </c>
      <c r="G27" s="4">
        <v>3.0161984999999998</v>
      </c>
      <c r="H27" s="4">
        <v>1.4294923333333331</v>
      </c>
      <c r="I27" s="4">
        <v>1.8208501666666663</v>
      </c>
      <c r="J27" s="4">
        <v>3.3048828333333344</v>
      </c>
      <c r="K27" s="4">
        <v>3.2984178333333336</v>
      </c>
      <c r="L27" s="4">
        <v>3.1406040000000015</v>
      </c>
      <c r="M27" s="4">
        <v>2.9749238333333348</v>
      </c>
      <c r="N27" s="5">
        <f t="shared" si="0"/>
        <v>33.097880500000002</v>
      </c>
    </row>
    <row r="28" spans="1:14" s="2" customFormat="1" ht="17.45" customHeight="1" outlineLevel="1">
      <c r="A28" s="18" t="s">
        <v>57</v>
      </c>
      <c r="B28" s="9">
        <f t="shared" ref="B28:M28" si="4">B8-B10</f>
        <v>17.253627333333327</v>
      </c>
      <c r="C28" s="5">
        <f t="shared" si="4"/>
        <v>-7.6213213333333334</v>
      </c>
      <c r="D28" s="5">
        <f t="shared" si="4"/>
        <v>56.479474166666648</v>
      </c>
      <c r="E28" s="5">
        <f t="shared" si="4"/>
        <v>235.78402449999999</v>
      </c>
      <c r="F28" s="5">
        <f t="shared" si="4"/>
        <v>177.89819333333332</v>
      </c>
      <c r="G28" s="5">
        <f t="shared" si="4"/>
        <v>205.81705366666671</v>
      </c>
      <c r="H28" s="5">
        <f t="shared" si="4"/>
        <v>188.63319999999999</v>
      </c>
      <c r="I28" s="5">
        <f t="shared" si="4"/>
        <v>224.85709816666665</v>
      </c>
      <c r="J28" s="5">
        <f t="shared" si="4"/>
        <v>278.68594150000018</v>
      </c>
      <c r="K28" s="5">
        <f t="shared" si="4"/>
        <v>145.12223250000008</v>
      </c>
      <c r="L28" s="5">
        <f t="shared" si="4"/>
        <v>240.20185766666665</v>
      </c>
      <c r="M28" s="5">
        <f t="shared" si="4"/>
        <v>518.21744033333346</v>
      </c>
      <c r="N28" s="5">
        <f t="shared" si="0"/>
        <v>2281.3288218333337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s="2" customFormat="1" ht="17.45" customHeight="1" outlineLevel="1" thickBot="1">
      <c r="A46" s="21" t="s">
        <v>4</v>
      </c>
      <c r="B46" s="11">
        <f>B28-B29</f>
        <v>17.253627333333327</v>
      </c>
      <c r="C46" s="7">
        <f t="shared" ref="C46:M46" si="6">C28-C29</f>
        <v>-7.6213213333333334</v>
      </c>
      <c r="D46" s="7">
        <f t="shared" si="6"/>
        <v>56.479474166666648</v>
      </c>
      <c r="E46" s="7">
        <f t="shared" si="6"/>
        <v>235.78402449999999</v>
      </c>
      <c r="F46" s="7">
        <f t="shared" si="6"/>
        <v>177.89819333333332</v>
      </c>
      <c r="G46" s="7">
        <f t="shared" si="6"/>
        <v>205.81705366666671</v>
      </c>
      <c r="H46" s="7">
        <f t="shared" si="6"/>
        <v>188.63319999999999</v>
      </c>
      <c r="I46" s="7">
        <f t="shared" si="6"/>
        <v>224.85709816666665</v>
      </c>
      <c r="J46" s="7">
        <f t="shared" si="6"/>
        <v>278.68594150000018</v>
      </c>
      <c r="K46" s="7">
        <f t="shared" si="6"/>
        <v>145.12223250000008</v>
      </c>
      <c r="L46" s="7">
        <f t="shared" si="6"/>
        <v>240.20185766666665</v>
      </c>
      <c r="M46" s="7">
        <f t="shared" si="6"/>
        <v>518.21744033333346</v>
      </c>
      <c r="N46" s="7">
        <f t="shared" si="0"/>
        <v>2281.3288218333337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D20" sqref="D20"/>
    </sheetView>
  </sheetViews>
  <sheetFormatPr defaultColWidth="8.625" defaultRowHeight="13.5" outlineLevelRow="1"/>
  <cols>
    <col min="1" max="1" width="22.375" style="3" bestFit="1" customWidth="1"/>
    <col min="2" max="14" width="8.625" style="3" customWidth="1"/>
    <col min="15" max="16384" width="8.625" style="3"/>
  </cols>
  <sheetData>
    <row r="1" spans="1:14" s="1" customFormat="1" ht="21.95" customHeight="1" thickBot="1">
      <c r="A1" s="1" t="s">
        <v>24</v>
      </c>
    </row>
    <row r="2" spans="1:14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4" s="2" customFormat="1" ht="17.45" customHeight="1">
      <c r="A3" s="13" t="s">
        <v>0</v>
      </c>
      <c r="B3" s="8">
        <v>460.60559999999998</v>
      </c>
      <c r="C3" s="4">
        <v>153.077</v>
      </c>
      <c r="D3" s="4">
        <v>486.52397999999994</v>
      </c>
      <c r="E3" s="4">
        <v>463.96229999999997</v>
      </c>
      <c r="F3" s="4">
        <v>395.79043999999999</v>
      </c>
      <c r="G3" s="4">
        <v>263.13780000000003</v>
      </c>
      <c r="H3" s="4">
        <v>348.45169999999996</v>
      </c>
      <c r="I3" s="4">
        <v>623.72059999999988</v>
      </c>
      <c r="J3" s="4">
        <v>404.8546</v>
      </c>
      <c r="K3" s="4">
        <v>582.52120000000002</v>
      </c>
      <c r="L3" s="4">
        <v>318.55170000000004</v>
      </c>
      <c r="M3" s="4">
        <v>1350.2092000000002</v>
      </c>
      <c r="N3" s="5">
        <f>SUM(B3:M3)</f>
        <v>5851.4061199999996</v>
      </c>
    </row>
    <row r="4" spans="1:14" s="2" customFormat="1" ht="17.45" customHeight="1">
      <c r="A4" s="13" t="s">
        <v>1</v>
      </c>
      <c r="B4" s="8">
        <v>367.92448287499991</v>
      </c>
      <c r="C4" s="4">
        <v>114.10146749999998</v>
      </c>
      <c r="D4" s="4">
        <v>464.63722372499996</v>
      </c>
      <c r="E4" s="4">
        <v>291.77617602499993</v>
      </c>
      <c r="F4" s="4">
        <v>356.776474415</v>
      </c>
      <c r="G4" s="4">
        <v>202.6748778699999</v>
      </c>
      <c r="H4" s="4">
        <v>203.6901715699999</v>
      </c>
      <c r="I4" s="4">
        <v>410.26256859999995</v>
      </c>
      <c r="J4" s="4">
        <v>268.35343055999994</v>
      </c>
      <c r="K4" s="4">
        <v>271.67491204999999</v>
      </c>
      <c r="L4" s="4">
        <v>173.542688</v>
      </c>
      <c r="M4" s="4">
        <v>550.57772524999973</v>
      </c>
      <c r="N4" s="5">
        <f t="shared" ref="N4:N46" si="0">SUM(B4:M4)</f>
        <v>3675.9921984399989</v>
      </c>
    </row>
    <row r="5" spans="1:14" s="2" customFormat="1" ht="17.45" customHeight="1">
      <c r="A5" s="13" t="s">
        <v>25</v>
      </c>
      <c r="B5" s="8">
        <v>147.16979314999998</v>
      </c>
      <c r="C5" s="4">
        <v>45.640586999999989</v>
      </c>
      <c r="D5" s="4">
        <v>192.07511287999995</v>
      </c>
      <c r="E5" s="4">
        <v>118.45583587999998</v>
      </c>
      <c r="F5" s="4">
        <v>143.94044161999997</v>
      </c>
      <c r="G5" s="4">
        <v>101.48911826999995</v>
      </c>
      <c r="H5" s="4">
        <v>114.08813688999996</v>
      </c>
      <c r="I5" s="4">
        <v>205.13128429999998</v>
      </c>
      <c r="J5" s="4">
        <v>134.17671527999997</v>
      </c>
      <c r="K5" s="4">
        <v>136.38582911999998</v>
      </c>
      <c r="L5" s="4">
        <v>88.372677169999989</v>
      </c>
      <c r="M5" s="4">
        <v>275.30047280999992</v>
      </c>
      <c r="N5" s="5">
        <f t="shared" si="0"/>
        <v>1702.2260043699998</v>
      </c>
    </row>
    <row r="6" spans="1:14" s="2" customFormat="1" ht="17.45" customHeight="1">
      <c r="A6" s="13" t="s">
        <v>26</v>
      </c>
      <c r="B6" s="8">
        <v>130.238755</v>
      </c>
      <c r="C6" s="4">
        <v>40.389899999999997</v>
      </c>
      <c r="D6" s="4">
        <v>169.97797599999996</v>
      </c>
      <c r="E6" s="4">
        <v>104.80784299999999</v>
      </c>
      <c r="F6" s="4">
        <v>127.358605</v>
      </c>
      <c r="G6" s="4">
        <v>89.813378999999969</v>
      </c>
      <c r="H6" s="4">
        <v>100.96295299999997</v>
      </c>
      <c r="I6" s="4">
        <v>181.53210999999999</v>
      </c>
      <c r="J6" s="4">
        <v>118.74045599999997</v>
      </c>
      <c r="K6" s="4">
        <v>120.69542400000002</v>
      </c>
      <c r="L6" s="4">
        <v>78.205908999999991</v>
      </c>
      <c r="M6" s="4">
        <v>243.62873699999997</v>
      </c>
      <c r="N6" s="5">
        <f t="shared" si="0"/>
        <v>1506.3520469999999</v>
      </c>
    </row>
    <row r="7" spans="1:14" s="2" customFormat="1" ht="17.45" customHeight="1">
      <c r="A7" s="13" t="s">
        <v>27</v>
      </c>
      <c r="B7" s="8">
        <v>75.812224000000001</v>
      </c>
      <c r="C7" s="4">
        <v>10.046600000000002</v>
      </c>
      <c r="D7" s="4">
        <v>47.086904999999987</v>
      </c>
      <c r="E7" s="4">
        <v>56.611812000000008</v>
      </c>
      <c r="F7" s="4">
        <v>45.683537999999999</v>
      </c>
      <c r="G7" s="4">
        <v>25.306763999999998</v>
      </c>
      <c r="H7" s="4">
        <v>39.763345999999991</v>
      </c>
      <c r="I7" s="4">
        <v>75.971553999999983</v>
      </c>
      <c r="J7" s="4">
        <v>48.395981999999989</v>
      </c>
      <c r="K7" s="4">
        <v>39.978964999999974</v>
      </c>
      <c r="L7" s="4">
        <v>18.136171999999998</v>
      </c>
      <c r="M7" s="4">
        <v>109.318637</v>
      </c>
      <c r="N7" s="5">
        <f t="shared" si="0"/>
        <v>592.11249899999996</v>
      </c>
    </row>
    <row r="8" spans="1:14" s="2" customFormat="1" ht="17.45" customHeight="1">
      <c r="A8" s="19" t="s">
        <v>28</v>
      </c>
      <c r="B8" s="9">
        <f>B6-B7</f>
        <v>54.426530999999997</v>
      </c>
      <c r="C8" s="5">
        <f t="shared" ref="C8:M8" si="1">C6-C7</f>
        <v>30.343299999999996</v>
      </c>
      <c r="D8" s="5">
        <f t="shared" si="1"/>
        <v>122.89107099999997</v>
      </c>
      <c r="E8" s="5">
        <f t="shared" si="1"/>
        <v>48.196030999999984</v>
      </c>
      <c r="F8" s="5">
        <f t="shared" si="1"/>
        <v>81.675066999999999</v>
      </c>
      <c r="G8" s="5">
        <f t="shared" si="1"/>
        <v>64.506614999999968</v>
      </c>
      <c r="H8" s="5">
        <f t="shared" si="1"/>
        <v>61.199606999999979</v>
      </c>
      <c r="I8" s="5">
        <f t="shared" si="1"/>
        <v>105.56055600000001</v>
      </c>
      <c r="J8" s="5">
        <f t="shared" si="1"/>
        <v>70.344473999999977</v>
      </c>
      <c r="K8" s="5">
        <f t="shared" si="1"/>
        <v>80.716459000000043</v>
      </c>
      <c r="L8" s="5">
        <f t="shared" si="1"/>
        <v>60.069736999999989</v>
      </c>
      <c r="M8" s="5">
        <f t="shared" si="1"/>
        <v>134.31009999999998</v>
      </c>
      <c r="N8" s="5">
        <f t="shared" si="0"/>
        <v>914.23954799999979</v>
      </c>
    </row>
    <row r="9" spans="1:14" s="2" customFormat="1" ht="17.45" customHeight="1">
      <c r="A9" s="20" t="s">
        <v>19</v>
      </c>
      <c r="B9" s="10">
        <f>IFERROR(B8/B6,0)</f>
        <v>0.41789812103163915</v>
      </c>
      <c r="C9" s="6">
        <f t="shared" ref="C9:N9" si="2">IFERROR(C8/C6,0)</f>
        <v>0.75125959707748713</v>
      </c>
      <c r="D9" s="6">
        <f t="shared" si="2"/>
        <v>0.72298231742681773</v>
      </c>
      <c r="E9" s="6">
        <f t="shared" si="2"/>
        <v>0.4598513777256153</v>
      </c>
      <c r="F9" s="6">
        <f t="shared" si="2"/>
        <v>0.64129994985419325</v>
      </c>
      <c r="G9" s="6">
        <f t="shared" si="2"/>
        <v>0.71822946334086812</v>
      </c>
      <c r="H9" s="6">
        <f t="shared" si="2"/>
        <v>0.60615904330769721</v>
      </c>
      <c r="I9" s="6">
        <f t="shared" si="2"/>
        <v>0.58149798402056807</v>
      </c>
      <c r="J9" s="6">
        <f t="shared" si="2"/>
        <v>0.59242213117322029</v>
      </c>
      <c r="K9" s="6">
        <f t="shared" si="2"/>
        <v>0.66876155139071414</v>
      </c>
      <c r="L9" s="6">
        <f t="shared" si="2"/>
        <v>0.76809716513876203</v>
      </c>
      <c r="M9" s="6">
        <f t="shared" si="2"/>
        <v>0.55129005573755441</v>
      </c>
      <c r="N9" s="6">
        <f t="shared" si="2"/>
        <v>0.60692289682267075</v>
      </c>
    </row>
    <row r="10" spans="1:14" s="2" customFormat="1" ht="17.45" customHeight="1">
      <c r="A10" s="19" t="s">
        <v>29</v>
      </c>
      <c r="B10" s="9">
        <f t="shared" ref="B10:M10" si="3">SUM(B11:B27)</f>
        <v>10.418411666666668</v>
      </c>
      <c r="C10" s="5">
        <f t="shared" si="3"/>
        <v>10.898383333333333</v>
      </c>
      <c r="D10" s="5">
        <f t="shared" si="3"/>
        <v>33.964596833333339</v>
      </c>
      <c r="E10" s="5">
        <f t="shared" si="3"/>
        <v>19.021758333333338</v>
      </c>
      <c r="F10" s="5">
        <f t="shared" si="3"/>
        <v>24.791473666666665</v>
      </c>
      <c r="G10" s="5">
        <f t="shared" si="3"/>
        <v>29.660985333333318</v>
      </c>
      <c r="H10" s="5">
        <f t="shared" si="3"/>
        <v>26.81203933333337</v>
      </c>
      <c r="I10" s="5">
        <f t="shared" si="3"/>
        <v>32.902932833333296</v>
      </c>
      <c r="J10" s="5">
        <f t="shared" si="3"/>
        <v>37.066109499999961</v>
      </c>
      <c r="K10" s="5">
        <f t="shared" si="3"/>
        <v>33.507713833333327</v>
      </c>
      <c r="L10" s="5">
        <f t="shared" si="3"/>
        <v>36.02356833333333</v>
      </c>
      <c r="M10" s="5">
        <f t="shared" si="3"/>
        <v>98.108225666666669</v>
      </c>
      <c r="N10" s="5">
        <f t="shared" si="0"/>
        <v>393.17619866666661</v>
      </c>
    </row>
    <row r="11" spans="1:14" s="2" customFormat="1" ht="17.45" customHeight="1" outlineLevel="1">
      <c r="A11" s="14" t="s">
        <v>31</v>
      </c>
      <c r="B11" s="8">
        <v>2.6934669999999996</v>
      </c>
      <c r="C11" s="4">
        <v>3.944</v>
      </c>
      <c r="D11" s="4">
        <v>8.2261549999999986</v>
      </c>
      <c r="E11" s="4">
        <v>0.88</v>
      </c>
      <c r="F11" s="4">
        <v>6.8969469999999982</v>
      </c>
      <c r="G11" s="4">
        <v>6.153492</v>
      </c>
      <c r="H11" s="4">
        <v>5.2551760000000014</v>
      </c>
      <c r="I11" s="4">
        <v>7.8403869999999998</v>
      </c>
      <c r="J11" s="4">
        <v>5.8442039999999995</v>
      </c>
      <c r="K11" s="4">
        <v>6.5280050000000003</v>
      </c>
      <c r="L11" s="4">
        <v>6.3255880000000007</v>
      </c>
      <c r="M11" s="4">
        <v>8.840778000000002</v>
      </c>
      <c r="N11" s="5">
        <f t="shared" si="0"/>
        <v>69.428199000000006</v>
      </c>
    </row>
    <row r="12" spans="1:14" s="2" customFormat="1" ht="17.45" customHeight="1" outlineLevel="1">
      <c r="A12" s="14" t="s">
        <v>32</v>
      </c>
      <c r="B12" s="8">
        <v>1.6016460000000006</v>
      </c>
      <c r="C12" s="4">
        <v>2.0400000000000005</v>
      </c>
      <c r="D12" s="4">
        <v>2.8091979999999999</v>
      </c>
      <c r="E12" s="4">
        <v>0.26000000000000006</v>
      </c>
      <c r="F12" s="4">
        <v>1.3792659999999999</v>
      </c>
      <c r="G12" s="4">
        <v>2.8236673333333333</v>
      </c>
      <c r="H12" s="4">
        <v>3.0354159999999997</v>
      </c>
      <c r="I12" s="4">
        <v>0.80423100000000003</v>
      </c>
      <c r="J12" s="4">
        <v>5.4805019999999995</v>
      </c>
      <c r="K12" s="4">
        <v>2.8964459999999996</v>
      </c>
      <c r="L12" s="4">
        <v>2.3448910000000001</v>
      </c>
      <c r="M12" s="4">
        <v>4.5061160000000005</v>
      </c>
      <c r="N12" s="5">
        <f t="shared" si="0"/>
        <v>29.981379333333336</v>
      </c>
    </row>
    <row r="13" spans="1:14" s="2" customFormat="1" ht="17.45" customHeight="1" outlineLevel="1">
      <c r="A13" s="14" t="s">
        <v>33</v>
      </c>
      <c r="B13" s="8">
        <v>0</v>
      </c>
      <c r="C13" s="4">
        <v>0</v>
      </c>
      <c r="D13" s="4">
        <v>0</v>
      </c>
      <c r="E13" s="4"/>
      <c r="F13" s="4">
        <v>0</v>
      </c>
      <c r="G13" s="4">
        <v>0</v>
      </c>
      <c r="H13" s="4">
        <v>0</v>
      </c>
      <c r="I13" s="4">
        <v>0</v>
      </c>
      <c r="J13" s="4"/>
      <c r="K13" s="4"/>
      <c r="L13" s="4"/>
      <c r="M13" s="4">
        <v>0</v>
      </c>
      <c r="N13" s="5">
        <f t="shared" si="0"/>
        <v>0</v>
      </c>
    </row>
    <row r="14" spans="1:14" s="2" customFormat="1" ht="17.45" customHeight="1" outlineLevel="1">
      <c r="A14" s="14" t="s">
        <v>34</v>
      </c>
      <c r="B14" s="8">
        <v>0</v>
      </c>
      <c r="C14" s="4">
        <v>0</v>
      </c>
      <c r="D14" s="4">
        <v>0</v>
      </c>
      <c r="E14" s="4"/>
      <c r="F14" s="4">
        <v>0</v>
      </c>
      <c r="G14" s="4">
        <v>0</v>
      </c>
      <c r="H14" s="4">
        <v>0</v>
      </c>
      <c r="I14" s="4">
        <v>0</v>
      </c>
      <c r="J14" s="4"/>
      <c r="K14" s="4"/>
      <c r="L14" s="4"/>
      <c r="M14" s="4">
        <v>0</v>
      </c>
      <c r="N14" s="5">
        <f t="shared" si="0"/>
        <v>0</v>
      </c>
    </row>
    <row r="15" spans="1:14" s="2" customFormat="1" ht="17.45" customHeight="1" outlineLevel="1">
      <c r="A15" s="14" t="s">
        <v>35</v>
      </c>
      <c r="B15" s="8">
        <v>0</v>
      </c>
      <c r="C15" s="4">
        <v>0</v>
      </c>
      <c r="D15" s="4">
        <v>0</v>
      </c>
      <c r="E15" s="4"/>
      <c r="F15" s="4">
        <v>0</v>
      </c>
      <c r="G15" s="4">
        <v>0</v>
      </c>
      <c r="H15" s="4">
        <v>0</v>
      </c>
      <c r="I15" s="4">
        <v>0</v>
      </c>
      <c r="J15" s="4"/>
      <c r="K15" s="4"/>
      <c r="L15" s="4"/>
      <c r="M15" s="4">
        <v>0</v>
      </c>
      <c r="N15" s="5">
        <f t="shared" si="0"/>
        <v>0</v>
      </c>
    </row>
    <row r="16" spans="1:14" s="2" customFormat="1" ht="17.45" customHeight="1" outlineLevel="1">
      <c r="A16" s="14" t="s">
        <v>36</v>
      </c>
      <c r="B16" s="8">
        <v>0</v>
      </c>
      <c r="C16" s="4">
        <v>0</v>
      </c>
      <c r="D16" s="4">
        <v>7.8099333333333326E-2</v>
      </c>
      <c r="E16" s="4">
        <v>3.3000000000000002E-2</v>
      </c>
      <c r="F16" s="4">
        <v>0</v>
      </c>
      <c r="G16" s="4">
        <v>0</v>
      </c>
      <c r="H16" s="4">
        <v>0</v>
      </c>
      <c r="I16" s="4">
        <v>0</v>
      </c>
      <c r="J16" s="4"/>
      <c r="K16" s="4">
        <v>9.3396000000000007E-2</v>
      </c>
      <c r="L16" s="4"/>
      <c r="M16" s="4">
        <v>1.205947333333333</v>
      </c>
      <c r="N16" s="5">
        <f t="shared" si="0"/>
        <v>1.4104426666666663</v>
      </c>
    </row>
    <row r="17" spans="1:14" s="2" customFormat="1" ht="17.45" customHeight="1" outlineLevel="1">
      <c r="A17" s="14" t="s">
        <v>37</v>
      </c>
      <c r="B17" s="8">
        <v>0.21238899999999999</v>
      </c>
      <c r="C17" s="4">
        <v>0</v>
      </c>
      <c r="D17" s="4">
        <v>4.2</v>
      </c>
      <c r="E17" s="4"/>
      <c r="F17" s="4">
        <v>0</v>
      </c>
      <c r="G17" s="4">
        <v>0</v>
      </c>
      <c r="H17" s="4">
        <v>0</v>
      </c>
      <c r="I17" s="4">
        <v>0</v>
      </c>
      <c r="J17" s="4"/>
      <c r="K17" s="4">
        <v>4.4248000000000003E-2</v>
      </c>
      <c r="L17" s="4"/>
      <c r="M17" s="4">
        <v>22.003400000000003</v>
      </c>
      <c r="N17" s="5">
        <f t="shared" si="0"/>
        <v>26.460037000000003</v>
      </c>
    </row>
    <row r="18" spans="1:14" s="2" customFormat="1" ht="17.45" customHeight="1" outlineLevel="1">
      <c r="A18" s="14" t="s">
        <v>38</v>
      </c>
      <c r="B18" s="8">
        <v>0</v>
      </c>
      <c r="C18" s="4">
        <v>0.38865900000000003</v>
      </c>
      <c r="D18" s="4">
        <v>1.1010440000000001</v>
      </c>
      <c r="E18" s="4">
        <v>0.56000000000000005</v>
      </c>
      <c r="F18" s="4">
        <v>0.31667499999999998</v>
      </c>
      <c r="G18" s="4">
        <v>0</v>
      </c>
      <c r="H18" s="4">
        <v>0</v>
      </c>
      <c r="I18" s="4">
        <v>0</v>
      </c>
      <c r="J18" s="4">
        <v>1.1345399999999999</v>
      </c>
      <c r="K18" s="4"/>
      <c r="L18" s="4">
        <v>0.34234999999999999</v>
      </c>
      <c r="M18" s="4">
        <v>0.10386599999999999</v>
      </c>
      <c r="N18" s="5">
        <f t="shared" si="0"/>
        <v>3.9471340000000001</v>
      </c>
    </row>
    <row r="19" spans="1:14" s="2" customFormat="1" ht="17.45" customHeight="1" outlineLevel="1">
      <c r="A19" s="14" t="s">
        <v>39</v>
      </c>
      <c r="B19" s="8">
        <v>0</v>
      </c>
      <c r="C19" s="4">
        <v>0</v>
      </c>
      <c r="D19" s="4">
        <v>0</v>
      </c>
      <c r="E19" s="4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/>
      <c r="L19" s="4"/>
      <c r="M19" s="4">
        <v>0</v>
      </c>
      <c r="N19" s="5">
        <f t="shared" si="0"/>
        <v>0</v>
      </c>
    </row>
    <row r="20" spans="1:14" s="2" customFormat="1" ht="17.45" customHeight="1" outlineLevel="1">
      <c r="A20" s="14" t="s">
        <v>40</v>
      </c>
      <c r="B20" s="8">
        <v>0</v>
      </c>
      <c r="C20" s="4">
        <v>0</v>
      </c>
      <c r="D20" s="4">
        <v>0</v>
      </c>
      <c r="E20" s="4"/>
      <c r="F20" s="4">
        <v>0</v>
      </c>
      <c r="G20" s="4">
        <v>0</v>
      </c>
      <c r="H20" s="4"/>
      <c r="I20" s="4"/>
      <c r="J20" s="4"/>
      <c r="K20" s="4"/>
      <c r="L20" s="4"/>
      <c r="M20" s="4">
        <v>0</v>
      </c>
      <c r="N20" s="5">
        <f t="shared" si="0"/>
        <v>0</v>
      </c>
    </row>
    <row r="21" spans="1:14" s="2" customFormat="1" ht="17.45" customHeight="1" outlineLevel="1">
      <c r="A21" s="14" t="s">
        <v>41</v>
      </c>
      <c r="B21" s="8">
        <v>5.5710329999999999</v>
      </c>
      <c r="C21" s="4">
        <v>3.4737499999999999</v>
      </c>
      <c r="D21" s="4">
        <v>5.4838573333333329</v>
      </c>
      <c r="E21" s="4">
        <v>11.248758333333335</v>
      </c>
      <c r="F21" s="4">
        <v>8.0686429999999998</v>
      </c>
      <c r="G21" s="4">
        <v>16.52716616666665</v>
      </c>
      <c r="H21" s="4">
        <v>17.2633166666667</v>
      </c>
      <c r="I21" s="4">
        <v>16.7195583333333</v>
      </c>
      <c r="J21" s="4">
        <v>19.996161333333298</v>
      </c>
      <c r="K21" s="4">
        <v>20.10097966666666</v>
      </c>
      <c r="L21" s="4">
        <v>19.131604999999997</v>
      </c>
      <c r="M21" s="4">
        <v>41.325548499999996</v>
      </c>
      <c r="N21" s="5">
        <f t="shared" si="0"/>
        <v>184.91037733333326</v>
      </c>
    </row>
    <row r="22" spans="1:14" s="2" customFormat="1" ht="17.45" customHeight="1" outlineLevel="1">
      <c r="A22" s="14" t="s">
        <v>42</v>
      </c>
      <c r="B22" s="8">
        <v>0</v>
      </c>
      <c r="C22" s="4">
        <v>0</v>
      </c>
      <c r="D22" s="4">
        <v>0.284995</v>
      </c>
      <c r="E22" s="4"/>
      <c r="F22" s="4">
        <v>0</v>
      </c>
      <c r="G22" s="4">
        <v>0</v>
      </c>
      <c r="H22" s="4">
        <v>0</v>
      </c>
      <c r="I22" s="4">
        <v>0</v>
      </c>
      <c r="J22" s="4">
        <v>1.9716999999999998E-2</v>
      </c>
      <c r="K22" s="4">
        <v>2.8000000000000001E-2</v>
      </c>
      <c r="L22" s="4"/>
      <c r="M22" s="4">
        <v>0</v>
      </c>
      <c r="N22" s="5">
        <f t="shared" si="0"/>
        <v>0.33271200000000001</v>
      </c>
    </row>
    <row r="23" spans="1:14" s="2" customFormat="1" ht="17.45" customHeight="1" outlineLevel="1">
      <c r="A23" s="14" t="s">
        <v>3</v>
      </c>
      <c r="B23" s="8">
        <v>0</v>
      </c>
      <c r="C23" s="4">
        <v>0</v>
      </c>
      <c r="D23" s="4">
        <v>6.5682006666666704</v>
      </c>
      <c r="E23" s="4">
        <v>3.53</v>
      </c>
      <c r="F23" s="4">
        <v>3.9143989999999995</v>
      </c>
      <c r="G23" s="4">
        <v>0.59839299999999995</v>
      </c>
      <c r="H23" s="4">
        <v>-0.54047599999999985</v>
      </c>
      <c r="I23" s="4">
        <v>5.2508900000000001</v>
      </c>
      <c r="J23" s="4">
        <v>1.949748</v>
      </c>
      <c r="K23" s="4">
        <v>1.301914</v>
      </c>
      <c r="L23" s="4">
        <v>4.4587219999999999</v>
      </c>
      <c r="M23" s="4">
        <v>15.941754000000001</v>
      </c>
      <c r="N23" s="5">
        <f t="shared" si="0"/>
        <v>42.973544666666669</v>
      </c>
    </row>
    <row r="24" spans="1:14" s="2" customFormat="1" ht="17.45" customHeight="1" outlineLevel="1">
      <c r="A24" s="14" t="s">
        <v>43</v>
      </c>
      <c r="B24" s="8">
        <v>0</v>
      </c>
      <c r="C24" s="4">
        <v>1.9633333333333332E-2</v>
      </c>
      <c r="D24" s="4">
        <v>1.9633333333333332E-2</v>
      </c>
      <c r="E24" s="4">
        <v>0.02</v>
      </c>
      <c r="F24" s="4">
        <v>1.9633333333333332E-2</v>
      </c>
      <c r="G24" s="4">
        <v>1.9633333333333332E-2</v>
      </c>
      <c r="H24" s="4">
        <v>1.9633333333333332E-2</v>
      </c>
      <c r="I24" s="4">
        <v>1.9633333333333332E-2</v>
      </c>
      <c r="J24" s="4">
        <v>1.9633333333333332E-2</v>
      </c>
      <c r="K24" s="4">
        <v>1.9633333333333332E-2</v>
      </c>
      <c r="L24" s="4">
        <v>1.9633333333333332E-2</v>
      </c>
      <c r="M24" s="4">
        <v>0</v>
      </c>
      <c r="N24" s="5">
        <f t="shared" si="0"/>
        <v>0.19670000000000001</v>
      </c>
    </row>
    <row r="25" spans="1:14" s="2" customFormat="1" ht="17.45" customHeight="1" outlineLevel="1">
      <c r="A25" s="14" t="s">
        <v>44</v>
      </c>
      <c r="B25" s="8">
        <v>0</v>
      </c>
      <c r="C25" s="4">
        <v>0</v>
      </c>
      <c r="D25" s="4">
        <v>0</v>
      </c>
      <c r="E25" s="4"/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/>
      <c r="L25" s="4"/>
      <c r="M25" s="4">
        <v>0</v>
      </c>
      <c r="N25" s="5">
        <f t="shared" si="0"/>
        <v>0</v>
      </c>
    </row>
    <row r="26" spans="1:14" s="2" customFormat="1" ht="17.45" customHeight="1" outlineLevel="1">
      <c r="A26" s="14" t="s">
        <v>45</v>
      </c>
      <c r="B26" s="8">
        <v>0</v>
      </c>
      <c r="C26" s="4">
        <v>0</v>
      </c>
      <c r="D26" s="4">
        <v>0</v>
      </c>
      <c r="E26" s="4"/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/>
      <c r="L26" s="4"/>
      <c r="M26" s="4">
        <v>0</v>
      </c>
      <c r="N26" s="5"/>
    </row>
    <row r="27" spans="1:14" s="2" customFormat="1" ht="17.45" customHeight="1" outlineLevel="1">
      <c r="A27" s="14" t="s">
        <v>46</v>
      </c>
      <c r="B27" s="8">
        <v>0.3398766666666666</v>
      </c>
      <c r="C27" s="4">
        <v>1.032341</v>
      </c>
      <c r="D27" s="4">
        <v>5.1934141666666678</v>
      </c>
      <c r="E27" s="4">
        <v>2.4900000000000002</v>
      </c>
      <c r="F27" s="4">
        <v>4.195910333333333</v>
      </c>
      <c r="G27" s="4">
        <v>3.5386334999999995</v>
      </c>
      <c r="H27" s="4">
        <v>1.7789733333333335</v>
      </c>
      <c r="I27" s="4">
        <v>2.2682331666666666</v>
      </c>
      <c r="J27" s="4">
        <v>2.6216038333333338</v>
      </c>
      <c r="K27" s="4">
        <v>2.4950918333333338</v>
      </c>
      <c r="L27" s="4">
        <v>3.4007790000000009</v>
      </c>
      <c r="M27" s="4">
        <v>4.1808158333333321</v>
      </c>
      <c r="N27" s="5">
        <f t="shared" si="0"/>
        <v>33.535672666666663</v>
      </c>
    </row>
    <row r="28" spans="1:14" s="2" customFormat="1" ht="17.45" customHeight="1" outlineLevel="1">
      <c r="A28" s="18" t="s">
        <v>57</v>
      </c>
      <c r="B28" s="9">
        <f t="shared" ref="B28:M28" si="4">B8-B10</f>
        <v>44.008119333333326</v>
      </c>
      <c r="C28" s="5">
        <f t="shared" si="4"/>
        <v>19.444916666666664</v>
      </c>
      <c r="D28" s="5">
        <f t="shared" si="4"/>
        <v>88.926474166666623</v>
      </c>
      <c r="E28" s="5">
        <f t="shared" si="4"/>
        <v>29.174272666666646</v>
      </c>
      <c r="F28" s="5">
        <f t="shared" si="4"/>
        <v>56.883593333333337</v>
      </c>
      <c r="G28" s="5">
        <f t="shared" si="4"/>
        <v>34.845629666666653</v>
      </c>
      <c r="H28" s="5">
        <f t="shared" si="4"/>
        <v>34.387567666666612</v>
      </c>
      <c r="I28" s="5">
        <f t="shared" si="4"/>
        <v>72.65762316666671</v>
      </c>
      <c r="J28" s="5">
        <f t="shared" si="4"/>
        <v>33.278364500000016</v>
      </c>
      <c r="K28" s="5">
        <f t="shared" si="4"/>
        <v>47.208745166666716</v>
      </c>
      <c r="L28" s="5">
        <f t="shared" si="4"/>
        <v>24.046168666666659</v>
      </c>
      <c r="M28" s="5">
        <f t="shared" si="4"/>
        <v>36.201874333333308</v>
      </c>
      <c r="N28" s="5">
        <f t="shared" si="0"/>
        <v>521.06334933333324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s="2" customFormat="1" ht="17.45" customHeight="1" outlineLevel="1" thickBot="1">
      <c r="A46" s="21" t="s">
        <v>4</v>
      </c>
      <c r="B46" s="11">
        <f>B28-B29</f>
        <v>44.008119333333326</v>
      </c>
      <c r="C46" s="7">
        <f t="shared" ref="C46:M46" si="6">C28-C29</f>
        <v>19.444916666666664</v>
      </c>
      <c r="D46" s="7">
        <f t="shared" si="6"/>
        <v>88.926474166666623</v>
      </c>
      <c r="E46" s="7">
        <f t="shared" si="6"/>
        <v>29.174272666666646</v>
      </c>
      <c r="F46" s="7">
        <f t="shared" si="6"/>
        <v>56.883593333333337</v>
      </c>
      <c r="G46" s="7">
        <f t="shared" si="6"/>
        <v>34.845629666666653</v>
      </c>
      <c r="H46" s="7">
        <f t="shared" si="6"/>
        <v>34.387567666666612</v>
      </c>
      <c r="I46" s="7">
        <f t="shared" si="6"/>
        <v>72.65762316666671</v>
      </c>
      <c r="J46" s="7">
        <f t="shared" si="6"/>
        <v>33.278364500000016</v>
      </c>
      <c r="K46" s="7">
        <f t="shared" si="6"/>
        <v>47.208745166666716</v>
      </c>
      <c r="L46" s="7">
        <f t="shared" si="6"/>
        <v>24.046168666666659</v>
      </c>
      <c r="M46" s="7">
        <f t="shared" si="6"/>
        <v>36.201874333333308</v>
      </c>
      <c r="N46" s="7">
        <f t="shared" si="0"/>
        <v>521.06334933333324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L57" sqref="L57"/>
    </sheetView>
  </sheetViews>
  <sheetFormatPr defaultColWidth="8.625" defaultRowHeight="13.5" outlineLevelRow="1"/>
  <cols>
    <col min="1" max="1" width="22.375" style="3" bestFit="1" customWidth="1"/>
    <col min="2" max="14" width="8.625" style="3" customWidth="1"/>
    <col min="15" max="16384" width="8.625" style="3"/>
  </cols>
  <sheetData>
    <row r="1" spans="1:14" s="1" customFormat="1" ht="21.95" customHeight="1" thickBot="1">
      <c r="A1" s="1" t="s">
        <v>24</v>
      </c>
    </row>
    <row r="2" spans="1:14" s="2" customFormat="1" ht="17.45" customHeight="1" collapsed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4" s="2" customFormat="1" ht="17.45" hidden="1" customHeight="1" outlineLevel="1">
      <c r="A3" s="13" t="s">
        <v>0</v>
      </c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f>SUM(B3:M3)</f>
        <v>0</v>
      </c>
    </row>
    <row r="4" spans="1:14" s="2" customFormat="1" ht="17.45" hidden="1" customHeight="1" outlineLevel="1">
      <c r="A4" s="13" t="s">
        <v>1</v>
      </c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f t="shared" ref="N4:N46" si="0">SUM(B4:M4)</f>
        <v>0</v>
      </c>
    </row>
    <row r="5" spans="1:14" s="2" customFormat="1" ht="17.45" hidden="1" customHeight="1" outlineLevel="1">
      <c r="A5" s="13" t="s">
        <v>25</v>
      </c>
      <c r="B5" s="8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>
        <f t="shared" si="0"/>
        <v>0</v>
      </c>
    </row>
    <row r="6" spans="1:14" s="2" customFormat="1" ht="17.45" hidden="1" customHeight="1" outlineLevel="1">
      <c r="A6" s="13" t="s">
        <v>26</v>
      </c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>
        <f t="shared" si="0"/>
        <v>0</v>
      </c>
    </row>
    <row r="7" spans="1:14" s="2" customFormat="1" ht="17.45" hidden="1" customHeight="1" outlineLevel="1">
      <c r="A7" s="13" t="s">
        <v>27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si="0"/>
        <v>0</v>
      </c>
    </row>
    <row r="8" spans="1:14" s="2" customFormat="1" ht="17.45" hidden="1" customHeight="1" outlineLevel="1">
      <c r="A8" s="19" t="s">
        <v>28</v>
      </c>
      <c r="B8" s="9">
        <f>B6-B7</f>
        <v>0</v>
      </c>
      <c r="C8" s="5">
        <f t="shared" ref="C8:M8" si="1">C6-C7</f>
        <v>0</v>
      </c>
      <c r="D8" s="5">
        <f t="shared" si="1"/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>
        <f t="shared" si="0"/>
        <v>0</v>
      </c>
    </row>
    <row r="9" spans="1:14" s="2" customFormat="1" ht="17.45" hidden="1" customHeight="1" outlineLevel="1">
      <c r="A9" s="20" t="s">
        <v>19</v>
      </c>
      <c r="B9" s="10">
        <f>IFERROR(B8/B6,0)</f>
        <v>0</v>
      </c>
      <c r="C9" s="6">
        <f t="shared" ref="C9:N9" si="2">IFERROR(C8/C6,0)</f>
        <v>0</v>
      </c>
      <c r="D9" s="6">
        <f t="shared" si="2"/>
        <v>0</v>
      </c>
      <c r="E9" s="6">
        <f t="shared" si="2"/>
        <v>0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0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0</v>
      </c>
      <c r="N9" s="6">
        <f t="shared" si="2"/>
        <v>0</v>
      </c>
    </row>
    <row r="10" spans="1:14" s="2" customFormat="1" ht="17.45" customHeight="1">
      <c r="A10" s="19" t="s">
        <v>29</v>
      </c>
      <c r="B10" s="9">
        <f t="shared" ref="B10:M10" si="3">SUM(B11:B27)</f>
        <v>24.721774666666665</v>
      </c>
      <c r="C10" s="5">
        <f t="shared" si="3"/>
        <v>13.954771333333333</v>
      </c>
      <c r="D10" s="5">
        <f t="shared" si="3"/>
        <v>10.770656666666667</v>
      </c>
      <c r="E10" s="5">
        <f t="shared" si="3"/>
        <v>14.088725</v>
      </c>
      <c r="F10" s="5">
        <f t="shared" si="3"/>
        <v>12.109070666666668</v>
      </c>
      <c r="G10" s="5">
        <f t="shared" si="3"/>
        <v>9.145230999999999</v>
      </c>
      <c r="H10" s="5">
        <f t="shared" si="3"/>
        <v>10.983581333333333</v>
      </c>
      <c r="I10" s="5">
        <f t="shared" si="3"/>
        <v>8.342947333333333</v>
      </c>
      <c r="J10" s="5">
        <f t="shared" si="3"/>
        <v>11.167636999999997</v>
      </c>
      <c r="K10" s="5">
        <f t="shared" si="3"/>
        <v>9.347014999999999</v>
      </c>
      <c r="L10" s="5">
        <f t="shared" si="3"/>
        <v>10.284395</v>
      </c>
      <c r="M10" s="5">
        <f t="shared" si="3"/>
        <v>22.067771666666662</v>
      </c>
      <c r="N10" s="5">
        <f t="shared" si="0"/>
        <v>156.98357666666664</v>
      </c>
    </row>
    <row r="11" spans="1:14" s="2" customFormat="1" ht="17.45" customHeight="1" outlineLevel="1">
      <c r="A11" s="14" t="s">
        <v>31</v>
      </c>
      <c r="B11" s="8"/>
      <c r="C11" s="4"/>
      <c r="D11" s="4">
        <v>0</v>
      </c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0</v>
      </c>
    </row>
    <row r="12" spans="1:14" s="2" customFormat="1" ht="17.45" customHeight="1" outlineLevel="1">
      <c r="A12" s="14" t="s">
        <v>32</v>
      </c>
      <c r="B12" s="8"/>
      <c r="C12" s="4">
        <v>0.68100000000000005</v>
      </c>
      <c r="D12" s="4">
        <v>0</v>
      </c>
      <c r="E12" s="4">
        <v>0.87612900000000005</v>
      </c>
      <c r="F12" s="4"/>
      <c r="G12" s="4">
        <v>1.87</v>
      </c>
      <c r="H12" s="4">
        <v>6.046E-2</v>
      </c>
      <c r="I12" s="4">
        <v>5.9499999999999997E-2</v>
      </c>
      <c r="J12" s="4">
        <v>0.35609899999999994</v>
      </c>
      <c r="K12" s="4">
        <v>3.6823666666666664E-2</v>
      </c>
      <c r="L12" s="4">
        <v>2.6318666666666667E-2</v>
      </c>
      <c r="M12" s="4">
        <v>7.6999999999999999E-2</v>
      </c>
      <c r="N12" s="5">
        <f t="shared" si="0"/>
        <v>4.0433303333333335</v>
      </c>
    </row>
    <row r="13" spans="1:14" s="2" customFormat="1" ht="17.45" customHeight="1" outlineLevel="1">
      <c r="A13" s="14" t="s">
        <v>33</v>
      </c>
      <c r="B13" s="8"/>
      <c r="C13" s="4"/>
      <c r="D13" s="4">
        <v>0.16200000000000001</v>
      </c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0.16200000000000001</v>
      </c>
    </row>
    <row r="14" spans="1:14" s="2" customFormat="1" ht="17.45" customHeight="1" outlineLevel="1">
      <c r="A14" s="14" t="s">
        <v>34</v>
      </c>
      <c r="B14" s="8"/>
      <c r="C14" s="4"/>
      <c r="D14" s="4">
        <v>0</v>
      </c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</row>
    <row r="15" spans="1:14" s="2" customFormat="1" ht="17.45" customHeight="1" outlineLevel="1">
      <c r="A15" s="14" t="s">
        <v>35</v>
      </c>
      <c r="B15" s="8"/>
      <c r="C15" s="4"/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</row>
    <row r="16" spans="1:14" s="2" customFormat="1" ht="17.45" customHeight="1" outlineLevel="1">
      <c r="A16" s="14" t="s">
        <v>36</v>
      </c>
      <c r="B16" s="8"/>
      <c r="C16" s="4"/>
      <c r="D16" s="4">
        <v>6.0619333333333324E-2</v>
      </c>
      <c r="E16" s="4"/>
      <c r="F16" s="4"/>
      <c r="G16" s="4"/>
      <c r="H16" s="4"/>
      <c r="I16" s="4"/>
      <c r="J16" s="4"/>
      <c r="K16" s="4"/>
      <c r="L16" s="4"/>
      <c r="M16" s="4">
        <v>0.15727433333333335</v>
      </c>
      <c r="N16" s="5">
        <f t="shared" si="0"/>
        <v>0.21789366666666668</v>
      </c>
    </row>
    <row r="17" spans="1:14" s="2" customFormat="1" ht="17.45" customHeight="1" outlineLevel="1">
      <c r="A17" s="14" t="s">
        <v>37</v>
      </c>
      <c r="B17" s="8"/>
      <c r="C17" s="4"/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  <c r="N17" s="5">
        <f t="shared" si="0"/>
        <v>0</v>
      </c>
    </row>
    <row r="18" spans="1:14" s="2" customFormat="1" ht="17.45" customHeight="1" outlineLevel="1">
      <c r="A18" s="14" t="s">
        <v>38</v>
      </c>
      <c r="B18" s="8"/>
      <c r="C18" s="4"/>
      <c r="D18" s="4">
        <v>0</v>
      </c>
      <c r="E18" s="4"/>
      <c r="F18" s="4"/>
      <c r="G18" s="4"/>
      <c r="H18" s="4"/>
      <c r="I18" s="4"/>
      <c r="J18" s="4"/>
      <c r="K18" s="4"/>
      <c r="L18" s="4"/>
      <c r="M18" s="4"/>
      <c r="N18" s="5">
        <f t="shared" si="0"/>
        <v>0</v>
      </c>
    </row>
    <row r="19" spans="1:14" s="2" customFormat="1" ht="17.45" customHeight="1" outlineLevel="1">
      <c r="A19" s="14" t="s">
        <v>39</v>
      </c>
      <c r="B19" s="8"/>
      <c r="C19" s="4"/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</row>
    <row r="20" spans="1:14" s="2" customFormat="1" ht="17.45" customHeight="1" outlineLevel="1">
      <c r="A20" s="14" t="s">
        <v>40</v>
      </c>
      <c r="B20" s="8"/>
      <c r="C20" s="4"/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0</v>
      </c>
    </row>
    <row r="21" spans="1:14" s="2" customFormat="1" ht="17.45" customHeight="1" outlineLevel="1">
      <c r="A21" s="14" t="s">
        <v>41</v>
      </c>
      <c r="B21" s="8">
        <v>22.396246999999999</v>
      </c>
      <c r="C21" s="4">
        <v>11.756500000000001</v>
      </c>
      <c r="D21" s="4">
        <v>5.4838573333333329</v>
      </c>
      <c r="E21" s="4">
        <v>11.091258333333332</v>
      </c>
      <c r="F21" s="4">
        <v>7.9194360000000001</v>
      </c>
      <c r="G21" s="4">
        <v>4.5936566666666661</v>
      </c>
      <c r="H21" s="4">
        <v>9.1999776666666655</v>
      </c>
      <c r="I21" s="4">
        <v>6.9358193333333329</v>
      </c>
      <c r="J21" s="4">
        <v>8.4877753333333299</v>
      </c>
      <c r="K21" s="4">
        <v>7.9078486666666663</v>
      </c>
      <c r="L21" s="4">
        <v>7.2202760000000001</v>
      </c>
      <c r="M21" s="4">
        <v>19.281279999999995</v>
      </c>
      <c r="N21" s="5">
        <f t="shared" si="0"/>
        <v>122.27393233333332</v>
      </c>
    </row>
    <row r="22" spans="1:14" s="2" customFormat="1" ht="17.45" customHeight="1" outlineLevel="1">
      <c r="A22" s="14" t="s">
        <v>42</v>
      </c>
      <c r="B22" s="8"/>
      <c r="C22" s="4"/>
      <c r="D22" s="4">
        <v>0</v>
      </c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0</v>
      </c>
    </row>
    <row r="23" spans="1:14" s="2" customFormat="1" ht="17.45" customHeight="1" outlineLevel="1">
      <c r="A23" s="14" t="s">
        <v>3</v>
      </c>
      <c r="B23" s="8"/>
      <c r="C23" s="4"/>
      <c r="D23" s="4">
        <v>0</v>
      </c>
      <c r="E23" s="4"/>
      <c r="F23" s="4"/>
      <c r="G23" s="4"/>
      <c r="H23" s="4"/>
      <c r="I23" s="4"/>
      <c r="J23" s="4"/>
      <c r="K23" s="4"/>
      <c r="L23" s="4"/>
      <c r="M23" s="4"/>
      <c r="N23" s="5">
        <f t="shared" si="0"/>
        <v>0</v>
      </c>
    </row>
    <row r="24" spans="1:14" s="2" customFormat="1" ht="17.45" customHeight="1" outlineLevel="1">
      <c r="A24" s="14" t="s">
        <v>43</v>
      </c>
      <c r="B24" s="8"/>
      <c r="C24" s="4">
        <v>1.9633333333333332E-2</v>
      </c>
      <c r="D24" s="4">
        <v>1.9633333333333332E-2</v>
      </c>
      <c r="E24" s="4">
        <v>1.9633333333333332E-2</v>
      </c>
      <c r="F24" s="4">
        <v>1.9633333333333332E-2</v>
      </c>
      <c r="G24" s="4">
        <v>1.9633333333333332E-2</v>
      </c>
      <c r="H24" s="4">
        <v>1.9633333333333332E-2</v>
      </c>
      <c r="I24" s="4">
        <v>1.9633333333333332E-2</v>
      </c>
      <c r="J24" s="4">
        <v>1.9633333333333332E-2</v>
      </c>
      <c r="K24" s="4">
        <v>1.9633333333333332E-2</v>
      </c>
      <c r="L24" s="4">
        <v>1.9633333333333332E-2</v>
      </c>
      <c r="M24" s="4"/>
      <c r="N24" s="5">
        <f t="shared" si="0"/>
        <v>0.19633333333333333</v>
      </c>
    </row>
    <row r="25" spans="1:14" s="2" customFormat="1" ht="17.45" customHeight="1" outlineLevel="1">
      <c r="A25" s="14" t="s">
        <v>44</v>
      </c>
      <c r="B25" s="8"/>
      <c r="C25" s="4"/>
      <c r="D25" s="4">
        <v>0</v>
      </c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</row>
    <row r="26" spans="1:14" s="2" customFormat="1" ht="17.45" customHeight="1" outlineLevel="1">
      <c r="A26" s="14" t="s">
        <v>45</v>
      </c>
      <c r="B26" s="8"/>
      <c r="C26" s="4"/>
      <c r="D26" s="4">
        <v>0</v>
      </c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s="2" customFormat="1" ht="17.45" customHeight="1" outlineLevel="1">
      <c r="A27" s="14" t="s">
        <v>46</v>
      </c>
      <c r="B27" s="8">
        <v>2.3255276666666669</v>
      </c>
      <c r="C27" s="4">
        <v>1.497638</v>
      </c>
      <c r="D27" s="4">
        <v>5.0445466666666681</v>
      </c>
      <c r="E27" s="4">
        <v>2.1017043333333336</v>
      </c>
      <c r="F27" s="4">
        <v>4.1700013333333334</v>
      </c>
      <c r="G27" s="4">
        <v>2.6619410000000001</v>
      </c>
      <c r="H27" s="4">
        <v>1.7035103333333339</v>
      </c>
      <c r="I27" s="4">
        <v>1.3279946666666667</v>
      </c>
      <c r="J27" s="4">
        <v>2.3041293333333339</v>
      </c>
      <c r="K27" s="4">
        <v>1.3827093333333331</v>
      </c>
      <c r="L27" s="4">
        <v>3.0181670000000009</v>
      </c>
      <c r="M27" s="4">
        <v>2.552217333333334</v>
      </c>
      <c r="N27" s="5">
        <f t="shared" si="0"/>
        <v>30.090087000000008</v>
      </c>
    </row>
    <row r="28" spans="1:14" s="2" customFormat="1" ht="17.45" customHeight="1" outlineLevel="1">
      <c r="A28" s="18" t="s">
        <v>57</v>
      </c>
      <c r="B28" s="9">
        <f t="shared" ref="B28:M28" si="4">B8-B10</f>
        <v>-24.721774666666665</v>
      </c>
      <c r="C28" s="5">
        <f t="shared" si="4"/>
        <v>-13.954771333333333</v>
      </c>
      <c r="D28" s="5">
        <f t="shared" si="4"/>
        <v>-10.770656666666667</v>
      </c>
      <c r="E28" s="5">
        <f t="shared" si="4"/>
        <v>-14.088725</v>
      </c>
      <c r="F28" s="5">
        <f t="shared" si="4"/>
        <v>-12.109070666666668</v>
      </c>
      <c r="G28" s="5">
        <f t="shared" si="4"/>
        <v>-9.145230999999999</v>
      </c>
      <c r="H28" s="5">
        <f t="shared" si="4"/>
        <v>-10.983581333333333</v>
      </c>
      <c r="I28" s="5">
        <f t="shared" si="4"/>
        <v>-8.342947333333333</v>
      </c>
      <c r="J28" s="5">
        <f t="shared" si="4"/>
        <v>-11.167636999999997</v>
      </c>
      <c r="K28" s="5">
        <f t="shared" si="4"/>
        <v>-9.347014999999999</v>
      </c>
      <c r="L28" s="5">
        <f t="shared" si="4"/>
        <v>-10.284395</v>
      </c>
      <c r="M28" s="5">
        <f t="shared" si="4"/>
        <v>-22.067771666666662</v>
      </c>
      <c r="N28" s="5">
        <f t="shared" si="0"/>
        <v>-156.98357666666664</v>
      </c>
    </row>
    <row r="29" spans="1:14" s="2" customFormat="1" ht="17.45" customHeight="1">
      <c r="A29" s="19" t="s">
        <v>30</v>
      </c>
      <c r="B29" s="9">
        <f>SUM(B30:B45)</f>
        <v>0</v>
      </c>
      <c r="C29" s="5">
        <f t="shared" ref="C29:M29" si="5">SUM(C30:C45)</f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</v>
      </c>
    </row>
    <row r="30" spans="1:14" s="2" customFormat="1" ht="17.45" customHeight="1" collapsed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s="2" customFormat="1" ht="17.45" hidden="1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45" hidden="1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45" hidden="1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45" hidden="1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45" hidden="1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45" hidden="1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45" hidden="1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45" hidden="1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45" hidden="1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45" hidden="1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45" hidden="1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45" hidden="1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45" hidden="1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45" hidden="1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45" hidden="1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s="2" customFormat="1" ht="17.45" hidden="1" customHeight="1" outlineLevel="1" thickBot="1">
      <c r="A46" s="21" t="s">
        <v>4</v>
      </c>
      <c r="B46" s="11">
        <f>B28-B29</f>
        <v>-24.721774666666665</v>
      </c>
      <c r="C46" s="7">
        <f t="shared" ref="C46:M46" si="6">C28-C29</f>
        <v>-13.954771333333333</v>
      </c>
      <c r="D46" s="7">
        <f t="shared" si="6"/>
        <v>-10.770656666666667</v>
      </c>
      <c r="E46" s="7">
        <f t="shared" si="6"/>
        <v>-14.088725</v>
      </c>
      <c r="F46" s="7">
        <f t="shared" si="6"/>
        <v>-12.109070666666668</v>
      </c>
      <c r="G46" s="7">
        <f t="shared" si="6"/>
        <v>-9.145230999999999</v>
      </c>
      <c r="H46" s="7">
        <f t="shared" si="6"/>
        <v>-10.983581333333333</v>
      </c>
      <c r="I46" s="7">
        <f t="shared" si="6"/>
        <v>-8.342947333333333</v>
      </c>
      <c r="J46" s="7">
        <f t="shared" si="6"/>
        <v>-11.167636999999997</v>
      </c>
      <c r="K46" s="7">
        <f t="shared" si="6"/>
        <v>-9.347014999999999</v>
      </c>
      <c r="L46" s="7">
        <f t="shared" si="6"/>
        <v>-10.284395</v>
      </c>
      <c r="M46" s="7">
        <f t="shared" si="6"/>
        <v>-22.067771666666662</v>
      </c>
      <c r="N46" s="7">
        <f t="shared" si="0"/>
        <v>-156.98357666666664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美素美妆</vt:lpstr>
      <vt:lpstr>美素商超</vt:lpstr>
      <vt:lpstr>美素电商</vt:lpstr>
      <vt:lpstr>美素品牌</vt:lpstr>
      <vt:lpstr>大客户部</vt:lpstr>
      <vt:lpstr>大客户部-KA</vt:lpstr>
      <vt:lpstr>大客户部-特通</vt:lpstr>
      <vt:lpstr>大客户部-商务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周静</cp:lastModifiedBy>
  <dcterms:created xsi:type="dcterms:W3CDTF">2015-06-05T18:19:34Z</dcterms:created>
  <dcterms:modified xsi:type="dcterms:W3CDTF">2021-03-29T05:54:03Z</dcterms:modified>
</cp:coreProperties>
</file>