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name="COVAR">Sheet1!$H$2:$L$6</definedName>
  </definedNames>
  <calcPr/>
</workbook>
</file>

<file path=xl/sharedStrings.xml><?xml version="1.0" encoding="utf-8"?>
<sst xmlns="http://schemas.openxmlformats.org/spreadsheetml/2006/main" count="30" uniqueCount="19">
  <si>
    <t>returns(M&amp;M)</t>
  </si>
  <si>
    <t>returns(ICICI)</t>
  </si>
  <si>
    <t>returns(ASIAN PAINTS)</t>
  </si>
  <si>
    <t>returns(TATA MOTORS)</t>
  </si>
  <si>
    <t>returns(RELIANCE)</t>
  </si>
  <si>
    <t>M&amp;M</t>
  </si>
  <si>
    <t>ICICI</t>
  </si>
  <si>
    <t>ASIAN PAINTS</t>
  </si>
  <si>
    <t>TATA MOTORS</t>
  </si>
  <si>
    <t>RELIANCE</t>
  </si>
  <si>
    <t>RETURNS</t>
  </si>
  <si>
    <t>RISK</t>
  </si>
  <si>
    <t>WEIGHT</t>
  </si>
  <si>
    <t>PORTFOLIO RETURNS</t>
  </si>
  <si>
    <t>STEP 1</t>
  </si>
  <si>
    <t>MMULT(TOTAL WEIGHTS, COVAR)</t>
  </si>
  <si>
    <t>STEP 2</t>
  </si>
  <si>
    <t>STEP 3(PORTFOLIO VARIANCE)</t>
  </si>
  <si>
    <t>STEP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</si>
</sst>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00%"/>
  </numFmts>
  <fonts count="4">
    <font>
      <sz val="11.0"/>
      <color rgb="FF000000"/>
      <name val="Calibri"/>
    </font>
    <font>
      <sz val="10.0"/>
      <color rgb="FF000000"/>
      <name val="Arial"/>
    </font>
    <font>
      <sz val="11.0"/>
      <color rgb="FFFF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164" xfId="0" applyBorder="1" applyFont="1" applyNumberFormat="1"/>
    <xf borderId="1" fillId="2" fontId="0" numFmtId="0" xfId="0" applyBorder="1" applyFill="1" applyFont="1"/>
    <xf borderId="1" fillId="3" fontId="1" numFmtId="164" xfId="0" applyAlignment="1" applyBorder="1" applyFill="1" applyFont="1" applyNumberFormat="1">
      <alignment horizontal="right"/>
    </xf>
    <xf borderId="0" fillId="0" fontId="2" numFmtId="0" xfId="0" applyFont="1"/>
    <xf borderId="0" fillId="0" fontId="2" numFmtId="10" xfId="0" applyFont="1" applyNumberFormat="1"/>
    <xf borderId="0" fillId="0" fontId="2" numFmtId="165" xfId="0" applyFont="1" applyNumberFormat="1"/>
    <xf borderId="0" fillId="0" fontId="0" numFmtId="9" xfId="0" applyFont="1" applyNumberFormat="1"/>
    <xf borderId="1" fillId="2" fontId="0" numFmtId="165" xfId="0" applyBorder="1" applyFont="1" applyNumberFormat="1"/>
    <xf borderId="2" fillId="2" fontId="3" numFmtId="10" xfId="0" applyBorder="1" applyFont="1" applyNumberFormat="1"/>
    <xf borderId="2" fillId="2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2.86"/>
    <col customWidth="1" min="3" max="3" width="21.71"/>
    <col customWidth="1" min="4" max="4" width="22.0"/>
    <col customWidth="1" min="5" max="5" width="17.57"/>
    <col customWidth="1" min="6" max="6" width="8.71"/>
    <col customWidth="1" min="7" max="7" width="28.14"/>
    <col customWidth="1" min="8" max="8" width="14.86"/>
    <col customWidth="1" min="9" max="9" width="12.0"/>
    <col customWidth="1" min="10" max="10" width="14.57"/>
    <col customWidth="1" min="11" max="11" width="13.29"/>
    <col customWidth="1" min="12" max="12" width="12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>
      <c r="A2" s="2">
        <v>-0.015621428027127944</v>
      </c>
      <c r="B2" s="2">
        <v>0.01331211112718844</v>
      </c>
      <c r="C2" s="2">
        <v>-3.55694671693818E-4</v>
      </c>
      <c r="D2" s="2">
        <v>5.638567803777521E-4</v>
      </c>
      <c r="E2" s="2">
        <v>0.00617082141397626</v>
      </c>
      <c r="G2" s="1" t="s">
        <v>5</v>
      </c>
      <c r="H2" s="3">
        <f>VARP(A2:A20)</f>
        <v>0.0002918444765</v>
      </c>
      <c r="I2" s="1">
        <f>H3</f>
        <v>0.00006571597364</v>
      </c>
      <c r="J2" s="1">
        <f>H4</f>
        <v>0.0001091566242</v>
      </c>
      <c r="K2" s="1">
        <f>H5</f>
        <v>0.0001803279269</v>
      </c>
      <c r="L2" s="1">
        <f>H6</f>
        <v>0.000041110037</v>
      </c>
      <c r="M2" s="1">
        <v>-0.003200085903924231</v>
      </c>
      <c r="N2" s="1">
        <v>0.017083456223149978</v>
      </c>
      <c r="O2" s="1">
        <v>0.3</v>
      </c>
    </row>
    <row r="3">
      <c r="A3" s="2">
        <v>0.007446645171196105</v>
      </c>
      <c r="B3" s="2">
        <v>-0.007610568638713318</v>
      </c>
      <c r="C3" s="2">
        <v>0.002639087018544968</v>
      </c>
      <c r="D3" s="2">
        <v>-0.029017246099096693</v>
      </c>
      <c r="E3" s="2">
        <v>0.0026633886498668305</v>
      </c>
      <c r="G3" s="1" t="s">
        <v>6</v>
      </c>
      <c r="H3" s="1">
        <f>COVAR(A2:A20,B2:B20)</f>
        <v>0.00006571597364</v>
      </c>
      <c r="I3" s="3">
        <f>VARP(B2:B20)</f>
        <v>0.0001249077843</v>
      </c>
      <c r="J3" s="1">
        <f>I4</f>
        <v>0.00002411178047</v>
      </c>
      <c r="K3" s="1">
        <f>I5</f>
        <v>0.0001063938438</v>
      </c>
      <c r="L3" s="1">
        <f>I6</f>
        <v>0.00006336912467</v>
      </c>
      <c r="M3" s="1">
        <v>-6.094292032518268E-4</v>
      </c>
      <c r="N3" s="1">
        <v>0.011176215115999125</v>
      </c>
      <c r="O3" s="1">
        <v>0.3</v>
      </c>
    </row>
    <row r="4">
      <c r="A4" s="2">
        <v>9.22083909635637E-4</v>
      </c>
      <c r="B4" s="2">
        <v>-0.020809898762654763</v>
      </c>
      <c r="C4" s="2">
        <v>0.0026819238333631325</v>
      </c>
      <c r="D4" s="2">
        <v>0.03926031294452351</v>
      </c>
      <c r="E4" s="2">
        <v>-0.009778463036598194</v>
      </c>
      <c r="G4" s="1" t="s">
        <v>7</v>
      </c>
      <c r="H4" s="1">
        <f>COVAR(C2:C20,A2:A20)</f>
        <v>0.0001091566242</v>
      </c>
      <c r="I4" s="1">
        <f>COVAR(B2:B20,C2:C20)</f>
        <v>0.00002411178047</v>
      </c>
      <c r="J4" s="3">
        <f>VARP(C2:C20)</f>
        <v>0.0001185887744</v>
      </c>
      <c r="K4" s="1">
        <f>J5</f>
        <v>0.00005150724114</v>
      </c>
      <c r="L4" s="1">
        <f>J6</f>
        <v>0.0000782112351</v>
      </c>
      <c r="M4" s="1">
        <v>-0.0018506011136062326</v>
      </c>
      <c r="N4" s="1">
        <v>0.01088984730648317</v>
      </c>
      <c r="O4" s="1">
        <v>0.1</v>
      </c>
    </row>
    <row r="5">
      <c r="A5" s="2">
        <v>0.006340859882462144</v>
      </c>
      <c r="B5" s="2">
        <v>0.01008379491549499</v>
      </c>
      <c r="C5" s="2">
        <v>3.2193446845045465E-4</v>
      </c>
      <c r="D5" s="2">
        <v>0.008318990246701024</v>
      </c>
      <c r="E5" s="2">
        <v>-4.057288919540271E-5</v>
      </c>
      <c r="G5" s="1" t="s">
        <v>8</v>
      </c>
      <c r="H5" s="1">
        <f>COVAR(D2:D20,A2:A20)</f>
        <v>0.0001803279269</v>
      </c>
      <c r="I5" s="1">
        <f>COVAR(B2:B20,D2:D20)</f>
        <v>0.0001063938438</v>
      </c>
      <c r="J5" s="1">
        <f>COVAR(D2:D20,C2:C20)</f>
        <v>0.00005150724114</v>
      </c>
      <c r="K5" s="3">
        <f>VARP(D2:D20)</f>
        <v>0.002092160361</v>
      </c>
      <c r="L5" s="1">
        <f>K6</f>
        <v>-0.00003478985016</v>
      </c>
      <c r="M5" s="1">
        <v>-7.913026066772893E-5</v>
      </c>
      <c r="N5" s="1">
        <v>0.04574013949079486</v>
      </c>
      <c r="O5" s="1">
        <v>0.1</v>
      </c>
    </row>
    <row r="6">
      <c r="A6" s="2">
        <v>0.019552191737622165</v>
      </c>
      <c r="B6" s="2">
        <v>0.002134927412467976</v>
      </c>
      <c r="C6" s="2">
        <v>0.0</v>
      </c>
      <c r="D6" s="2">
        <v>0.027106658809664248</v>
      </c>
      <c r="E6" s="2">
        <v>-0.011668938968642378</v>
      </c>
      <c r="G6" s="1" t="s">
        <v>9</v>
      </c>
      <c r="H6" s="1">
        <f>COVAR(A2:A20,E2:E20)</f>
        <v>0.000041110037</v>
      </c>
      <c r="I6" s="1">
        <f>COVAR(B2:B20,E2:E20)</f>
        <v>0.00006336912467</v>
      </c>
      <c r="J6" s="1">
        <f>COVAR(C2:C20,E2:E20)</f>
        <v>0.0000782112351</v>
      </c>
      <c r="K6" s="1">
        <f>COVAR(D2:D20,E2:E20)</f>
        <v>-0.00003478985016</v>
      </c>
      <c r="L6" s="3">
        <f>VARP(E2:E20)</f>
        <v>0.000205388927</v>
      </c>
      <c r="M6" s="1">
        <v>-6.990922928072984E-4</v>
      </c>
      <c r="N6" s="1">
        <v>0.01433139654732171</v>
      </c>
      <c r="O6" s="1">
        <v>0.2</v>
      </c>
    </row>
    <row r="7">
      <c r="A7" s="2">
        <v>0.0010259648015154147</v>
      </c>
      <c r="B7" s="2">
        <v>0.017670915411355802</v>
      </c>
      <c r="C7" s="2">
        <v>6.442837712075765E-4</v>
      </c>
      <c r="D7" s="2">
        <v>0.029733009708737723</v>
      </c>
      <c r="E7" s="2">
        <v>0.01016729452748425</v>
      </c>
      <c r="O7">
        <f>SUM(O2:O6)</f>
        <v>1</v>
      </c>
    </row>
    <row r="8">
      <c r="A8" s="2">
        <v>0.0015017388555168063</v>
      </c>
      <c r="B8" s="2">
        <v>0.005680990531682414</v>
      </c>
      <c r="C8" s="2">
        <v>0.013825888159088568</v>
      </c>
      <c r="D8" s="2">
        <v>0.0064122137404580845</v>
      </c>
      <c r="E8" s="2">
        <v>0.01500698955677987</v>
      </c>
      <c r="G8" s="5" t="s">
        <v>13</v>
      </c>
      <c r="H8" s="6">
        <f>SUMPRODUCT(M2:M6,O2:O6)</f>
        <v>-0.001475646128</v>
      </c>
      <c r="J8" s="5" t="s">
        <v>11</v>
      </c>
      <c r="K8" s="7">
        <f>H16</f>
        <v>0.01096191303</v>
      </c>
    </row>
    <row r="9">
      <c r="A9" s="2">
        <v>0.012646070113654517</v>
      </c>
      <c r="B9" s="2">
        <v>0.013284132841328414</v>
      </c>
      <c r="C9" s="2">
        <v>-0.0015941451396688856</v>
      </c>
      <c r="D9" s="2">
        <v>0.005217925107427835</v>
      </c>
      <c r="E9" s="2">
        <v>-0.0032784198016556024</v>
      </c>
      <c r="H9" s="8"/>
    </row>
    <row r="10">
      <c r="A10" s="2">
        <v>-0.004541470799139366</v>
      </c>
      <c r="B10" s="2">
        <v>-0.009937162063422409</v>
      </c>
      <c r="C10" s="2">
        <v>-0.009723019517795604</v>
      </c>
      <c r="D10" s="2">
        <v>0.007732755954222084</v>
      </c>
      <c r="E10" s="2">
        <v>-0.019566876933585227</v>
      </c>
      <c r="G10" t="s">
        <v>14</v>
      </c>
      <c r="H10" s="3">
        <f t="array" ref="H10:L10">TRANSPOSE(O2:O6)</f>
        <v>0.3</v>
      </c>
      <c r="I10" s="3">
        <v>0.3</v>
      </c>
      <c r="J10" s="3">
        <v>0.1</v>
      </c>
      <c r="K10" s="3">
        <v>0.1</v>
      </c>
      <c r="L10" s="3">
        <v>0.2</v>
      </c>
    </row>
    <row r="11">
      <c r="A11" s="2">
        <v>-0.010797604035308989</v>
      </c>
      <c r="B11" s="2">
        <v>-0.00523331879633671</v>
      </c>
      <c r="C11" s="2">
        <v>-0.004002287021155043</v>
      </c>
      <c r="D11" s="2">
        <v>0.011260556771973797</v>
      </c>
      <c r="E11" s="2">
        <v>0.01654141480150302</v>
      </c>
      <c r="H11" t="s">
        <v>15</v>
      </c>
    </row>
    <row r="12">
      <c r="A12" s="2">
        <v>-0.02204408817635281</v>
      </c>
      <c r="B12" s="2">
        <v>-0.0010165553296544371</v>
      </c>
      <c r="C12" s="2">
        <v>-0.036429997934026494</v>
      </c>
      <c r="D12" s="2">
        <v>0.053030303030302914</v>
      </c>
      <c r="E12" s="2">
        <v>-0.025628780643107325</v>
      </c>
      <c r="G12" t="s">
        <v>16</v>
      </c>
      <c r="H12" s="3">
        <f t="array" ref="H12:L12">MMULT(H10:L10,H2:L6)</f>
        <v>0.0001444385976</v>
      </c>
      <c r="I12" s="3">
        <v>8.291151474312515E-5</v>
      </c>
      <c r="J12" s="3">
        <v>7.263236998458011E-5</v>
      </c>
      <c r="K12" s="3">
        <v>2.934253213359509E-4</v>
      </c>
      <c r="L12" s="3">
        <v>7.676367239427262E-5</v>
      </c>
    </row>
    <row r="13">
      <c r="A13" s="2">
        <v>0.0017759246390241542</v>
      </c>
      <c r="B13" s="2">
        <v>-0.016426224825024996</v>
      </c>
      <c r="C13" s="2">
        <v>0.010437687008558905</v>
      </c>
      <c r="D13" s="2">
        <v>-0.005568293481821122</v>
      </c>
      <c r="E13" s="2">
        <v>0.0025134649910234117</v>
      </c>
    </row>
    <row r="14">
      <c r="A14" s="2">
        <v>-0.05065239700923628</v>
      </c>
      <c r="B14" s="2">
        <v>-0.014221346099690259</v>
      </c>
      <c r="C14" s="2">
        <v>-0.008075648812810634</v>
      </c>
      <c r="D14" s="2">
        <v>0.012939615129396266</v>
      </c>
      <c r="E14" s="2">
        <v>-0.01913594740549428</v>
      </c>
      <c r="G14" t="s">
        <v>17</v>
      </c>
      <c r="H14" s="3">
        <f t="array" ref="H14">MMULT(H12:L12,O2:O6)</f>
        <v>0.0001201635373</v>
      </c>
    </row>
    <row r="15">
      <c r="A15" s="2">
        <v>-0.02682265658439143</v>
      </c>
      <c r="B15" s="2">
        <v>-0.009898229471629596</v>
      </c>
      <c r="C15" s="2">
        <v>-0.0160616659309315</v>
      </c>
      <c r="D15" s="2">
        <v>-0.17582718074924805</v>
      </c>
      <c r="E15" s="2">
        <v>-0.009841909485430908</v>
      </c>
    </row>
    <row r="16">
      <c r="A16" s="2">
        <v>0.00834412314774846</v>
      </c>
      <c r="B16" s="2">
        <v>-0.0018090731978848708</v>
      </c>
      <c r="C16" s="2">
        <v>0.002075677147134854</v>
      </c>
      <c r="D16" s="2">
        <v>0.024369747899159633</v>
      </c>
      <c r="E16" s="2">
        <v>-0.015149780576225841</v>
      </c>
      <c r="G16" t="s">
        <v>18</v>
      </c>
      <c r="H16" s="9">
        <f>SQRT(H14)</f>
        <v>0.01096191303</v>
      </c>
    </row>
    <row r="17">
      <c r="A17" s="2">
        <v>0.01489268506351299</v>
      </c>
      <c r="B17" s="2">
        <v>0.018857223876364765</v>
      </c>
      <c r="C17" s="2">
        <v>0.013134760575033738</v>
      </c>
      <c r="D17" s="2">
        <v>0.015358361774743961</v>
      </c>
      <c r="E17" s="2">
        <v>0.014478727110835853</v>
      </c>
    </row>
    <row r="18">
      <c r="A18" s="2">
        <v>0.015494106308844142</v>
      </c>
      <c r="B18" s="2">
        <v>-0.0053589056550558</v>
      </c>
      <c r="C18" s="2">
        <v>0.002765582327928925</v>
      </c>
      <c r="D18" s="2">
        <v>-0.02468793342579744</v>
      </c>
      <c r="E18" s="2">
        <v>5.03524672708857E-4</v>
      </c>
    </row>
    <row r="19">
      <c r="A19" s="2">
        <v>-0.0202643811737361</v>
      </c>
      <c r="B19" s="2">
        <v>-2.81968137600355E-4</v>
      </c>
      <c r="C19" s="2">
        <v>-0.007445786439747555</v>
      </c>
      <c r="D19" s="2">
        <v>-0.0077071290944123625</v>
      </c>
      <c r="E19" s="2">
        <v>0.03276131045241813</v>
      </c>
    </row>
    <row r="20">
      <c r="A20" s="4">
        <v>0.0</v>
      </c>
      <c r="B20" s="4">
        <v>0.0</v>
      </c>
      <c r="C20" s="4">
        <v>0.0</v>
      </c>
      <c r="D20" s="4">
        <v>0.0</v>
      </c>
      <c r="E20" s="4">
        <v>0.0</v>
      </c>
    </row>
    <row r="21" ht="15.75" customHeight="1"/>
    <row r="22" ht="15.75" customHeight="1">
      <c r="A22" s="10">
        <f t="shared" ref="A22:E22" si="1">AVERAGE(A2:A20)</f>
        <v>-0.003200085904</v>
      </c>
      <c r="B22" s="10">
        <f t="shared" si="1"/>
        <v>-0.0006094292033</v>
      </c>
      <c r="C22" s="10">
        <f t="shared" si="1"/>
        <v>-0.001850601114</v>
      </c>
      <c r="D22" s="10">
        <f t="shared" si="1"/>
        <v>-0.00007913026067</v>
      </c>
      <c r="E22" s="10">
        <f t="shared" si="1"/>
        <v>-0.0006990922928</v>
      </c>
    </row>
    <row r="23" ht="15.75" customHeight="1">
      <c r="A23" s="11">
        <f t="shared" ref="A23:E23" si="2">STDEVP(A2:A20)</f>
        <v>0.01708345622</v>
      </c>
      <c r="B23" s="11">
        <f t="shared" si="2"/>
        <v>0.01117621512</v>
      </c>
      <c r="C23" s="11">
        <f t="shared" si="2"/>
        <v>0.01088984731</v>
      </c>
      <c r="D23" s="11">
        <f t="shared" si="2"/>
        <v>0.04574013949</v>
      </c>
      <c r="E23" s="11">
        <f t="shared" si="2"/>
        <v>0.01433139655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-0.015621428027127944</v>
      </c>
      <c r="B2" s="2">
        <v>0.01331211112718844</v>
      </c>
      <c r="C2" s="2">
        <v>-3.55694671693818E-4</v>
      </c>
      <c r="D2" s="2">
        <v>5.638567803777521E-4</v>
      </c>
      <c r="E2" s="2">
        <v>0.00617082141397626</v>
      </c>
    </row>
    <row r="3">
      <c r="A3" s="2">
        <v>0.007446645171196105</v>
      </c>
      <c r="B3" s="2">
        <v>-0.007610568638713318</v>
      </c>
      <c r="C3" s="2">
        <v>0.002639087018544968</v>
      </c>
      <c r="D3" s="2">
        <v>-0.029017246099096693</v>
      </c>
      <c r="E3" s="2">
        <v>0.0026633886498668305</v>
      </c>
    </row>
    <row r="4">
      <c r="A4" s="2">
        <v>9.22083909635637E-4</v>
      </c>
      <c r="B4" s="2">
        <v>-0.020809898762654763</v>
      </c>
      <c r="C4" s="2">
        <v>0.0026819238333631325</v>
      </c>
      <c r="D4" s="2">
        <v>0.03926031294452351</v>
      </c>
      <c r="E4" s="2">
        <v>-0.009778463036598194</v>
      </c>
    </row>
    <row r="5">
      <c r="A5" s="2">
        <v>0.006340859882462144</v>
      </c>
      <c r="B5" s="2">
        <v>0.01008379491549499</v>
      </c>
      <c r="C5" s="2">
        <v>3.2193446845045465E-4</v>
      </c>
      <c r="D5" s="2">
        <v>0.008318990246701024</v>
      </c>
      <c r="E5" s="2">
        <v>-4.057288919540271E-5</v>
      </c>
    </row>
    <row r="6">
      <c r="A6" s="2">
        <v>0.019552191737622165</v>
      </c>
      <c r="B6" s="2">
        <v>0.002134927412467976</v>
      </c>
      <c r="C6" s="2">
        <v>0.0</v>
      </c>
      <c r="D6" s="2">
        <v>0.027106658809664248</v>
      </c>
      <c r="E6" s="2">
        <v>-0.011668938968642378</v>
      </c>
    </row>
    <row r="7">
      <c r="A7" s="2">
        <v>0.0010259648015154147</v>
      </c>
      <c r="B7" s="2">
        <v>0.017670915411355802</v>
      </c>
      <c r="C7" s="2">
        <v>6.442837712075765E-4</v>
      </c>
      <c r="D7" s="2">
        <v>0.029733009708737723</v>
      </c>
      <c r="E7" s="2">
        <v>0.01016729452748425</v>
      </c>
    </row>
    <row r="8">
      <c r="A8" s="2">
        <v>0.0015017388555168063</v>
      </c>
      <c r="B8" s="2">
        <v>0.005680990531682414</v>
      </c>
      <c r="C8" s="2">
        <v>0.013825888159088568</v>
      </c>
      <c r="D8" s="2">
        <v>0.0064122137404580845</v>
      </c>
      <c r="E8" s="2">
        <v>0.01500698955677987</v>
      </c>
    </row>
    <row r="9">
      <c r="A9" s="2">
        <v>0.012646070113654517</v>
      </c>
      <c r="B9" s="2">
        <v>0.013284132841328414</v>
      </c>
      <c r="C9" s="2">
        <v>-0.0015941451396688856</v>
      </c>
      <c r="D9" s="2">
        <v>0.005217925107427835</v>
      </c>
      <c r="E9" s="2">
        <v>-0.0032784198016556024</v>
      </c>
    </row>
    <row r="10">
      <c r="A10" s="2">
        <v>-0.004541470799139366</v>
      </c>
      <c r="B10" s="2">
        <v>-0.009937162063422409</v>
      </c>
      <c r="C10" s="2">
        <v>-0.009723019517795604</v>
      </c>
      <c r="D10" s="2">
        <v>0.007732755954222084</v>
      </c>
      <c r="E10" s="2">
        <v>-0.019566876933585227</v>
      </c>
    </row>
    <row r="11">
      <c r="A11" s="2">
        <v>-0.010797604035308989</v>
      </c>
      <c r="B11" s="2">
        <v>-0.00523331879633671</v>
      </c>
      <c r="C11" s="2">
        <v>-0.004002287021155043</v>
      </c>
      <c r="D11" s="2">
        <v>0.011260556771973797</v>
      </c>
      <c r="E11" s="2">
        <v>0.01654141480150302</v>
      </c>
    </row>
    <row r="12">
      <c r="A12" s="2">
        <v>-0.02204408817635281</v>
      </c>
      <c r="B12" s="2">
        <v>-0.0010165553296544371</v>
      </c>
      <c r="C12" s="2">
        <v>-0.036429997934026494</v>
      </c>
      <c r="D12" s="2">
        <v>0.053030303030302914</v>
      </c>
      <c r="E12" s="2">
        <v>-0.025628780643107325</v>
      </c>
    </row>
    <row r="13">
      <c r="A13" s="2">
        <v>0.0017759246390241542</v>
      </c>
      <c r="B13" s="2">
        <v>-0.016426224825024996</v>
      </c>
      <c r="C13" s="2">
        <v>0.010437687008558905</v>
      </c>
      <c r="D13" s="2">
        <v>-0.005568293481821122</v>
      </c>
      <c r="E13" s="2">
        <v>0.0025134649910234117</v>
      </c>
    </row>
    <row r="14">
      <c r="A14" s="2">
        <v>-0.05065239700923628</v>
      </c>
      <c r="B14" s="2">
        <v>-0.014221346099690259</v>
      </c>
      <c r="C14" s="2">
        <v>-0.008075648812810634</v>
      </c>
      <c r="D14" s="2">
        <v>0.012939615129396266</v>
      </c>
      <c r="E14" s="2">
        <v>-0.01913594740549428</v>
      </c>
    </row>
    <row r="15">
      <c r="A15" s="2">
        <v>-0.02682265658439143</v>
      </c>
      <c r="B15" s="2">
        <v>-0.009898229471629596</v>
      </c>
      <c r="C15" s="2">
        <v>-0.0160616659309315</v>
      </c>
      <c r="D15" s="2">
        <v>-0.17582718074924805</v>
      </c>
      <c r="E15" s="2">
        <v>-0.009841909485430908</v>
      </c>
    </row>
    <row r="16">
      <c r="A16" s="2">
        <v>0.00834412314774846</v>
      </c>
      <c r="B16" s="2">
        <v>-0.0018090731978848708</v>
      </c>
      <c r="C16" s="2">
        <v>0.002075677147134854</v>
      </c>
      <c r="D16" s="2">
        <v>0.024369747899159633</v>
      </c>
      <c r="E16" s="2">
        <v>-0.015149780576225841</v>
      </c>
    </row>
    <row r="17">
      <c r="A17" s="2">
        <v>0.01489268506351299</v>
      </c>
      <c r="B17" s="2">
        <v>0.018857223876364765</v>
      </c>
      <c r="C17" s="2">
        <v>0.013134760575033738</v>
      </c>
      <c r="D17" s="2">
        <v>0.015358361774743961</v>
      </c>
      <c r="E17" s="2">
        <v>0.014478727110835853</v>
      </c>
    </row>
    <row r="18">
      <c r="A18" s="2">
        <v>0.015494106308844142</v>
      </c>
      <c r="B18" s="2">
        <v>-0.0053589056550558</v>
      </c>
      <c r="C18" s="2">
        <v>0.002765582327928925</v>
      </c>
      <c r="D18" s="2">
        <v>-0.02468793342579744</v>
      </c>
      <c r="E18" s="2">
        <v>5.03524672708857E-4</v>
      </c>
    </row>
    <row r="19">
      <c r="A19" s="2">
        <v>-0.0202643811737361</v>
      </c>
      <c r="B19" s="2">
        <v>-2.81968137600355E-4</v>
      </c>
      <c r="C19" s="2">
        <v>-0.007445786439747555</v>
      </c>
      <c r="D19" s="2">
        <v>-0.0077071290944123625</v>
      </c>
      <c r="E19" s="2">
        <v>0.03276131045241813</v>
      </c>
    </row>
    <row r="20">
      <c r="A20" s="4">
        <v>0.0</v>
      </c>
      <c r="B20" s="4">
        <v>0.0</v>
      </c>
      <c r="C20" s="4">
        <v>0.0</v>
      </c>
      <c r="D20" s="4">
        <v>0.0</v>
      </c>
      <c r="E20" s="4">
        <v>0.0</v>
      </c>
    </row>
  </sheetData>
  <drawing r:id="rId1"/>
</worksheet>
</file>