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vs python work\data_deal\"/>
    </mc:Choice>
  </mc:AlternateContent>
  <xr:revisionPtr revIDLastSave="0" documentId="13_ncr:1_{A7595E90-6EB9-42A8-8921-CE5B2559A831}" xr6:coauthVersionLast="45" xr6:coauthVersionMax="45" xr10:uidLastSave="{00000000-0000-0000-0000-000000000000}"/>
  <bookViews>
    <workbookView xWindow="-110" yWindow="-110" windowWidth="19420" windowHeight="10420" xr2:uid="{98812AF6-137B-41D2-B157-0C09D9A8EC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H12" i="1"/>
  <c r="J12" i="1" s="1"/>
  <c r="E12" i="1"/>
  <c r="I12" i="1" s="1"/>
  <c r="H11" i="1"/>
  <c r="J11" i="1" s="1"/>
  <c r="E11" i="1"/>
  <c r="I11" i="1" s="1"/>
  <c r="H10" i="1"/>
  <c r="J10" i="1" s="1"/>
  <c r="E10" i="1"/>
  <c r="I10" i="1" s="1"/>
  <c r="H8" i="1" l="1"/>
  <c r="J8" i="1" s="1"/>
  <c r="H9" i="1"/>
  <c r="J9" i="1" s="1"/>
  <c r="E8" i="1"/>
  <c r="I8" i="1" s="1"/>
  <c r="E9" i="1"/>
  <c r="I9" i="1" s="1"/>
  <c r="H4" i="1" l="1"/>
  <c r="J4" i="1" s="1"/>
  <c r="H5" i="1"/>
  <c r="J5" i="1" s="1"/>
  <c r="H6" i="1"/>
  <c r="J6" i="1" s="1"/>
  <c r="H7" i="1"/>
  <c r="J7" i="1" s="1"/>
  <c r="E4" i="1" l="1"/>
  <c r="I4" i="1" s="1"/>
  <c r="A4" i="1" s="1"/>
  <c r="A12" i="1" s="1"/>
  <c r="K12" i="1" s="1"/>
  <c r="M12" i="1" s="1"/>
  <c r="E5" i="1"/>
  <c r="I5" i="1" s="1"/>
  <c r="A5" i="1" s="1"/>
  <c r="E6" i="1"/>
  <c r="I6" i="1" s="1"/>
  <c r="A6" i="1" s="1"/>
  <c r="E7" i="1"/>
  <c r="I7" i="1" s="1"/>
  <c r="A7" i="1" s="1"/>
  <c r="A10" i="1" l="1"/>
  <c r="K10" i="1" s="1"/>
  <c r="M10" i="1" s="1"/>
  <c r="A11" i="1"/>
  <c r="K11" i="1" s="1"/>
  <c r="M11" i="1" s="1"/>
  <c r="A8" i="1"/>
  <c r="K8" i="1" s="1"/>
  <c r="M8" i="1" s="1"/>
  <c r="A9" i="1"/>
  <c r="K9" i="1" s="1"/>
  <c r="M9" i="1" s="1"/>
  <c r="H3" i="1"/>
  <c r="J3" i="1" s="1"/>
  <c r="E3" i="1"/>
  <c r="I3" i="1" s="1"/>
  <c r="A3" i="1" l="1"/>
</calcChain>
</file>

<file path=xl/sharedStrings.xml><?xml version="1.0" encoding="utf-8"?>
<sst xmlns="http://schemas.openxmlformats.org/spreadsheetml/2006/main" count="15" uniqueCount="13">
  <si>
    <t>比旋光度(°*ml/g/dm)</t>
    <phoneticPr fontId="1" type="noConversion"/>
  </si>
  <si>
    <t>光路长度(dm)</t>
    <phoneticPr fontId="1" type="noConversion"/>
  </si>
  <si>
    <t>注入溶液前光功率计读数</t>
    <phoneticPr fontId="1" type="noConversion"/>
  </si>
  <si>
    <t>port1(nW)</t>
    <phoneticPr fontId="1" type="noConversion"/>
  </si>
  <si>
    <t>port2(nW)</t>
    <phoneticPr fontId="1" type="noConversion"/>
  </si>
  <si>
    <t>注入溶液后光功率计读数</t>
    <phoneticPr fontId="1" type="noConversion"/>
  </si>
  <si>
    <t>注入溶液前透反比</t>
    <phoneticPr fontId="1" type="noConversion"/>
  </si>
  <si>
    <t>注入溶液后透反比</t>
    <phoneticPr fontId="1" type="noConversion"/>
  </si>
  <si>
    <t>入射角(°)</t>
    <phoneticPr fontId="1" type="noConversion"/>
  </si>
  <si>
    <t>出射角(°)</t>
    <phoneticPr fontId="1" type="noConversion"/>
  </si>
  <si>
    <t>实验浓度(g/ml)</t>
    <phoneticPr fontId="1" type="noConversion"/>
  </si>
  <si>
    <t>标准浓度(g/ml)</t>
    <phoneticPr fontId="1" type="noConversion"/>
  </si>
  <si>
    <t>相对误差(%)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</si>
</sst>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0A6A-E2B6-49F1-B0B0-751214A252CD}">
  <dimension ref="A1:M12"/>
  <sheetViews>
    <sheetView tabSelected="1" workbookViewId="0">
      <selection activeCell="A8" sqref="A8:XFD8"/>
    </sheetView>
  </sheetViews>
  <sheetFormatPr defaultRowHeight="14" x14ac:dyDescent="0.3"/>
  <cols>
    <col min="1" max="1" width="18.33203125" customWidth="1"/>
    <col min="2" max="2" width="12.33203125" customWidth="1"/>
    <col min="3" max="4" width="12.58203125" customWidth="1"/>
    <col min="5" max="5" width="15.75" customWidth="1"/>
    <col min="6" max="7" width="12.58203125" customWidth="1"/>
    <col min="8" max="8" width="16.33203125" customWidth="1"/>
    <col min="11" max="11" width="13.25" customWidth="1"/>
    <col min="12" max="12" width="12.25" customWidth="1"/>
    <col min="13" max="13" width="10.582031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2" t="s">
        <v>6</v>
      </c>
      <c r="F1" s="1" t="s">
        <v>5</v>
      </c>
      <c r="G1" s="1"/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2"/>
      <c r="B2" s="2"/>
      <c r="C2" t="s">
        <v>3</v>
      </c>
      <c r="D2" t="s">
        <v>4</v>
      </c>
      <c r="E2" s="2"/>
      <c r="F2" t="s">
        <v>3</v>
      </c>
      <c r="G2" t="s">
        <v>4</v>
      </c>
      <c r="H2" s="2"/>
      <c r="I2" s="2"/>
      <c r="J2" s="2"/>
      <c r="K2" s="2"/>
      <c r="L2" s="2"/>
      <c r="M2" s="2"/>
    </row>
    <row r="3" spans="1:13" x14ac:dyDescent="0.3">
      <c r="A3">
        <f>ABS(J3-I3)/K3/B3</f>
        <v>80.627073304160746</v>
      </c>
      <c r="B3">
        <v>0.2</v>
      </c>
      <c r="C3">
        <v>3.4990000000000001</v>
      </c>
      <c r="D3">
        <v>18.7</v>
      </c>
      <c r="E3">
        <f>D3/C3</f>
        <v>5.3443841097456408</v>
      </c>
      <c r="F3">
        <v>0.308</v>
      </c>
      <c r="G3">
        <v>1.698</v>
      </c>
      <c r="H3">
        <f>G3/F3</f>
        <v>5.5129870129870131</v>
      </c>
      <c r="I3">
        <f>ATAN(SQRT(E3))/PI()*180</f>
        <v>66.608390311527018</v>
      </c>
      <c r="J3">
        <f>ATAN(SQRT(H3))/PI()*180</f>
        <v>66.93089860474366</v>
      </c>
      <c r="K3">
        <v>0.02</v>
      </c>
      <c r="L3">
        <v>0.02</v>
      </c>
      <c r="M3">
        <f>ABS(K3-L3)/L3*100</f>
        <v>0</v>
      </c>
    </row>
    <row r="4" spans="1:13" x14ac:dyDescent="0.3">
      <c r="A4">
        <f t="shared" ref="A4:A7" si="0">ABS(J4-I4)/K4/B4</f>
        <v>63.516334656902984</v>
      </c>
      <c r="B4">
        <v>0.2</v>
      </c>
      <c r="C4">
        <v>2.0409999999999999</v>
      </c>
      <c r="D4">
        <v>15.06</v>
      </c>
      <c r="E4">
        <f t="shared" ref="E4:E12" si="1">D4/C4</f>
        <v>7.3787359137677617</v>
      </c>
      <c r="F4">
        <v>0.29599999999999999</v>
      </c>
      <c r="G4">
        <v>2.2450000000000001</v>
      </c>
      <c r="H4">
        <f t="shared" ref="H4:H12" si="2">G4/F4</f>
        <v>7.5844594594594605</v>
      </c>
      <c r="I4">
        <f t="shared" ref="I4:I12" si="3">ATAN(SQRT(E4))/PI()*180</f>
        <v>69.789491194511868</v>
      </c>
      <c r="J4">
        <f t="shared" ref="J4:J12" si="4">ATAN(SQRT(H4))/PI()*180</f>
        <v>70.04355653313948</v>
      </c>
      <c r="K4">
        <v>0.02</v>
      </c>
      <c r="L4">
        <v>0.02</v>
      </c>
      <c r="M4">
        <f t="shared" ref="M4:M12" si="5">ABS(K4-L4)/L4*100</f>
        <v>0</v>
      </c>
    </row>
    <row r="5" spans="1:13" x14ac:dyDescent="0.3">
      <c r="A5">
        <f t="shared" si="0"/>
        <v>62.810827862353591</v>
      </c>
      <c r="B5">
        <v>0.2</v>
      </c>
      <c r="C5">
        <v>2.786</v>
      </c>
      <c r="D5">
        <v>15.02</v>
      </c>
      <c r="E5">
        <f t="shared" si="1"/>
        <v>5.3912419239052403</v>
      </c>
      <c r="F5">
        <v>0.34</v>
      </c>
      <c r="G5">
        <v>1.8779999999999999</v>
      </c>
      <c r="H5">
        <f t="shared" si="2"/>
        <v>5.5235294117647049</v>
      </c>
      <c r="I5">
        <f t="shared" si="3"/>
        <v>66.699379507352276</v>
      </c>
      <c r="J5">
        <f t="shared" si="4"/>
        <v>66.950622818801691</v>
      </c>
      <c r="K5">
        <v>0.02</v>
      </c>
      <c r="L5">
        <v>0.02</v>
      </c>
      <c r="M5">
        <f t="shared" si="5"/>
        <v>0</v>
      </c>
    </row>
    <row r="6" spans="1:13" x14ac:dyDescent="0.3">
      <c r="A6">
        <f t="shared" si="0"/>
        <v>60.790390843138198</v>
      </c>
      <c r="B6">
        <v>0.2</v>
      </c>
      <c r="C6">
        <v>2.5</v>
      </c>
      <c r="D6">
        <v>14.52</v>
      </c>
      <c r="E6">
        <f t="shared" si="1"/>
        <v>5.8079999999999998</v>
      </c>
      <c r="F6">
        <v>0.33700000000000002</v>
      </c>
      <c r="G6">
        <v>2.0049999999999999</v>
      </c>
      <c r="H6">
        <f t="shared" si="2"/>
        <v>5.9495548961424323</v>
      </c>
      <c r="I6">
        <f t="shared" si="3"/>
        <v>67.464417608732148</v>
      </c>
      <c r="J6">
        <f t="shared" si="4"/>
        <v>67.707579172104701</v>
      </c>
      <c r="K6">
        <v>0.02</v>
      </c>
      <c r="L6">
        <v>0.02</v>
      </c>
      <c r="M6">
        <f t="shared" si="5"/>
        <v>0</v>
      </c>
    </row>
    <row r="7" spans="1:13" x14ac:dyDescent="0.3">
      <c r="A7">
        <f t="shared" si="0"/>
        <v>63.486212819785948</v>
      </c>
      <c r="B7">
        <v>0.2</v>
      </c>
      <c r="C7">
        <v>2.4129999999999998</v>
      </c>
      <c r="D7">
        <v>9.8620000000000001</v>
      </c>
      <c r="E7">
        <f t="shared" si="1"/>
        <v>4.087028595109822</v>
      </c>
      <c r="F7">
        <v>0.55700000000000005</v>
      </c>
      <c r="G7">
        <v>2.3279999999999998</v>
      </c>
      <c r="H7">
        <f t="shared" si="2"/>
        <v>4.1795332136445236</v>
      </c>
      <c r="I7">
        <f t="shared" si="3"/>
        <v>63.680796237984971</v>
      </c>
      <c r="J7">
        <f t="shared" si="4"/>
        <v>63.934741089264115</v>
      </c>
      <c r="K7">
        <v>0.02</v>
      </c>
      <c r="L7">
        <v>0.02</v>
      </c>
      <c r="M7">
        <f t="shared" si="5"/>
        <v>0</v>
      </c>
    </row>
    <row r="8" spans="1:13" x14ac:dyDescent="0.3">
      <c r="A8">
        <f>AVERAGE($A$4:$A$7)</f>
        <v>62.65094154554518</v>
      </c>
      <c r="B8">
        <v>0.19</v>
      </c>
      <c r="C8">
        <v>6.5460000000000003</v>
      </c>
      <c r="D8">
        <v>7.0869999999999997</v>
      </c>
      <c r="E8">
        <f t="shared" si="1"/>
        <v>1.0826458906202261</v>
      </c>
      <c r="F8">
        <v>1.0469999999999999</v>
      </c>
      <c r="G8">
        <v>1.1819999999999999</v>
      </c>
      <c r="H8">
        <f t="shared" si="2"/>
        <v>1.1289398280802292</v>
      </c>
      <c r="I8">
        <f t="shared" si="3"/>
        <v>46.137136283768115</v>
      </c>
      <c r="J8">
        <f t="shared" si="4"/>
        <v>46.736129850724602</v>
      </c>
      <c r="K8">
        <f>ABS(J8-I8)/A8/B8</f>
        <v>5.0320037385739549E-2</v>
      </c>
      <c r="L8">
        <v>0.05</v>
      </c>
      <c r="M8">
        <f t="shared" si="5"/>
        <v>0.64007477147909331</v>
      </c>
    </row>
    <row r="9" spans="1:13" x14ac:dyDescent="0.3">
      <c r="A9">
        <f t="shared" ref="A9:A12" si="6">AVERAGE($A$4:$A$7)</f>
        <v>62.65094154554518</v>
      </c>
      <c r="B9">
        <v>0.19</v>
      </c>
      <c r="C9">
        <v>7.585</v>
      </c>
      <c r="D9">
        <v>7.5350000000000001</v>
      </c>
      <c r="E9">
        <f t="shared" si="1"/>
        <v>0.99340804218853007</v>
      </c>
      <c r="F9">
        <v>0.97</v>
      </c>
      <c r="G9">
        <v>1.0049999999999999</v>
      </c>
      <c r="H9">
        <f t="shared" si="2"/>
        <v>1.036082474226804</v>
      </c>
      <c r="I9">
        <f t="shared" si="3"/>
        <v>44.905264742163702</v>
      </c>
      <c r="J9">
        <f t="shared" si="4"/>
        <v>45.507710699246168</v>
      </c>
      <c r="K9">
        <f>ABS(J9-I9)/A9/B9</f>
        <v>5.0610064540942766E-2</v>
      </c>
      <c r="L9">
        <v>0.05</v>
      </c>
      <c r="M9">
        <f t="shared" si="5"/>
        <v>1.2201290818855264</v>
      </c>
    </row>
    <row r="10" spans="1:13" x14ac:dyDescent="0.3">
      <c r="A10">
        <f t="shared" si="6"/>
        <v>62.65094154554518</v>
      </c>
      <c r="B10">
        <v>0.19</v>
      </c>
      <c r="C10">
        <v>5.1369999999999996</v>
      </c>
      <c r="D10">
        <v>6.2510000000000003</v>
      </c>
      <c r="E10">
        <f t="shared" si="1"/>
        <v>1.2168580883784312</v>
      </c>
      <c r="F10">
        <v>0.76500000000000001</v>
      </c>
      <c r="G10">
        <v>0.97</v>
      </c>
      <c r="H10">
        <f t="shared" si="2"/>
        <v>1.2679738562091503</v>
      </c>
      <c r="I10">
        <f t="shared" si="3"/>
        <v>47.806890391211091</v>
      </c>
      <c r="J10">
        <f t="shared" si="4"/>
        <v>48.392835037681664</v>
      </c>
      <c r="K10">
        <f t="shared" ref="K10:K12" si="7">ABS(J10-I10)/A10/B10</f>
        <v>4.9223828339570515E-2</v>
      </c>
      <c r="L10">
        <v>0.05</v>
      </c>
      <c r="M10">
        <f t="shared" si="5"/>
        <v>1.5523433208589759</v>
      </c>
    </row>
    <row r="11" spans="1:13" x14ac:dyDescent="0.3">
      <c r="A11">
        <f t="shared" si="6"/>
        <v>62.65094154554518</v>
      </c>
      <c r="B11">
        <v>0.2</v>
      </c>
      <c r="C11">
        <v>5.0490000000000004</v>
      </c>
      <c r="D11">
        <v>5.4450000000000003</v>
      </c>
      <c r="E11">
        <f t="shared" si="1"/>
        <v>1.0784313725490196</v>
      </c>
      <c r="F11">
        <v>0.995</v>
      </c>
      <c r="G11">
        <v>1.1220000000000001</v>
      </c>
      <c r="H11">
        <f t="shared" si="2"/>
        <v>1.1276381909547739</v>
      </c>
      <c r="I11">
        <f t="shared" si="3"/>
        <v>46.081309176944842</v>
      </c>
      <c r="J11">
        <f t="shared" si="4"/>
        <v>46.719635249251759</v>
      </c>
      <c r="K11">
        <f t="shared" si="7"/>
        <v>5.0943055009227189E-2</v>
      </c>
      <c r="L11">
        <v>0.05</v>
      </c>
      <c r="M11">
        <f t="shared" si="5"/>
        <v>1.8861100184543733</v>
      </c>
    </row>
    <row r="12" spans="1:13" x14ac:dyDescent="0.3">
      <c r="A12">
        <f t="shared" si="6"/>
        <v>62.65094154554518</v>
      </c>
      <c r="B12">
        <v>0.2</v>
      </c>
      <c r="C12">
        <v>6.1440000000000001</v>
      </c>
      <c r="D12">
        <v>7.0140000000000002</v>
      </c>
      <c r="E12">
        <f t="shared" si="1"/>
        <v>1.1416015625</v>
      </c>
      <c r="F12">
        <v>1.034</v>
      </c>
      <c r="G12">
        <v>1.234</v>
      </c>
      <c r="H12">
        <f t="shared" si="2"/>
        <v>1.1934235976789167</v>
      </c>
      <c r="I12">
        <f t="shared" si="3"/>
        <v>46.895566199711631</v>
      </c>
      <c r="J12">
        <f t="shared" si="4"/>
        <v>47.529554626272422</v>
      </c>
      <c r="K12">
        <f t="shared" si="7"/>
        <v>5.0596879386074496E-2</v>
      </c>
      <c r="L12">
        <v>0.05</v>
      </c>
      <c r="M12">
        <f t="shared" si="5"/>
        <v>1.1937587721489868</v>
      </c>
    </row>
  </sheetData>
  <mergeCells count="10">
    <mergeCell ref="I1:I2"/>
    <mergeCell ref="J1:J2"/>
    <mergeCell ref="K1:K2"/>
    <mergeCell ref="L1:L2"/>
    <mergeCell ref="M1:M2"/>
    <mergeCell ref="C1:D1"/>
    <mergeCell ref="A1:A2"/>
    <mergeCell ref="B1:B2"/>
    <mergeCell ref="E1:E2"/>
    <mergeCell ref="H1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2020-09-12T10:15:03Z</dcterms:created>
  <dcterms:modified xsi:type="dcterms:W3CDTF">2020-09-28T09:05:50Z</dcterms:modified>
</cp:coreProperties>
</file>