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ku\Documents\00_ROOT\00_WORK\util\TM\"/>
    </mc:Choice>
  </mc:AlternateContent>
  <xr:revisionPtr revIDLastSave="0" documentId="13_ncr:1_{8E28F45F-9C07-4943-A6F8-F639D0345E60}" xr6:coauthVersionLast="47" xr6:coauthVersionMax="47" xr10:uidLastSave="{00000000-0000-0000-0000-000000000000}"/>
  <bookViews>
    <workbookView xWindow="-110" yWindow="-110" windowWidth="21820" windowHeight="13900" xr2:uid="{5847F8DE-2E8B-4F72-9757-60B0E542BD30}"/>
  </bookViews>
  <sheets>
    <sheet name="Sheet1" sheetId="1" r:id="rId1"/>
    <sheet name="Sheet2" sheetId="2" r:id="rId2"/>
  </sheets>
  <definedNames>
    <definedName name="スライサー_fl">#N/A</definedName>
    <definedName name="スライサー_pl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D5" i="1"/>
  <c r="I5" i="1" s="1"/>
  <c r="I4" i="1"/>
  <c r="I3" i="1"/>
  <c r="D7" i="1" l="1"/>
  <c r="O10" i="1"/>
  <c r="D10" i="1" l="1"/>
  <c r="D8" i="1"/>
</calcChain>
</file>

<file path=xl/sharedStrings.xml><?xml version="1.0" encoding="utf-8"?>
<sst xmlns="http://schemas.openxmlformats.org/spreadsheetml/2006/main" count="54" uniqueCount="44">
  <si>
    <t>TM</t>
    <phoneticPr fontId="1"/>
  </si>
  <si>
    <t>category</t>
    <phoneticPr fontId="1"/>
  </si>
  <si>
    <t>TASK</t>
    <phoneticPr fontId="1"/>
  </si>
  <si>
    <t>e</t>
    <phoneticPr fontId="1"/>
  </si>
  <si>
    <t>pl</t>
    <phoneticPr fontId="1"/>
  </si>
  <si>
    <t>el</t>
    <phoneticPr fontId="1"/>
  </si>
  <si>
    <t>tl</t>
    <phoneticPr fontId="1"/>
  </si>
  <si>
    <t>fl</t>
    <phoneticPr fontId="1"/>
  </si>
  <si>
    <t>note</t>
    <phoneticPr fontId="1"/>
  </si>
  <si>
    <t>ln</t>
    <phoneticPr fontId="1"/>
  </si>
  <si>
    <t>time1</t>
    <phoneticPr fontId="1"/>
  </si>
  <si>
    <t>time2</t>
    <phoneticPr fontId="1"/>
  </si>
  <si>
    <t>1</t>
  </si>
  <si>
    <t>2</t>
  </si>
  <si>
    <t>3</t>
  </si>
  <si>
    <t>4</t>
  </si>
  <si>
    <t>列1</t>
  </si>
  <si>
    <t>特定row/columnを参照</t>
    <rPh sb="0" eb="2">
      <t>トクテイ</t>
    </rPh>
    <rPh sb="13" eb="15">
      <t>サンショウ</t>
    </rPh>
    <phoneticPr fontId="1"/>
  </si>
  <si>
    <t># 式</t>
    <rPh sb="2" eb="3">
      <t>シキ</t>
    </rPh>
    <phoneticPr fontId="1"/>
  </si>
  <si>
    <t>時間を数値に変換</t>
    <rPh sb="0" eb="2">
      <t>ジカン</t>
    </rPh>
    <rPh sb="3" eb="5">
      <t>スウチ</t>
    </rPh>
    <rPh sb="6" eb="8">
      <t>ヘンカン</t>
    </rPh>
    <phoneticPr fontId="1"/>
  </si>
  <si>
    <t>TIME(8,45,0)*24</t>
    <phoneticPr fontId="1"/>
  </si>
  <si>
    <t>TEXT(NOW(),"hh:mm:ss")*24</t>
    <phoneticPr fontId="1"/>
  </si>
  <si>
    <t>a</t>
    <phoneticPr fontId="1"/>
  </si>
  <si>
    <t>=INDIRECT(ADDRESS(ROW(),4))&lt;&gt;""</t>
    <phoneticPr fontId="1"/>
  </si>
  <si>
    <t>b</t>
    <phoneticPr fontId="1"/>
  </si>
  <si>
    <t>c</t>
    <phoneticPr fontId="1"/>
  </si>
  <si>
    <t>o</t>
    <phoneticPr fontId="1"/>
  </si>
  <si>
    <t>t</t>
    <phoneticPr fontId="1"/>
  </si>
  <si>
    <t>-</t>
    <phoneticPr fontId="1"/>
  </si>
  <si>
    <t>start</t>
    <phoneticPr fontId="1"/>
  </si>
  <si>
    <t>end</t>
    <phoneticPr fontId="1"/>
  </si>
  <si>
    <t>now</t>
    <phoneticPr fontId="1"/>
  </si>
  <si>
    <t>date</t>
    <phoneticPr fontId="1"/>
  </si>
  <si>
    <t>act</t>
    <phoneticPr fontId="1"/>
  </si>
  <si>
    <t>real</t>
    <phoneticPr fontId="1"/>
  </si>
  <si>
    <t>作業１</t>
    <rPh sb="0" eb="2">
      <t>サギョウ</t>
    </rPh>
    <phoneticPr fontId="1"/>
  </si>
  <si>
    <t>作業２</t>
    <rPh sb="0" eb="2">
      <t>サギョウ</t>
    </rPh>
    <phoneticPr fontId="1"/>
  </si>
  <si>
    <t>作業３</t>
    <rPh sb="0" eb="2">
      <t>サギョウ</t>
    </rPh>
    <phoneticPr fontId="1"/>
  </si>
  <si>
    <t>カテゴリ１</t>
    <phoneticPr fontId="1"/>
  </si>
  <si>
    <t>カテゴリ２</t>
    <phoneticPr fontId="1"/>
  </si>
  <si>
    <t>作業４</t>
    <rPh sb="0" eb="2">
      <t>サギョウ</t>
    </rPh>
    <phoneticPr fontId="1"/>
  </si>
  <si>
    <t>作業５</t>
    <rPh sb="0" eb="2">
      <t>サギョウ</t>
    </rPh>
    <phoneticPr fontId="1"/>
  </si>
  <si>
    <t>作業６</t>
    <rPh sb="0" eb="2">
      <t>サギョウ</t>
    </rPh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</si>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</sst>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9" formatCode="0_);[Red]\(0\)"/>
    <numFmt numFmtId="186" formatCode="0\ &quot;m&quot;"/>
    <numFmt numFmtId="187" formatCode="0\ &quot;hour&quot;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9"/>
      <color theme="0" tint="-0.249977111117893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0" xfId="0" quotePrefix="1">
      <alignment vertical="center"/>
    </xf>
    <xf numFmtId="20" fontId="0" fillId="0" borderId="0" xfId="0" applyNumberFormat="1">
      <alignment vertical="center"/>
    </xf>
    <xf numFmtId="179" fontId="0" fillId="0" borderId="0" xfId="0" applyNumberFormat="1">
      <alignment vertical="center"/>
    </xf>
    <xf numFmtId="18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187" fontId="0" fillId="0" borderId="0" xfId="0" applyNumberForma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116">
    <dxf>
      <fill>
        <patternFill>
          <bgColor theme="0" tint="-0.24994659260841701"/>
        </patternFill>
      </fill>
      <border>
        <vertical/>
        <horizontal/>
      </border>
    </dxf>
    <dxf>
      <fill>
        <patternFill>
          <bgColor theme="0" tint="-0.24994659260841701"/>
        </patternFill>
      </fill>
      <border>
        <vertical/>
        <horizontal/>
      </border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vertical/>
        <horizontal/>
      </border>
    </dxf>
    <dxf>
      <fill>
        <patternFill>
          <bgColor theme="5" tint="0.59996337778862885"/>
        </patternFill>
      </fill>
      <border>
        <vertical/>
        <horizontal/>
      </border>
    </dxf>
    <dxf>
      <fill>
        <patternFill>
          <bgColor rgb="FFFFC000"/>
        </patternFill>
      </fill>
      <border>
        <vertical/>
        <horizontal/>
      </border>
    </dxf>
    <dxf>
      <fill>
        <patternFill>
          <bgColor rgb="FFFF9999"/>
        </patternFill>
      </fill>
      <border>
        <vertical/>
        <horizontal/>
      </border>
    </dxf>
    <dxf>
      <fill>
        <patternFill>
          <bgColor rgb="FFFF5050"/>
        </patternFill>
      </fill>
      <border>
        <vertical/>
        <horizontal/>
      </border>
    </dxf>
    <dxf>
      <fill>
        <patternFill>
          <bgColor theme="5"/>
        </patternFill>
      </fill>
    </dxf>
    <dxf>
      <fill>
        <patternFill>
          <bgColor theme="8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499984740745262"/>
        </patternFill>
      </fill>
      <border>
        <vertical/>
        <horizontal/>
      </border>
    </dxf>
    <dxf>
      <fill>
        <patternFill>
          <bgColor theme="7" tint="-0.24994659260841701"/>
        </patternFill>
      </fill>
      <border>
        <vertical/>
        <horizontal/>
      </border>
    </dxf>
    <dxf>
      <fill>
        <patternFill>
          <bgColor theme="0" tint="-0.24994659260841701"/>
        </patternFill>
      </fill>
      <border>
        <vertical/>
        <horizontal/>
      </border>
    </dxf>
    <dxf>
      <fill>
        <patternFill>
          <bgColor theme="0" tint="-0.24994659260841701"/>
        </patternFill>
      </fill>
      <border>
        <vertical/>
        <horizontal/>
      </border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vertical/>
        <horizontal/>
      </border>
    </dxf>
    <dxf>
      <fill>
        <patternFill>
          <bgColor theme="5" tint="0.59996337778862885"/>
        </patternFill>
      </fill>
      <border>
        <vertical/>
        <horizontal/>
      </border>
    </dxf>
    <dxf>
      <fill>
        <patternFill>
          <bgColor rgb="FFFFC000"/>
        </patternFill>
      </fill>
      <border>
        <vertical/>
        <horizontal/>
      </border>
    </dxf>
    <dxf>
      <fill>
        <patternFill>
          <bgColor rgb="FFFF9999"/>
        </patternFill>
      </fill>
      <border>
        <vertical/>
        <horizontal/>
      </border>
    </dxf>
    <dxf>
      <fill>
        <patternFill>
          <bgColor rgb="FFFF5050"/>
        </patternFill>
      </fill>
      <border>
        <vertical/>
        <horizontal/>
      </border>
    </dxf>
    <dxf>
      <fill>
        <patternFill>
          <bgColor theme="5"/>
        </patternFill>
      </fill>
    </dxf>
    <dxf>
      <fill>
        <patternFill>
          <bgColor theme="8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vertical/>
        <horizontal/>
      </border>
    </dxf>
    <dxf>
      <fill>
        <patternFill>
          <bgColor theme="0" tint="-0.24994659260841701"/>
        </patternFill>
      </fill>
      <border>
        <vertical/>
        <horizontal/>
      </border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vertical/>
        <horizontal/>
      </border>
    </dxf>
    <dxf>
      <fill>
        <patternFill>
          <bgColor theme="5" tint="0.59996337778862885"/>
        </patternFill>
      </fill>
      <border>
        <vertical/>
        <horizontal/>
      </border>
    </dxf>
    <dxf>
      <fill>
        <patternFill>
          <bgColor rgb="FFFFC000"/>
        </patternFill>
      </fill>
      <border>
        <vertical/>
        <horizontal/>
      </border>
    </dxf>
    <dxf>
      <fill>
        <patternFill>
          <bgColor rgb="FFFF9999"/>
        </patternFill>
      </fill>
      <border>
        <vertical/>
        <horizontal/>
      </border>
    </dxf>
    <dxf>
      <fill>
        <patternFill>
          <bgColor rgb="FFFF5050"/>
        </patternFill>
      </fill>
      <border>
        <vertical/>
        <horizontal/>
      </border>
    </dxf>
    <dxf>
      <fill>
        <patternFill>
          <bgColor theme="5"/>
        </patternFill>
      </fill>
    </dxf>
    <dxf>
      <fill>
        <patternFill>
          <bgColor theme="8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24994659260841701"/>
        </patternFill>
      </fill>
      <border>
        <vertical/>
        <horizontal/>
      </border>
    </dxf>
    <dxf>
      <fill>
        <patternFill>
          <bgColor theme="0" tint="-0.24994659260841701"/>
        </patternFill>
      </fill>
      <border>
        <vertical/>
        <horizontal/>
      </border>
    </dxf>
    <dxf>
      <fill>
        <patternFill>
          <bgColor theme="0" tint="-0.24994659260841701"/>
        </patternFill>
      </fill>
      <border>
        <vertical/>
        <horizontal/>
      </border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vertical/>
        <horizontal/>
      </border>
    </dxf>
    <dxf>
      <fill>
        <patternFill>
          <bgColor theme="5" tint="0.59996337778862885"/>
        </patternFill>
      </fill>
      <border>
        <vertical/>
        <horizontal/>
      </border>
    </dxf>
    <dxf>
      <fill>
        <patternFill>
          <bgColor rgb="FFFFC000"/>
        </patternFill>
      </fill>
      <border>
        <vertical/>
        <horizontal/>
      </border>
    </dxf>
    <dxf>
      <fill>
        <patternFill>
          <bgColor rgb="FFFF9999"/>
        </patternFill>
      </fill>
      <border>
        <vertical/>
        <horizontal/>
      </border>
    </dxf>
    <dxf>
      <fill>
        <patternFill>
          <bgColor rgb="FFFF5050"/>
        </patternFill>
      </fill>
      <border>
        <vertical/>
        <horizontal/>
      </border>
    </dxf>
    <dxf>
      <fill>
        <patternFill>
          <bgColor theme="5"/>
        </patternFill>
      </fill>
    </dxf>
    <dxf>
      <fill>
        <patternFill>
          <bgColor theme="8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9.9948118533890809E-2"/>
        </patternFill>
      </fill>
      <border>
        <vertical/>
        <horizontal/>
      </border>
    </dxf>
    <dxf>
      <font>
        <strike val="0"/>
        <outline val="0"/>
        <shadow val="0"/>
        <u val="none"/>
        <vertAlign val="baseline"/>
        <sz val="9"/>
        <color theme="0" tint="-0.249977111117893"/>
        <name val="游ゴシック"/>
        <family val="3"/>
        <charset val="128"/>
        <scheme val="minor"/>
      </font>
      <numFmt numFmtId="0" formatCode="General"/>
    </dxf>
    <dxf>
      <fill>
        <patternFill>
          <bgColor theme="0" tint="-0.24994659260841701"/>
        </patternFill>
      </fill>
      <border>
        <vertical/>
        <horizontal/>
      </border>
    </dxf>
    <dxf>
      <fill>
        <patternFill>
          <bgColor theme="0" tint="-0.24994659260841701"/>
        </patternFill>
      </fill>
      <border>
        <vertical/>
        <horizontal/>
      </border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vertical/>
        <horizontal/>
      </border>
    </dxf>
    <dxf>
      <fill>
        <patternFill>
          <bgColor theme="5" tint="0.59996337778862885"/>
        </patternFill>
      </fill>
      <border>
        <vertical/>
        <horizontal/>
      </border>
    </dxf>
    <dxf>
      <fill>
        <patternFill>
          <bgColor rgb="FFFFC000"/>
        </patternFill>
      </fill>
      <border>
        <vertical/>
        <horizontal/>
      </border>
    </dxf>
    <dxf>
      <fill>
        <patternFill>
          <bgColor rgb="FFFF9999"/>
        </patternFill>
      </fill>
      <border>
        <vertical/>
        <horizontal/>
      </border>
    </dxf>
    <dxf>
      <fill>
        <patternFill>
          <bgColor rgb="FFFF5050"/>
        </patternFill>
      </fill>
      <border>
        <vertical/>
        <horizontal/>
      </border>
    </dxf>
    <dxf>
      <fill>
        <patternFill>
          <bgColor theme="5"/>
        </patternFill>
      </fill>
    </dxf>
    <dxf>
      <fill>
        <patternFill>
          <bgColor theme="8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9.9948118533890809E-2"/>
        </patternFill>
      </fill>
      <border>
        <vertical/>
        <horizontal/>
      </border>
    </dxf>
    <dxf>
      <fill>
        <patternFill>
          <bgColor theme="0" tint="-0.24994659260841701"/>
        </patternFill>
      </fill>
      <border>
        <vertical/>
        <horizontal/>
      </border>
    </dxf>
    <dxf>
      <fill>
        <patternFill>
          <bgColor theme="0" tint="-0.24994659260841701"/>
        </patternFill>
      </fill>
      <border>
        <vertical/>
        <horizontal/>
      </border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vertical/>
        <horizontal/>
      </border>
    </dxf>
    <dxf>
      <fill>
        <patternFill>
          <bgColor theme="5" tint="0.59996337778862885"/>
        </patternFill>
      </fill>
      <border>
        <vertical/>
        <horizontal/>
      </border>
    </dxf>
    <dxf>
      <fill>
        <patternFill>
          <bgColor rgb="FFFFC000"/>
        </patternFill>
      </fill>
      <border>
        <vertical/>
        <horizontal/>
      </border>
    </dxf>
    <dxf>
      <fill>
        <patternFill>
          <bgColor rgb="FFFF9999"/>
        </patternFill>
      </fill>
      <border>
        <vertical/>
        <horizontal/>
      </border>
    </dxf>
    <dxf>
      <fill>
        <patternFill>
          <bgColor rgb="FFFF5050"/>
        </patternFill>
      </fill>
      <border>
        <vertical/>
        <horizontal/>
      </border>
    </dxf>
    <dxf>
      <fill>
        <patternFill>
          <bgColor theme="5"/>
        </patternFill>
      </fill>
    </dxf>
    <dxf>
      <fill>
        <patternFill>
          <bgColor theme="8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9.9948118533890809E-2"/>
        </patternFill>
      </fill>
      <border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游ゴシック"/>
        <family val="2"/>
        <charset val="128"/>
        <scheme val="minor"/>
      </font>
      <numFmt numFmtId="0" formatCode="General"/>
    </dxf>
    <dxf>
      <numFmt numFmtId="187" formatCode="0\ &quot;hour&quot;"/>
    </dxf>
    <dxf>
      <font>
        <strike val="0"/>
        <outline val="0"/>
        <shadow val="0"/>
        <u val="none"/>
        <vertAlign val="baseline"/>
        <sz val="9"/>
        <color theme="1"/>
        <name val="游ゴシック"/>
        <family val="2"/>
        <charset val="128"/>
        <scheme val="minor"/>
      </font>
      <alignment horizontal="general" vertical="center" textRotation="0" wrapText="1" indent="0" justifyLastLine="0" shrinkToFit="0" readingOrder="0"/>
    </dxf>
    <dxf>
      <fill>
        <patternFill>
          <bgColor theme="0" tint="-0.24994659260841701"/>
        </patternFill>
      </fill>
      <border>
        <vertical/>
        <horizontal/>
      </border>
    </dxf>
    <dxf>
      <fill>
        <patternFill>
          <bgColor theme="0" tint="-0.24994659260841701"/>
        </patternFill>
      </fill>
      <border>
        <vertical/>
        <horizontal/>
      </border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 tint="0.79998168889431442"/>
        </patternFill>
      </fill>
      <border>
        <vertical/>
        <horizontal/>
      </border>
    </dxf>
    <dxf>
      <fill>
        <patternFill>
          <bgColor theme="5" tint="0.59996337778862885"/>
        </patternFill>
      </fill>
      <border>
        <vertical/>
        <horizontal/>
      </border>
    </dxf>
    <dxf>
      <fill>
        <patternFill>
          <bgColor rgb="FFFFC000"/>
        </patternFill>
      </fill>
      <border>
        <vertical/>
        <horizontal/>
      </border>
    </dxf>
    <dxf>
      <fill>
        <patternFill>
          <bgColor rgb="FFFF9999"/>
        </patternFill>
      </fill>
      <border>
        <vertical/>
        <horizontal/>
      </border>
    </dxf>
    <dxf>
      <fill>
        <patternFill>
          <bgColor rgb="FFFF5050"/>
        </patternFill>
      </fill>
      <border>
        <vertical/>
        <horizontal/>
      </border>
    </dxf>
    <dxf>
      <fill>
        <patternFill>
          <bgColor theme="5"/>
        </patternFill>
      </fill>
    </dxf>
    <dxf>
      <fill>
        <patternFill>
          <bgColor theme="8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9.9948118533890809E-2"/>
        </patternFill>
      </fill>
      <border>
        <vertical/>
        <horizontal/>
      </border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 tint="0.79998168889431442"/>
        </patternFill>
      </fill>
      <border>
        <vertical/>
        <horizontal/>
      </border>
    </dxf>
    <dxf>
      <fill>
        <patternFill>
          <bgColor theme="5" tint="0.59996337778862885"/>
        </patternFill>
      </fill>
      <border>
        <vertical/>
        <horizontal/>
      </border>
    </dxf>
    <dxf>
      <fill>
        <patternFill>
          <bgColor rgb="FFFFC000"/>
        </patternFill>
      </fill>
      <border>
        <vertical/>
        <horizontal/>
      </border>
    </dxf>
    <dxf>
      <fill>
        <patternFill>
          <bgColor rgb="FFFF9999"/>
        </patternFill>
      </fill>
      <border>
        <vertical/>
        <horizontal/>
      </border>
    </dxf>
    <dxf>
      <fill>
        <patternFill>
          <bgColor rgb="FFFF5050"/>
        </patternFill>
      </fill>
      <border>
        <vertical/>
        <horizontal/>
      </border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  <border>
        <vertical/>
        <horizontal/>
      </border>
    </dxf>
    <dxf>
      <fill>
        <patternFill>
          <bgColor theme="0" tint="-0.24994659260841701"/>
        </patternFill>
      </fill>
      <border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9.9948118533890809E-2"/>
        </patternFill>
      </fill>
      <border>
        <vertical/>
        <horizontal/>
      </border>
    </dxf>
    <dxf>
      <font>
        <b/>
        <i val="0"/>
        <color theme="0"/>
      </font>
      <fill>
        <patternFill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テーブル スタイル 1" pivot="0" count="2" xr9:uid="{87E2348D-42B2-4578-A176-C87CDE47475F}">
      <tableStyleElement type="wholeTable" dxfId="115"/>
      <tableStyleElement type="headerRow" dxfId="114"/>
    </tableStyle>
  </tableStyles>
  <colors>
    <mruColors>
      <color rgb="FFFF9999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62794</xdr:colOff>
      <xdr:row>0</xdr:row>
      <xdr:rowOff>132643</xdr:rowOff>
    </xdr:from>
    <xdr:to>
      <xdr:col>1</xdr:col>
      <xdr:colOff>754944</xdr:colOff>
      <xdr:row>8</xdr:row>
      <xdr:rowOff>42333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pl">
              <a:extLst>
                <a:ext uri="{FF2B5EF4-FFF2-40B4-BE49-F238E27FC236}">
                  <a16:creationId xmlns:a16="http://schemas.microsoft.com/office/drawing/2014/main" id="{8EE53545-AB43-3860-8F13-61654B372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294" y="132643"/>
              <a:ext cx="692150" cy="17088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842433</xdr:colOff>
      <xdr:row>0</xdr:row>
      <xdr:rowOff>129116</xdr:rowOff>
    </xdr:from>
    <xdr:to>
      <xdr:col>1</xdr:col>
      <xdr:colOff>1566332</xdr:colOff>
      <xdr:row>8</xdr:row>
      <xdr:rowOff>7055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fl">
              <a:extLst>
                <a:ext uri="{FF2B5EF4-FFF2-40B4-BE49-F238E27FC236}">
                  <a16:creationId xmlns:a16="http://schemas.microsoft.com/office/drawing/2014/main" id="{A5ADBCA7-4FAE-8AC9-FF4F-500510D914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933" y="129116"/>
              <a:ext cx="723899" cy="16771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pl" xr10:uid="{3E72E3D4-843F-4290-AE01-0D0E0EAABCC2}" sourceName="pl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fl" xr10:uid="{B8BC4A4B-CCC4-442B-A5C2-5040089D1DF7}" sourceName="fl">
  <extLst>
    <x:ext xmlns:x15="http://schemas.microsoft.com/office/spreadsheetml/2010/11/main" uri="{2F2917AC-EB37-4324-AD4E-5DD8C200BD13}">
      <x15:tableSlicerCache tableId="1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" xr10:uid="{FBC8DB8E-3094-4413-A2FE-83802B136D49}" cache="スライサー_pl" caption="pl" rowHeight="251883"/>
  <slicer name="fl" xr10:uid="{47276FEB-26FA-4A64-A8D8-FA26975814B5}" cache="スライサー_fl" caption="fl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83BDF6-C586-4789-9F3F-0C1E3D3A8345}" name="テーブル1" displayName="テーブル1" ref="C11:Q22">
  <autoFilter ref="C11:Q22" xr:uid="{2983BDF6-C586-4789-9F3F-0C1E3D3A8345}"/>
  <tableColumns count="15">
    <tableColumn id="1" xr3:uid="{FD6D12B2-D73E-4E58-848E-DE52B0F89D57}" name="category" totalsRowLabel="集計"/>
    <tableColumn id="2" xr3:uid="{FE065889-791B-40D7-8A4A-1AAD87E5B6A1}" name="TASK"/>
    <tableColumn id="3" xr3:uid="{9F6F2993-E10D-4073-B8EF-31596154D49D}" name="pl"/>
    <tableColumn id="4" xr3:uid="{A0037BE2-2351-41C0-B5E1-AB62D4192669}" name="el"/>
    <tableColumn id="5" xr3:uid="{B7D05059-F07D-471B-ACEA-A2C9F0F07343}" name="tl"/>
    <tableColumn id="6" xr3:uid="{47362DAE-358E-4F85-ABE5-7DA24F97BA93}" name="fl" dataDxfId="56">
      <calculatedColumnFormula>IF(OR(テーブル1[[#This Row],[tl]]&lt;&gt;"",テーブル1[[#This Row],[el]]="e"),1,IF(テーブル1[[#This Row],[el]]="o",3,IF(テーブル1[[#This Row],[category]]="-","-",2)))</calculatedColumnFormula>
    </tableColumn>
    <tableColumn id="7" xr3:uid="{BDF2F670-B428-4DA2-A538-4B02A84E4878}" name="note" dataDxfId="87"/>
    <tableColumn id="8" xr3:uid="{C9F94D32-0C9D-4056-BD1E-E54AAFA3C978}" name="ln"/>
    <tableColumn id="9" xr3:uid="{D6DAD97E-BFAF-4386-A8A7-1C8F69BAFD04}" name="1"/>
    <tableColumn id="10" xr3:uid="{08368CF9-275E-47ED-9546-F97FA857B496}" name="2"/>
    <tableColumn id="11" xr3:uid="{1707C5B4-141E-4FD1-B9EF-158458D84842}" name="3"/>
    <tableColumn id="12" xr3:uid="{9C532D46-DCC8-4039-9A8D-34E64937C538}" name="4"/>
    <tableColumn id="13" xr3:uid="{3E0B8C91-529D-4337-93ED-5E07159DDFEB}" name="time1" dataDxfId="86">
      <calculatedColumnFormula>IF(SUM(テーブル1[[#This Row],[1]:[4]])*15/60&gt;0,SUM(テーブル1[[#This Row],[1]:[4]])*15/60,"")</calculatedColumnFormula>
    </tableColumn>
    <tableColumn id="14" xr3:uid="{4432F1C1-F0E2-4D55-A08A-63586BC03E93}" name="time2" dataDxfId="85">
      <calculatedColumnFormula>IF(テーブル1[[#This Row],[time1]]&lt;&gt;"",IF(テーブル1[[#This Row],[time1]]&gt;4,テーブル1[[#This Row],[time1]]-4,""),"")</calculatedColumnFormula>
    </tableColumn>
    <tableColumn id="15" xr3:uid="{8343BBCC-3C30-453B-8DF7-B783EFE4D638}" name="列1" totalsRowFunction="count"/>
  </tableColumns>
  <tableStyleInfo name="テーブル スタイル 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32A3-CD5B-4626-B0BD-DD7800D31F6B}">
  <dimension ref="C1:Q22"/>
  <sheetViews>
    <sheetView tabSelected="1" zoomScale="90" zoomScaleNormal="90" workbookViewId="0">
      <pane ySplit="11" topLeftCell="A12" activePane="bottomLeft" state="frozen"/>
      <selection pane="bottomLeft" activeCell="I16" sqref="I16"/>
    </sheetView>
  </sheetViews>
  <sheetFormatPr defaultRowHeight="18" x14ac:dyDescent="0.55000000000000004"/>
  <cols>
    <col min="1" max="1" width="2.5" customWidth="1"/>
    <col min="2" max="2" width="22.4140625" customWidth="1"/>
    <col min="3" max="3" width="13.58203125" customWidth="1"/>
    <col min="4" max="4" width="35.6640625" customWidth="1"/>
    <col min="5" max="6" width="4.25" customWidth="1"/>
    <col min="7" max="8" width="3.9140625" customWidth="1"/>
    <col min="9" max="9" width="33.58203125" customWidth="1"/>
    <col min="10" max="10" width="4.1640625" customWidth="1"/>
    <col min="11" max="14" width="3.58203125" customWidth="1"/>
    <col min="15" max="16" width="10.5" customWidth="1"/>
    <col min="17" max="17" width="4.5" customWidth="1"/>
  </cols>
  <sheetData>
    <row r="1" spans="3:17" ht="22.5" x14ac:dyDescent="0.55000000000000004">
      <c r="C1" s="13" t="s">
        <v>0</v>
      </c>
    </row>
    <row r="2" spans="3:17" x14ac:dyDescent="0.55000000000000004">
      <c r="C2" t="s">
        <v>32</v>
      </c>
    </row>
    <row r="3" spans="3:17" x14ac:dyDescent="0.55000000000000004">
      <c r="C3" t="s">
        <v>29</v>
      </c>
      <c r="D3" s="4">
        <v>0.36458333333333331</v>
      </c>
      <c r="I3" s="5">
        <f>D3*24</f>
        <v>8.75</v>
      </c>
    </row>
    <row r="4" spans="3:17" x14ac:dyDescent="0.55000000000000004">
      <c r="C4" t="s">
        <v>30</v>
      </c>
      <c r="D4" s="4">
        <v>0.91666666666666663</v>
      </c>
      <c r="I4" s="5">
        <f>D4*24</f>
        <v>22</v>
      </c>
    </row>
    <row r="5" spans="3:17" x14ac:dyDescent="0.55000000000000004">
      <c r="C5" t="s">
        <v>31</v>
      </c>
      <c r="D5" s="9" t="str">
        <f ca="1">TEXT(NOW(),"hh:mm")</f>
        <v>20:57</v>
      </c>
      <c r="I5">
        <f ca="1">D5*24</f>
        <v>20.95</v>
      </c>
    </row>
    <row r="6" spans="3:17" ht="12" customHeight="1" x14ac:dyDescent="0.55000000000000004"/>
    <row r="7" spans="3:17" x14ac:dyDescent="0.55000000000000004">
      <c r="C7" t="s">
        <v>34</v>
      </c>
      <c r="D7" s="8">
        <f ca="1">(I5-I3)/(I4-I3)</f>
        <v>0.92075471698113198</v>
      </c>
      <c r="E7" s="8"/>
      <c r="F7" s="8"/>
      <c r="G7" s="8"/>
      <c r="H7" s="8"/>
      <c r="I7" s="8"/>
      <c r="J7" s="8"/>
      <c r="K7" s="8"/>
      <c r="L7" s="8"/>
      <c r="M7" s="8"/>
      <c r="N7" s="8"/>
    </row>
    <row r="8" spans="3:17" x14ac:dyDescent="0.55000000000000004">
      <c r="C8" t="s">
        <v>33</v>
      </c>
      <c r="D8" s="8">
        <f>O10/(I4-I3)</f>
        <v>0.8867924528301887</v>
      </c>
      <c r="E8" s="8"/>
      <c r="F8" s="8"/>
      <c r="G8" s="8"/>
      <c r="H8" s="8"/>
      <c r="I8" s="8"/>
      <c r="J8" s="8"/>
      <c r="K8" s="8"/>
      <c r="L8" s="8"/>
      <c r="M8" s="8"/>
      <c r="N8" s="8"/>
    </row>
    <row r="9" spans="3:17" x14ac:dyDescent="0.55000000000000004"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3:17" x14ac:dyDescent="0.55000000000000004">
      <c r="D10" s="6">
        <f ca="1">IF(I4&gt;I5,((I5-I3)-O10)*60,1)</f>
        <v>26.999999999999957</v>
      </c>
      <c r="O10">
        <f>SUM(テーブル1[time1])</f>
        <v>11.75</v>
      </c>
    </row>
    <row r="11" spans="3:17" x14ac:dyDescent="0.55000000000000004">
      <c r="C11" t="s">
        <v>1</v>
      </c>
      <c r="D11" t="s">
        <v>2</v>
      </c>
      <c r="E11" t="s">
        <v>4</v>
      </c>
      <c r="F11" t="s">
        <v>5</v>
      </c>
      <c r="G11" t="s">
        <v>6</v>
      </c>
      <c r="H11" s="12" t="s">
        <v>7</v>
      </c>
      <c r="I11" t="s">
        <v>8</v>
      </c>
      <c r="J11" t="s">
        <v>9</v>
      </c>
      <c r="K11" t="s">
        <v>12</v>
      </c>
      <c r="L11" t="s">
        <v>13</v>
      </c>
      <c r="M11" t="s">
        <v>14</v>
      </c>
      <c r="N11" t="s">
        <v>15</v>
      </c>
      <c r="O11" t="s">
        <v>10</v>
      </c>
      <c r="P11" t="s">
        <v>11</v>
      </c>
      <c r="Q11" t="s">
        <v>16</v>
      </c>
    </row>
    <row r="12" spans="3:17" x14ac:dyDescent="0.55000000000000004">
      <c r="C12" t="s">
        <v>28</v>
      </c>
      <c r="H12" s="14" t="str">
        <f>IF(OR(テーブル1[[#This Row],[tl]]&lt;&gt;"",テーブル1[[#This Row],[el]]="e"),1,IF(テーブル1[[#This Row],[el]]="o",3,IF(テーブル1[[#This Row],[category]]="-","-",2)))</f>
        <v>-</v>
      </c>
      <c r="I12" s="15"/>
      <c r="O12" s="16" t="str">
        <f>IF(SUM(テーブル1[[#This Row],[1]:[4]])*15/60&gt;0,SUM(テーブル1[[#This Row],[1]:[4]])*15/60,"")</f>
        <v/>
      </c>
      <c r="P12" s="17" t="str">
        <f>IF(テーブル1[[#This Row],[time1]]&lt;&gt;"",IF(テーブル1[[#This Row],[time1]]&gt;4,テーブル1[[#This Row],[time1]]-4,""),"")</f>
        <v/>
      </c>
    </row>
    <row r="13" spans="3:17" x14ac:dyDescent="0.55000000000000004">
      <c r="C13" s="10" t="s">
        <v>38</v>
      </c>
      <c r="D13" t="s">
        <v>35</v>
      </c>
      <c r="E13" t="s">
        <v>22</v>
      </c>
      <c r="G13" t="s">
        <v>27</v>
      </c>
      <c r="H13" s="14">
        <f>IF(OR(テーブル1[[#This Row],[tl]]&lt;&gt;"",テーブル1[[#This Row],[el]]="e"),1,IF(テーブル1[[#This Row],[el]]="o",3,IF(テーブル1[[#This Row],[category]]="-","-",2)))</f>
        <v>1</v>
      </c>
      <c r="I13" s="15"/>
      <c r="K13">
        <v>1</v>
      </c>
      <c r="O13" s="16">
        <f>IF(SUM(テーブル1[[#This Row],[1]:[4]])*15/60&gt;0,SUM(テーブル1[[#This Row],[1]:[4]])*15/60,"")</f>
        <v>0.25</v>
      </c>
      <c r="P13" s="17" t="str">
        <f>IF(テーブル1[[#This Row],[time1]]&lt;&gt;"",IF(テーブル1[[#This Row],[time1]]&gt;4,テーブル1[[#This Row],[time1]]-4,""),"")</f>
        <v/>
      </c>
    </row>
    <row r="14" spans="3:17" x14ac:dyDescent="0.55000000000000004">
      <c r="C14" s="10" t="s">
        <v>38</v>
      </c>
      <c r="D14" t="s">
        <v>36</v>
      </c>
      <c r="E14" t="s">
        <v>24</v>
      </c>
      <c r="G14" t="s">
        <v>27</v>
      </c>
      <c r="H14" s="14">
        <f>IF(OR(テーブル1[[#This Row],[tl]]&lt;&gt;"",テーブル1[[#This Row],[el]]="e"),1,IF(テーブル1[[#This Row],[el]]="o",3,IF(テーブル1[[#This Row],[category]]="-","-",2)))</f>
        <v>1</v>
      </c>
      <c r="I14" s="15"/>
      <c r="K14">
        <v>2</v>
      </c>
      <c r="L14">
        <v>1</v>
      </c>
      <c r="M14">
        <v>1</v>
      </c>
      <c r="N14">
        <v>1</v>
      </c>
      <c r="O14" s="16">
        <f>IF(SUM(テーブル1[[#This Row],[1]:[4]])*15/60&gt;0,SUM(テーブル1[[#This Row],[1]:[4]])*15/60,"")</f>
        <v>1.25</v>
      </c>
      <c r="P14" s="17" t="str">
        <f>IF(テーブル1[[#This Row],[time1]]&lt;&gt;"",IF(テーブル1[[#This Row],[time1]]&gt;4,テーブル1[[#This Row],[time1]]-4,""),"")</f>
        <v/>
      </c>
    </row>
    <row r="15" spans="3:17" x14ac:dyDescent="0.55000000000000004">
      <c r="C15" s="10" t="s">
        <v>38</v>
      </c>
      <c r="D15" t="s">
        <v>37</v>
      </c>
      <c r="E15" t="s">
        <v>25</v>
      </c>
      <c r="G15" t="s">
        <v>27</v>
      </c>
      <c r="H15" s="14">
        <f>IF(OR(テーブル1[[#This Row],[tl]]&lt;&gt;"",テーブル1[[#This Row],[el]]="e"),1,IF(テーブル1[[#This Row],[el]]="o",3,IF(テーブル1[[#This Row],[category]]="-","-",2)))</f>
        <v>1</v>
      </c>
      <c r="I15" s="15"/>
      <c r="K15">
        <v>6</v>
      </c>
      <c r="L15">
        <v>6</v>
      </c>
      <c r="M15">
        <v>6</v>
      </c>
      <c r="N15">
        <v>6</v>
      </c>
      <c r="O15" s="16">
        <f>IF(SUM(テーブル1[[#This Row],[1]:[4]])*15/60&gt;0,SUM(テーブル1[[#This Row],[1]:[4]])*15/60,"")</f>
        <v>6</v>
      </c>
      <c r="P15" s="17">
        <f>IF(テーブル1[[#This Row],[time1]]&lt;&gt;"",IF(テーブル1[[#This Row],[time1]]&gt;4,テーブル1[[#This Row],[time1]]-4,""),"")</f>
        <v>2</v>
      </c>
    </row>
    <row r="16" spans="3:17" x14ac:dyDescent="0.55000000000000004">
      <c r="C16" s="11" t="s">
        <v>39</v>
      </c>
      <c r="D16" t="s">
        <v>40</v>
      </c>
      <c r="E16" t="s">
        <v>22</v>
      </c>
      <c r="F16" t="s">
        <v>3</v>
      </c>
      <c r="G16" t="s">
        <v>43</v>
      </c>
      <c r="H16" s="14">
        <f>IF(OR(テーブル1[[#This Row],[tl]]&lt;&gt;"",テーブル1[[#This Row],[el]]="e"),1,IF(テーブル1[[#This Row],[el]]="o",3,IF(テーブル1[[#This Row],[category]]="-","-",2)))</f>
        <v>1</v>
      </c>
      <c r="I16" s="15"/>
      <c r="K16">
        <v>5</v>
      </c>
      <c r="L16">
        <v>4</v>
      </c>
      <c r="M16">
        <v>4</v>
      </c>
      <c r="N16">
        <v>4</v>
      </c>
      <c r="O16" s="16">
        <f>IF(SUM(テーブル1[[#This Row],[1]:[4]])*15/60&gt;0,SUM(テーブル1[[#This Row],[1]:[4]])*15/60,"")</f>
        <v>4.25</v>
      </c>
      <c r="P16" s="17">
        <f>IF(テーブル1[[#This Row],[time1]]&lt;&gt;"",IF(テーブル1[[#This Row],[time1]]&gt;4,テーブル1[[#This Row],[time1]]-4,""),"")</f>
        <v>0.25</v>
      </c>
    </row>
    <row r="17" spans="3:16" x14ac:dyDescent="0.55000000000000004">
      <c r="C17" s="11" t="s">
        <v>39</v>
      </c>
      <c r="D17" t="s">
        <v>41</v>
      </c>
      <c r="E17" t="s">
        <v>24</v>
      </c>
      <c r="F17" t="s">
        <v>26</v>
      </c>
      <c r="H17" s="14">
        <f>IF(OR(テーブル1[[#This Row],[tl]]&lt;&gt;"",テーブル1[[#This Row],[el]]="e"),1,IF(テーブル1[[#This Row],[el]]="o",3,IF(テーブル1[[#This Row],[category]]="-","-",2)))</f>
        <v>3</v>
      </c>
      <c r="I17" s="15"/>
      <c r="O17" s="16" t="str">
        <f>IF(SUM(テーブル1[[#This Row],[1]:[4]])*15/60&gt;0,SUM(テーブル1[[#This Row],[1]:[4]])*15/60,"")</f>
        <v/>
      </c>
      <c r="P17" s="17" t="str">
        <f>IF(テーブル1[[#This Row],[time1]]&lt;&gt;"",IF(テーブル1[[#This Row],[time1]]&gt;4,テーブル1[[#This Row],[time1]]-4,""),"")</f>
        <v/>
      </c>
    </row>
    <row r="18" spans="3:16" x14ac:dyDescent="0.55000000000000004">
      <c r="C18" s="11" t="s">
        <v>39</v>
      </c>
      <c r="D18" t="s">
        <v>42</v>
      </c>
      <c r="E18" t="s">
        <v>25</v>
      </c>
      <c r="H18" s="14">
        <f>IF(OR(テーブル1[[#This Row],[tl]]&lt;&gt;"",テーブル1[[#This Row],[el]]="e"),1,IF(テーブル1[[#This Row],[el]]="o",3,IF(テーブル1[[#This Row],[category]]="-","-",2)))</f>
        <v>2</v>
      </c>
      <c r="I18" s="15"/>
      <c r="O18" s="16" t="str">
        <f>IF(SUM(テーブル1[[#This Row],[1]:[4]])*15/60&gt;0,SUM(テーブル1[[#This Row],[1]:[4]])*15/60,"")</f>
        <v/>
      </c>
      <c r="P18" s="17" t="str">
        <f>IF(テーブル1[[#This Row],[time1]]&lt;&gt;"",IF(テーブル1[[#This Row],[time1]]&gt;4,テーブル1[[#This Row],[time1]]-4,""),"")</f>
        <v/>
      </c>
    </row>
    <row r="19" spans="3:16" x14ac:dyDescent="0.55000000000000004">
      <c r="C19" t="s">
        <v>28</v>
      </c>
      <c r="H19" s="14" t="str">
        <f>IF(OR(テーブル1[[#This Row],[tl]]&lt;&gt;"",テーブル1[[#This Row],[el]]="e"),1,IF(テーブル1[[#This Row],[el]]="o",3,IF(テーブル1[[#This Row],[category]]="-","-",2)))</f>
        <v>-</v>
      </c>
      <c r="I19" s="15"/>
      <c r="O19" s="16" t="str">
        <f>IF(SUM(テーブル1[[#This Row],[1]:[4]])*15/60&gt;0,SUM(テーブル1[[#This Row],[1]:[4]])*15/60,"")</f>
        <v/>
      </c>
      <c r="P19" s="17" t="str">
        <f>IF(テーブル1[[#This Row],[time1]]&lt;&gt;"",IF(テーブル1[[#This Row],[time1]]&gt;4,テーブル1[[#This Row],[time1]]-4,""),"")</f>
        <v/>
      </c>
    </row>
    <row r="20" spans="3:16" x14ac:dyDescent="0.55000000000000004">
      <c r="H20" s="14">
        <f>IF(OR(テーブル1[[#This Row],[tl]]&lt;&gt;"",テーブル1[[#This Row],[el]]="e"),1,IF(テーブル1[[#This Row],[el]]="o",3,IF(テーブル1[[#This Row],[category]]="-","-",2)))</f>
        <v>2</v>
      </c>
      <c r="I20" s="15"/>
      <c r="O20" s="16" t="str">
        <f>IF(SUM(テーブル1[[#This Row],[1]:[4]])*15/60&gt;0,SUM(テーブル1[[#This Row],[1]:[4]])*15/60,"")</f>
        <v/>
      </c>
      <c r="P20" s="17" t="str">
        <f>IF(テーブル1[[#This Row],[time1]]&lt;&gt;"",IF(テーブル1[[#This Row],[time1]]&gt;4,テーブル1[[#This Row],[time1]]-4,""),"")</f>
        <v/>
      </c>
    </row>
    <row r="21" spans="3:16" x14ac:dyDescent="0.55000000000000004">
      <c r="H21" s="14">
        <f>IF(OR(テーブル1[[#This Row],[tl]]&lt;&gt;"",テーブル1[[#This Row],[el]]="e"),1,IF(テーブル1[[#This Row],[el]]="o",3,IF(テーブル1[[#This Row],[category]]="-","-",2)))</f>
        <v>2</v>
      </c>
      <c r="I21" s="15"/>
      <c r="O21" s="16" t="str">
        <f>IF(SUM(テーブル1[[#This Row],[1]:[4]])*15/60&gt;0,SUM(テーブル1[[#This Row],[1]:[4]])*15/60,"")</f>
        <v/>
      </c>
      <c r="P21" s="17" t="str">
        <f>IF(テーブル1[[#This Row],[time1]]&lt;&gt;"",IF(テーブル1[[#This Row],[time1]]&gt;4,テーブル1[[#This Row],[time1]]-4,""),"")</f>
        <v/>
      </c>
    </row>
    <row r="22" spans="3:16" x14ac:dyDescent="0.55000000000000004">
      <c r="H22" s="14">
        <f>IF(OR(テーブル1[[#This Row],[tl]]&lt;&gt;"",テーブル1[[#This Row],[el]]="e"),1,IF(テーブル1[[#This Row],[el]]="o",3,IF(テーブル1[[#This Row],[category]]="-","-",2)))</f>
        <v>2</v>
      </c>
      <c r="I22" s="15"/>
      <c r="O22" s="16" t="str">
        <f>IF(SUM(テーブル1[[#This Row],[1]:[4]])*15/60&gt;0,SUM(テーブル1[[#This Row],[1]:[4]])*15/60,"")</f>
        <v/>
      </c>
      <c r="P22" s="17" t="str">
        <f>IF(テーブル1[[#This Row],[time1]]&lt;&gt;"",IF(テーブル1[[#This Row],[time1]]&gt;4,テーブル1[[#This Row],[time1]]-4,""),"")</f>
        <v/>
      </c>
    </row>
  </sheetData>
  <mergeCells count="2">
    <mergeCell ref="D7:N7"/>
    <mergeCell ref="D8:N8"/>
  </mergeCells>
  <phoneticPr fontId="1"/>
  <conditionalFormatting sqref="C12:Q22">
    <cfRule type="expression" dxfId="14" priority="2">
      <formula>INDIRECT(ADDRESS(ROW(),3))="-"</formula>
    </cfRule>
    <cfRule type="expression" dxfId="27" priority="19">
      <formula>INDIRECT(ADDRESS(ROW(),4))&lt;&gt;""</formula>
    </cfRule>
  </conditionalFormatting>
  <conditionalFormatting sqref="G12:G22">
    <cfRule type="cellIs" dxfId="26" priority="10" operator="equal">
      <formula>"y"</formula>
    </cfRule>
    <cfRule type="cellIs" dxfId="25" priority="12" operator="equal">
      <formula>"t"</formula>
    </cfRule>
  </conditionalFormatting>
  <conditionalFormatting sqref="D12:H22">
    <cfRule type="expression" dxfId="24" priority="7">
      <formula>INDIRECT(ADDRESS(ROW(),7))="n1"</formula>
    </cfRule>
    <cfRule type="expression" dxfId="23" priority="9">
      <formula>INDIRECT(ADDRESS(ROW(),7))="n2"</formula>
    </cfRule>
    <cfRule type="expression" dxfId="22" priority="15">
      <formula>INDIRECT(ADDRESS(ROW(),5))="a"</formula>
    </cfRule>
    <cfRule type="expression" dxfId="21" priority="16">
      <formula>INDIRECT(ADDRESS(ROW(),5))="b"</formula>
    </cfRule>
    <cfRule type="expression" dxfId="20" priority="17">
      <formula>INDIRECT(ADDRESS(ROW(),5))="c"</formula>
    </cfRule>
    <cfRule type="expression" dxfId="19" priority="18">
      <formula>INDIRECT(ADDRESS(ROW(),4))&lt;&gt;""</formula>
    </cfRule>
  </conditionalFormatting>
  <conditionalFormatting sqref="D10">
    <cfRule type="cellIs" dxfId="18" priority="5" operator="lessThan">
      <formula>30</formula>
    </cfRule>
    <cfRule type="cellIs" dxfId="17" priority="6" operator="greaterThan">
      <formula>30</formula>
    </cfRule>
  </conditionalFormatting>
  <conditionalFormatting sqref="D7:N7">
    <cfRule type="dataBar" priority="4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{6C4E12CC-D62D-4DD5-9A97-49CCAD80513F}</x14:id>
        </ext>
      </extLst>
    </cfRule>
  </conditionalFormatting>
  <conditionalFormatting sqref="D8:N9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{66245208-97A8-4E73-9633-77ED40C1FFB9}</x14:id>
        </ext>
      </extLst>
    </cfRule>
  </conditionalFormatting>
  <conditionalFormatting sqref="D12:Q22">
    <cfRule type="expression" dxfId="16" priority="13">
      <formula>INDIRECT(ADDRESS(ROW(),6))="o"</formula>
    </cfRule>
    <cfRule type="expression" dxfId="15" priority="14">
      <formula>INDIRECT(ADDRESS(ROW(),6))="e"</formula>
    </cfRule>
  </conditionalFormatting>
  <conditionalFormatting sqref="O12:P22">
    <cfRule type="dataBar" priority="1">
      <dataBar>
        <cfvo type="num" val="0"/>
        <cfvo type="num" val="4"/>
        <color rgb="FF63C384"/>
      </dataBar>
      <extLst>
        <ext xmlns:x14="http://schemas.microsoft.com/office/spreadsheetml/2009/9/main" uri="{B025F937-C7B1-47D3-B67F-A62EFF666E3E}">
          <x14:id>{57269E98-DB22-4DCE-A7AC-795BF7C83DB6}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E12CC-D62D-4DD5-9A97-49CCAD8051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D7:N7</xm:sqref>
        </x14:conditionalFormatting>
        <x14:conditionalFormatting xmlns:xm="http://schemas.microsoft.com/office/excel/2006/main">
          <x14:cfRule type="dataBar" id="{66245208-97A8-4E73-9633-77ED40C1FF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D8:N9</xm:sqref>
        </x14:conditionalFormatting>
        <x14:conditionalFormatting xmlns:xm="http://schemas.microsoft.com/office/excel/2006/main">
          <x14:cfRule type="dataBar" id="{57269E98-DB22-4DCE-A7AC-795BF7C83D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O12:P22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A816-BA70-4BB0-9154-2D7E89C3D255}">
  <dimension ref="B2:G8"/>
  <sheetViews>
    <sheetView workbookViewId="0">
      <selection activeCell="B9" sqref="B9"/>
    </sheetView>
  </sheetViews>
  <sheetFormatPr defaultColWidth="4.33203125" defaultRowHeight="18" x14ac:dyDescent="0.55000000000000004"/>
  <cols>
    <col min="1" max="1" width="11" customWidth="1"/>
    <col min="3" max="3" width="8.4140625" customWidth="1"/>
  </cols>
  <sheetData>
    <row r="2" spans="2:7" x14ac:dyDescent="0.55000000000000004">
      <c r="B2" s="2" t="s">
        <v>18</v>
      </c>
      <c r="C2" s="1"/>
      <c r="D2" s="1"/>
      <c r="E2" s="1"/>
      <c r="F2" s="1"/>
      <c r="G2" s="1"/>
    </row>
    <row r="3" spans="2:7" x14ac:dyDescent="0.55000000000000004">
      <c r="B3" t="s">
        <v>17</v>
      </c>
    </row>
    <row r="4" spans="2:7" x14ac:dyDescent="0.55000000000000004">
      <c r="C4" s="3" t="s">
        <v>23</v>
      </c>
    </row>
    <row r="5" spans="2:7" x14ac:dyDescent="0.55000000000000004">
      <c r="C5" s="3"/>
    </row>
    <row r="6" spans="2:7" x14ac:dyDescent="0.55000000000000004">
      <c r="B6" t="s">
        <v>19</v>
      </c>
    </row>
    <row r="7" spans="2:7" x14ac:dyDescent="0.55000000000000004">
      <c r="C7" t="s">
        <v>20</v>
      </c>
    </row>
    <row r="8" spans="2:7" x14ac:dyDescent="0.55000000000000004">
      <c r="C8" t="s">
        <v>21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卓 本田</dc:creator>
  <cp:lastModifiedBy>卓 本田</cp:lastModifiedBy>
  <dcterms:created xsi:type="dcterms:W3CDTF">2024-12-22T10:16:00Z</dcterms:created>
  <dcterms:modified xsi:type="dcterms:W3CDTF">2024-12-22T11:57:19Z</dcterms:modified>
</cp:coreProperties>
</file>