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データ" sheetId="1" r:id="rId3"/>
    <sheet state="visible" name="A. カテゴリの種類" sheetId="2" r:id="rId4"/>
    <sheet state="visible" name="B. 評価" sheetId="3" r:id="rId5"/>
    <sheet state="visible" name="C. 予測結果" sheetId="4" r:id="rId6"/>
    <sheet state="visible" name="D. 特徴ベクトル" sheetId="5" r:id="rId7"/>
    <sheet state="visible" name="E. 失敗データ" sheetId="6" r:id="rId8"/>
    <sheet state="visible" name="特徴ベクトル貼り付け" sheetId="7" r:id="rId9"/>
  </sheets>
  <definedNames/>
  <calcPr/>
</workbook>
</file>

<file path=xl/sharedStrings.xml><?xml version="1.0" encoding="utf-8"?>
<sst xmlns="http://schemas.openxmlformats.org/spreadsheetml/2006/main" count="2226" uniqueCount="1137">
  <si>
    <t>名前</t>
  </si>
  <si>
    <t>カテゴリ名</t>
  </si>
  <si>
    <t>～(；ω；)</t>
  </si>
  <si>
    <t>悲しい</t>
  </si>
  <si>
    <t>(≧∇≦)ゞ</t>
  </si>
  <si>
    <t>了解</t>
  </si>
  <si>
    <t>(pд`q)</t>
  </si>
  <si>
    <t>（o-∀-）</t>
  </si>
  <si>
    <t>困惑</t>
  </si>
  <si>
    <t>(°д°`)</t>
  </si>
  <si>
    <t>驚き</t>
  </si>
  <si>
    <t>(*'A'*)</t>
  </si>
  <si>
    <t>嬉しい</t>
  </si>
  <si>
    <t>ヾ(@´∇｀@)ノ</t>
  </si>
  <si>
    <t>～(´ω｀;)</t>
  </si>
  <si>
    <t>ヾ(´ω｀＝´ω｀)ﾉ☆</t>
  </si>
  <si>
    <t>(´ω｀●)</t>
  </si>
  <si>
    <t>！（*´∀｀）ﾉ</t>
  </si>
  <si>
    <t>(^▽^)☝</t>
  </si>
  <si>
    <t>( *´-3-`)</t>
  </si>
  <si>
    <t>不満</t>
  </si>
  <si>
    <t>(＾ω＾*)</t>
  </si>
  <si>
    <t>(U・3・)</t>
  </si>
  <si>
    <t>ヾ(´≧ω≦)ﾉ</t>
  </si>
  <si>
    <t>(*｀Д´*)!!!</t>
  </si>
  <si>
    <t>怒り</t>
  </si>
  <si>
    <t>*・゜゜・*:.。..。.:*・'(*゜▽゜*)'・*:.。. .。.:*・゜゜・*</t>
  </si>
  <si>
    <t>Σ(ﾟДﾟlll)</t>
  </si>
  <si>
    <t>((・x・))♪</t>
  </si>
  <si>
    <t>(⌒-⌒)</t>
  </si>
  <si>
    <t>(ﾟ´Д｀ﾟ)</t>
  </si>
  <si>
    <t>/(^∀^;)</t>
  </si>
  <si>
    <t>恥ずかしい</t>
  </si>
  <si>
    <t>（＾ω＾三＾ω＾）おっおおっ</t>
  </si>
  <si>
    <t>(*´ｪ｀*∩</t>
  </si>
  <si>
    <t>(;・｀д・´)</t>
  </si>
  <si>
    <t>決意</t>
  </si>
  <si>
    <t>。(・ω・)</t>
  </si>
  <si>
    <t>(ΦωΦ;)</t>
  </si>
  <si>
    <t>( ゜＾o＾゜)゜。</t>
  </si>
  <si>
    <t>(´；ω；｀)</t>
  </si>
  <si>
    <t>(;;ﾟёﾟ;;)</t>
  </si>
  <si>
    <t>(@^∇^@)</t>
  </si>
  <si>
    <t>(-ε-`)</t>
  </si>
  <si>
    <t>(ノ゜⊿゜)ノ</t>
  </si>
  <si>
    <t>!!(´；ω；｀)ﾌ</t>
  </si>
  <si>
    <t>ヽ(*･ω･)ノ</t>
  </si>
  <si>
    <t>(('ё`))</t>
  </si>
  <si>
    <t>(/-ω-)/エ</t>
  </si>
  <si>
    <t>(-ﾟДﾟ-)</t>
  </si>
  <si>
    <t>(;´Д｀)ネッ</t>
  </si>
  <si>
    <t>(・_・)</t>
  </si>
  <si>
    <t>(。≧ω≦)ﾉ</t>
  </si>
  <si>
    <t>´д｀</t>
  </si>
  <si>
    <t>ヽ(*｀Д´)ノw</t>
  </si>
  <si>
    <t>(*^__^*)</t>
  </si>
  <si>
    <t>(꒪⌓꒪|||)</t>
  </si>
  <si>
    <t>(*´∀｀*)ﾌ</t>
  </si>
  <si>
    <t>w(*'-')b</t>
  </si>
  <si>
    <t>(^_^;;)</t>
  </si>
  <si>
    <t>(･_･`</t>
  </si>
  <si>
    <t>ーo(^∀^)o</t>
  </si>
  <si>
    <t>(^o^)/♪</t>
  </si>
  <si>
    <t>(;_;)ミ</t>
  </si>
  <si>
    <t>(*｀艸´)</t>
  </si>
  <si>
    <t>(｀･３･´)/</t>
  </si>
  <si>
    <t>ヽ(｡´□｀｡)ノ</t>
  </si>
  <si>
    <t>（＾－＾）/</t>
  </si>
  <si>
    <t>⊂(´∇｀)⊃＜</t>
  </si>
  <si>
    <t>(=ΦwΦ=)つ</t>
  </si>
  <si>
    <t>Σ(ﾟ∀ﾟﾉ)ﾉｗ</t>
  </si>
  <si>
    <t>(´*o*｀)</t>
  </si>
  <si>
    <t>(/∀＼*))ｷｬ</t>
  </si>
  <si>
    <t>(｀゜ー゜)</t>
  </si>
  <si>
    <t>＼(*≧∀≦*)／</t>
  </si>
  <si>
    <t>(-ノ-)/</t>
  </si>
  <si>
    <t>(´;ω;｀*)ﾌ</t>
  </si>
  <si>
    <t>(；=з=)</t>
  </si>
  <si>
    <t>(*^～^)</t>
  </si>
  <si>
    <t>（・∀・）ク</t>
  </si>
  <si>
    <t>((・ω・｀</t>
  </si>
  <si>
    <t>(･ω･;;)</t>
  </si>
  <si>
    <t>(*°◡°*)ク</t>
  </si>
  <si>
    <t>(｡ゝ∀･｡)</t>
  </si>
  <si>
    <t>っ(^ω^)!!</t>
  </si>
  <si>
    <t>(´･ω；`)</t>
  </si>
  <si>
    <t>∑((*ﾟдﾟ*))</t>
  </si>
  <si>
    <t>、σ(^_^;)</t>
  </si>
  <si>
    <t>(`･ω･´)/</t>
  </si>
  <si>
    <t>('A`;)</t>
  </si>
  <si>
    <t>(*'-'*)☆！</t>
  </si>
  <si>
    <t>-ε-</t>
  </si>
  <si>
    <t>ヾ(≧ω≦＝≧▽≦)ノ</t>
  </si>
  <si>
    <t>＼(´^ω^｀)／</t>
  </si>
  <si>
    <t>(*˘▽˘*)</t>
  </si>
  <si>
    <t>(ﾟ_ﾟ)♪</t>
  </si>
  <si>
    <t>～q(≧ω≦)p</t>
  </si>
  <si>
    <t>Σ(´Д｀ﾉ)ﾉ</t>
  </si>
  <si>
    <t>( ･ิω･ิ）</t>
  </si>
  <si>
    <t>(o´･∀･)o</t>
  </si>
  <si>
    <t>┌( ^o^)┘</t>
  </si>
  <si>
    <t>～(´3｀)</t>
  </si>
  <si>
    <t>(*´･д･)(･д･`*)ﾈｰ</t>
  </si>
  <si>
    <t>(//∀//)♪</t>
  </si>
  <si>
    <t>(ﾟ▽ﾟ；)</t>
  </si>
  <si>
    <t>(･ﾟДﾟ；)!!</t>
  </si>
  <si>
    <t>(｀´；)</t>
  </si>
  <si>
    <t>（`・ω・´）ノ</t>
  </si>
  <si>
    <t>(￣^￣；)</t>
  </si>
  <si>
    <t>～(・o・)ﾉ</t>
  </si>
  <si>
    <t>(;´д｀)ｶﾞｰﾝ</t>
  </si>
  <si>
    <t>（＾－＾）ノ</t>
  </si>
  <si>
    <t>っ(･o･｡)☆</t>
  </si>
  <si>
    <t>Σ(ﾉ∀｀*)！</t>
  </si>
  <si>
    <t>っ・・・（´･ω･`）っ</t>
  </si>
  <si>
    <t>(ヽ´ω`);</t>
  </si>
  <si>
    <t>ヾ(^▽^)ﾉ☆</t>
  </si>
  <si>
    <t>( °∀°)o彡°おっぱい！おっぱい！</t>
  </si>
  <si>
    <t>(￣･_______･￣)し</t>
  </si>
  <si>
    <t>(*^∇^*)</t>
  </si>
  <si>
    <t>(●^□^●)</t>
  </si>
  <si>
    <t>ﾉ(´д｀*)</t>
  </si>
  <si>
    <t>。(ﾟ-ﾟ)</t>
  </si>
  <si>
    <t>(^ω^｀)！</t>
  </si>
  <si>
    <t>(｡ŏ﹏ŏ)</t>
  </si>
  <si>
    <t>(´･ω∩`*)</t>
  </si>
  <si>
    <t>(･◇･)</t>
  </si>
  <si>
    <t>ﾟヽ(´∀｀｡)ﾉ</t>
  </si>
  <si>
    <t>(*`-ω-)</t>
  </si>
  <si>
    <t>（・∀・；）</t>
  </si>
  <si>
    <t>ヽ(*´▽`)ノ</t>
  </si>
  <si>
    <t>(´д`*)!!!</t>
  </si>
  <si>
    <t>(´ω｀）ﾉ</t>
  </si>
  <si>
    <t>(｀д･´*)ﾒ</t>
  </si>
  <si>
    <t>（・∀・)</t>
  </si>
  <si>
    <t>ーd(´ω｀*)</t>
  </si>
  <si>
    <t>(^ー^)</t>
  </si>
  <si>
    <t>(ノ´°ω｀)ノ｡｡</t>
  </si>
  <si>
    <t>(`●ω●´)ｷﾘｯ</t>
  </si>
  <si>
    <t>o(^-'o)♪</t>
  </si>
  <si>
    <t>(´;^ω^;｀</t>
  </si>
  <si>
    <t>(⌒-⌒;</t>
  </si>
  <si>
    <t>(｀*・ω・)</t>
  </si>
  <si>
    <t>d(｀･ω･´)b</t>
  </si>
  <si>
    <t>(｀・ω・´)</t>
  </si>
  <si>
    <t>（*´ω｀）ﾉ</t>
  </si>
  <si>
    <t>(´･д･｀)</t>
  </si>
  <si>
    <t>(≧з≦)┛</t>
  </si>
  <si>
    <t>(´ω`｡)</t>
  </si>
  <si>
    <t>(・ω･)つ</t>
  </si>
  <si>
    <t>(´＞ω＜)っ</t>
  </si>
  <si>
    <t>(*≧艸≦*)</t>
  </si>
  <si>
    <t>ヾ(*´∀｀*)ﾉ❤</t>
  </si>
  <si>
    <t>(*´∀`)つ</t>
  </si>
  <si>
    <t>(*∀*)</t>
  </si>
  <si>
    <t>(^o^)/</t>
  </si>
  <si>
    <t>(・｀エ´・)</t>
  </si>
  <si>
    <t>⊂(^o^)⊃</t>
  </si>
  <si>
    <t>(●･ิω･ิ●)</t>
  </si>
  <si>
    <t>(*ﾉｪﾉ)</t>
  </si>
  <si>
    <t>(*´∀`)ﾊｧﾊｧ</t>
  </si>
  <si>
    <t>( ^ω^)つ</t>
  </si>
  <si>
    <t>（´・ω・｀</t>
  </si>
  <si>
    <t>(#+_+)</t>
  </si>
  <si>
    <t>(´＾ω＾`)</t>
  </si>
  <si>
    <t>( ；´Д｀)</t>
  </si>
  <si>
    <t>((゜ロ゜)</t>
  </si>
  <si>
    <t>(*´д`)ｱﾊｧ</t>
  </si>
  <si>
    <t>;(ノД｀)ノ</t>
  </si>
  <si>
    <t>（´ω｀；）</t>
  </si>
  <si>
    <t>(´･ω･`)</t>
  </si>
  <si>
    <t>ヾ(´・×・)ノ</t>
  </si>
  <si>
    <t>(;´×`)</t>
  </si>
  <si>
    <t>!!(`ω´)ｸﾞﾌﾌ</t>
  </si>
  <si>
    <t>((;ﾟДﾟ)))ｶﾞ</t>
  </si>
  <si>
    <t>o(^▽^)o</t>
  </si>
  <si>
    <t>( ノД`)！</t>
  </si>
  <si>
    <t>( °∀°)！</t>
  </si>
  <si>
    <t>(゜o゜)</t>
  </si>
  <si>
    <t>・(｀_´)ゞ</t>
  </si>
  <si>
    <t>(^o^)／ロ</t>
  </si>
  <si>
    <t>ヽ(´▽｀)/！</t>
  </si>
  <si>
    <t>（//ω//）</t>
  </si>
  <si>
    <t>(；´･ω･`；</t>
  </si>
  <si>
    <t>～(ΦωΦ)ﾉ</t>
  </si>
  <si>
    <t>!!(・∀・)b</t>
  </si>
  <si>
    <t>ヾ(・ω・)</t>
  </si>
  <si>
    <t>(ﾉД≦)</t>
  </si>
  <si>
    <t>∩=´ω｀=∩</t>
  </si>
  <si>
    <t>^q^</t>
  </si>
  <si>
    <t>っ(ゝω・)</t>
  </si>
  <si>
    <t>(ﾉﾟ⊿ﾟ)ﾉ</t>
  </si>
  <si>
    <t>（＾ε＾）</t>
  </si>
  <si>
    <t>ん(n'ω')n</t>
  </si>
  <si>
    <t>(￣□￣；)ク</t>
  </si>
  <si>
    <t>( ｣ﾟДﾟ)</t>
  </si>
  <si>
    <t>ヽ(；∇；)/</t>
  </si>
  <si>
    <t>(｀･ω･´)!っ</t>
  </si>
  <si>
    <t>ヽ（´Д｀）ノ</t>
  </si>
  <si>
    <t>(´-｀;)</t>
  </si>
  <si>
    <t>(´;ω;`)</t>
  </si>
  <si>
    <t>Σ（ﾟдﾟ;）</t>
  </si>
  <si>
    <t>(*´▽｀*)ノ♪</t>
  </si>
  <si>
    <t>、(ノ^∇^)／</t>
  </si>
  <si>
    <t>～(・□・)!!</t>
  </si>
  <si>
    <t>┐(´∀｀)</t>
  </si>
  <si>
    <t>･(ﾉд`)っ</t>
  </si>
  <si>
    <t>（ﾟ◇ﾟ）！</t>
  </si>
  <si>
    <t>(^_-)-</t>
  </si>
  <si>
    <t>(´=ω=`)</t>
  </si>
  <si>
    <t>(o'∀'o)</t>
  </si>
  <si>
    <t>⊂( ´_ゝ`)</t>
  </si>
  <si>
    <t>(´・ω・`)</t>
  </si>
  <si>
    <t>!!＼(^o^)／</t>
  </si>
  <si>
    <t>（°∇°）ﾉ</t>
  </si>
  <si>
    <t>(＾ω＾ゞ)</t>
  </si>
  <si>
    <t>(*ˇ◡ˇ*)</t>
  </si>
  <si>
    <t>(￢∀￢*)</t>
  </si>
  <si>
    <t>(*ﾟ◇ﾟ)＜</t>
  </si>
  <si>
    <t>(´Д`)</t>
  </si>
  <si>
    <t>(ﾟ^o^ﾟ)ﾟ･｡</t>
  </si>
  <si>
    <t>Σ|'∀'|</t>
  </si>
  <si>
    <t>((*ﾟ∀ﾟ))!</t>
  </si>
  <si>
    <t>o(^-^)o。</t>
  </si>
  <si>
    <t>んヽ(´ω｀)ノ</t>
  </si>
  <si>
    <t>ｷﾀ━━━━━━（ﾟ∀ﾟ）━━━━━━!!!</t>
  </si>
  <si>
    <t>(*´▽｀)ノ</t>
  </si>
  <si>
    <t>(´･ρ･｀)</t>
  </si>
  <si>
    <t>(*-ω-)</t>
  </si>
  <si>
    <t>＼(´・//・)／</t>
  </si>
  <si>
    <t>((´ω｀))</t>
  </si>
  <si>
    <t>(*‘◇‘)</t>
  </si>
  <si>
    <t>～(ﾟoﾟ;)</t>
  </si>
  <si>
    <t>(´＞ω＜｀)☆</t>
  </si>
  <si>
    <t>( *´艸)</t>
  </si>
  <si>
    <t>ヾ(^▽^)ノ</t>
  </si>
  <si>
    <t>(∩･∀･∩)</t>
  </si>
  <si>
    <t>(°∀°)!!!</t>
  </si>
  <si>
    <t>（^ω^；）</t>
  </si>
  <si>
    <t>・・・┐(´д｀)┌ﾔﾚﾔﾚ</t>
  </si>
  <si>
    <t>┌( ･_･)┘</t>
  </si>
  <si>
    <t>(*≧ω≦*)</t>
  </si>
  <si>
    <t>∩(´ι_`)</t>
  </si>
  <si>
    <t>○ヾ(-ω-｡*)</t>
  </si>
  <si>
    <t>～(^-^)v♪</t>
  </si>
  <si>
    <t>━━(・∀・)━━━!!</t>
  </si>
  <si>
    <t>・A・ノ</t>
  </si>
  <si>
    <t>('▽')</t>
  </si>
  <si>
    <t>(へ・3・)／</t>
  </si>
  <si>
    <t>((;･Д･))</t>
  </si>
  <si>
    <t>(´ﾟ∀ﾟ`)</t>
  </si>
  <si>
    <t>(*´艸｀*)ﾊｧﾊｧ</t>
  </si>
  <si>
    <t>！(*￣ω￣)ﾉ</t>
  </si>
  <si>
    <t>((・ω・)))</t>
  </si>
  <si>
    <t>(・◡・)</t>
  </si>
  <si>
    <t>（ヾﾟ∀ﾟ)ヾノ</t>
  </si>
  <si>
    <t>(*｀ω´)ｷﾘｯ</t>
  </si>
  <si>
    <t>(´・ω・｀)シ</t>
  </si>
  <si>
    <t>・(￣w￣)</t>
  </si>
  <si>
    <t>(´・ム・｀)</t>
  </si>
  <si>
    <t>ﾟ｡(ﾟ^o^ﾟ)ﾟ｡</t>
  </si>
  <si>
    <t>Σ(・艸・ﾒ)!!</t>
  </si>
  <si>
    <t>(･×･`)</t>
  </si>
  <si>
    <t>(/ω＼*)!!</t>
  </si>
  <si>
    <t>(●｀Д´●)</t>
  </si>
  <si>
    <t>(〃･ω･)</t>
  </si>
  <si>
    <t>(≧Д≦)！</t>
  </si>
  <si>
    <t>（ノ∀｀）</t>
  </si>
  <si>
    <t>|*ﾟωﾟ)</t>
  </si>
  <si>
    <t>（〃⌒ー⌒〃）ﾉ</t>
  </si>
  <si>
    <t>(ﾟ▽ﾟ)！</t>
  </si>
  <si>
    <t>( ´◡‿ゝ◡`)</t>
  </si>
  <si>
    <t>(`・◇・´)</t>
  </si>
  <si>
    <t>(;;ﾟωﾟ;;)</t>
  </si>
  <si>
    <t>(´・ω・｡｀)</t>
  </si>
  <si>
    <t>∩*´ω｀*∩</t>
  </si>
  <si>
    <t>(´・ω・｀)ノシ</t>
  </si>
  <si>
    <t>ヾ(´ω｀)ﾉ！</t>
  </si>
  <si>
    <t>(〃'▽'〃)ﾉ</t>
  </si>
  <si>
    <t>ლ(｀∀´ლ)</t>
  </si>
  <si>
    <t>ヽ(´･∀･`)ﾉ</t>
  </si>
  <si>
    <t>(=ﾟдﾟ)</t>
  </si>
  <si>
    <t>。(T-T)</t>
  </si>
  <si>
    <t>っ(=・ω・)ﾉ</t>
  </si>
  <si>
    <t>ー( ；´Д｀) つ</t>
  </si>
  <si>
    <t>ヽ(〃∀〃)ノ</t>
  </si>
  <si>
    <t>(｀●∇・´)</t>
  </si>
  <si>
    <t>んヾ(･д･*)</t>
  </si>
  <si>
    <t>(´Д`)ﾊｧﾊｧ</t>
  </si>
  <si>
    <t>ぅ(*´q`)ﾉ</t>
  </si>
  <si>
    <t>っ（＾ｰ^)ノ</t>
  </si>
  <si>
    <t>(´ε｀)♪</t>
  </si>
  <si>
    <t>(n'ε`*)σ</t>
  </si>
  <si>
    <t>～(T∀T)</t>
  </si>
  <si>
    <t>(σ´□｀)σ・・・・</t>
  </si>
  <si>
    <t>!!(゜д゜)</t>
  </si>
  <si>
    <t>＜(TдT)</t>
  </si>
  <si>
    <t>(o≧▽ﾟ)</t>
  </si>
  <si>
    <t>( ;°Д°))))</t>
  </si>
  <si>
    <t>(ﾟДﾟ三ﾟДﾟ)</t>
  </si>
  <si>
    <t>(○´ε｀○)</t>
  </si>
  <si>
    <t>ー(ﾉД`)(ﾉД`)</t>
  </si>
  <si>
    <t>(゜ロ゜;)</t>
  </si>
  <si>
    <t>(|||｡Д°)</t>
  </si>
  <si>
    <t>（つД-）</t>
  </si>
  <si>
    <t>_φ(ﾟ▽ﾟ*)♪</t>
  </si>
  <si>
    <t>(*￣▽￣*)ノ</t>
  </si>
  <si>
    <t>(ﾟ^д^ﾟ)ﾟ</t>
  </si>
  <si>
    <t>・ω・ノ</t>
  </si>
  <si>
    <t>っΣ(゜д゜；)っ</t>
  </si>
  <si>
    <t>o((*･ω･*))o</t>
  </si>
  <si>
    <t>(○-○)</t>
  </si>
  <si>
    <t>ﾟ∀ﾟ）ｱﾋｬ</t>
  </si>
  <si>
    <t>ー(´Д｀)or</t>
  </si>
  <si>
    <t>＼(´∀｀)／</t>
  </si>
  <si>
    <t>( ・ω・｀)</t>
  </si>
  <si>
    <t>(^-^)r</t>
  </si>
  <si>
    <t>( ;ﾟ皿ﾟ)ﾉ</t>
  </si>
  <si>
    <t>＼(^^)／</t>
  </si>
  <si>
    <t>(○´∀｀)ﾉ</t>
  </si>
  <si>
    <t>ん( ･∀･)ww</t>
  </si>
  <si>
    <t>(●^ω^●)</t>
  </si>
  <si>
    <t>(o^-')b♪</t>
  </si>
  <si>
    <t>( T∀T)</t>
  </si>
  <si>
    <t>（｀・ω・´）</t>
  </si>
  <si>
    <t>( ノﾟДﾟ)</t>
  </si>
  <si>
    <t>～（＾ω＾）ﾉ</t>
  </si>
  <si>
    <t>(^-^ゞ</t>
  </si>
  <si>
    <t>ヽ（｀・ω・´）ﾉ</t>
  </si>
  <si>
    <t>(´；ω；`)ノ</t>
  </si>
  <si>
    <t>(;´д｀)ハァハァ</t>
  </si>
  <si>
    <t>(￣▽￣)ミ</t>
  </si>
  <si>
    <t>ん(^-^*)/</t>
  </si>
  <si>
    <t>ー(＾ω＾) #m</t>
  </si>
  <si>
    <t>（＾-＾）</t>
  </si>
  <si>
    <t>(●･´艸｀･)</t>
  </si>
  <si>
    <t>(´∀｀*)「</t>
  </si>
  <si>
    <t>(´･_･`)3～</t>
  </si>
  <si>
    <t>～（´ω`）</t>
  </si>
  <si>
    <t>(o・Д・o)♪</t>
  </si>
  <si>
    <t>ｰ(-_-)</t>
  </si>
  <si>
    <t>(;・；ω・;)</t>
  </si>
  <si>
    <t>(*^^)o</t>
  </si>
  <si>
    <t>（／Д｀)</t>
  </si>
  <si>
    <t>っ(/^^)/</t>
  </si>
  <si>
    <t>ﾅｶｰﾏ(・∀・)人(・∀・)ｗ</t>
  </si>
  <si>
    <t>((⊂(^ω^)⊃))</t>
  </si>
  <si>
    <t>('□')o彡°</t>
  </si>
  <si>
    <t>(*^ー^)ノ♪</t>
  </si>
  <si>
    <t>(´･ω･`*)</t>
  </si>
  <si>
    <t>ヾ(・ε・。)♪</t>
  </si>
  <si>
    <t>(-_-)</t>
  </si>
  <si>
    <t>（#＾▽＾#）</t>
  </si>
  <si>
    <t>＼(*´∀｀)／</t>
  </si>
  <si>
    <t>(´・ω・｀)</t>
  </si>
  <si>
    <t>ｸﾙ━━━━━━(ﾟ∀ﾟ)━━━━━━!!!</t>
  </si>
  <si>
    <t>＼(°ω°)／</t>
  </si>
  <si>
    <t>(￣ー￣）</t>
  </si>
  <si>
    <t>ω'</t>
  </si>
  <si>
    <t>(ﾟωﾟ；</t>
  </si>
  <si>
    <t>(ﾟ∀ﾟ≡ﾟ∀ﾟ)</t>
  </si>
  <si>
    <t>（；＾ω＾）</t>
  </si>
  <si>
    <t>Σ!(*´□｀*)</t>
  </si>
  <si>
    <t>(*´∀｀)っ</t>
  </si>
  <si>
    <t>っ˘з˘)っ</t>
  </si>
  <si>
    <t>ヾ(@ﾟ∀ﾟ@)ﾉ</t>
  </si>
  <si>
    <t>(｡・x・｡)</t>
  </si>
  <si>
    <t>ｰ(゜▽゜)!!</t>
  </si>
  <si>
    <t>ｷﾀ━━━(°∀°)━━</t>
  </si>
  <si>
    <t>。(￣ω￣)</t>
  </si>
  <si>
    <t>(b・ω・d)</t>
  </si>
  <si>
    <t>～(´･∀･`)。</t>
  </si>
  <si>
    <t>Σ(・ω・ノ)ﾉ</t>
  </si>
  <si>
    <t>(*ﾟ◇ﾟ*)</t>
  </si>
  <si>
    <t>(//´ω｀//)</t>
  </si>
  <si>
    <t>～(^□^;)</t>
  </si>
  <si>
    <t>（;´Д｀）</t>
  </si>
  <si>
    <t>ゝ(*・∀-*)ﾉ</t>
  </si>
  <si>
    <t>(｡+･｀ω･´)</t>
  </si>
  <si>
    <t>(*´Д`；)</t>
  </si>
  <si>
    <t>(・ｗ・;</t>
  </si>
  <si>
    <t>（;ﾟДﾟ）</t>
  </si>
  <si>
    <t>(･ﾟρﾟ*)ﾉｼ＜</t>
  </si>
  <si>
    <t>ｷﾀ━━━(ﾟ∀ﾟ)━━━</t>
  </si>
  <si>
    <t>(｡・ε・｡)</t>
  </si>
  <si>
    <t>(｀∧´)</t>
  </si>
  <si>
    <t>(^-^)b！</t>
  </si>
  <si>
    <t>∩( ・ω・)∩</t>
  </si>
  <si>
    <t>(・ε・)♪</t>
  </si>
  <si>
    <t>(;´ω｀)つ</t>
  </si>
  <si>
    <t>(*°___°*)ﾉ</t>
  </si>
  <si>
    <t>ヽ(；▽；)ノ</t>
  </si>
  <si>
    <t>ヾ( ﾟДﾟ)ﾉ</t>
  </si>
  <si>
    <t>o(´∀`o)</t>
  </si>
  <si>
    <t>|ω=)ｼﾞｰｯ</t>
  </si>
  <si>
    <t>(´ﾟдﾟ｀;)</t>
  </si>
  <si>
    <t>_(ﾟдﾟ｣</t>
  </si>
  <si>
    <t>(;´д｀)!!</t>
  </si>
  <si>
    <t>～('∀'●)ｷｬｰ</t>
  </si>
  <si>
    <t>|´・∀・｀)</t>
  </si>
  <si>
    <t>（´ﾟ艸ﾟ）</t>
  </si>
  <si>
    <t>ー(∩＞ω＜)∩</t>
  </si>
  <si>
    <t>ヾ(=^▽^=)ノﾍ</t>
  </si>
  <si>
    <t>～(^q^)</t>
  </si>
  <si>
    <t>☆-(ゝω・)vｷｬﾋﾟ</t>
  </si>
  <si>
    <t>( ｀・∀・)ﾉ</t>
  </si>
  <si>
    <t>(*･ω･)ﾉ。</t>
  </si>
  <si>
    <t>(´･ω･｀三´･ω･｀)</t>
  </si>
  <si>
    <t>(･_･)人(｀Д´)人</t>
  </si>
  <si>
    <t>＾‿＾</t>
  </si>
  <si>
    <t>(*´ω`)⊃</t>
  </si>
  <si>
    <t>(m´Д｀)m</t>
  </si>
  <si>
    <t>(・ω・;</t>
  </si>
  <si>
    <t>( ^_^)／</t>
  </si>
  <si>
    <t>(;__;)</t>
  </si>
  <si>
    <t>(^w^)!!</t>
  </si>
  <si>
    <t>(￣∀+￣)</t>
  </si>
  <si>
    <t>(*ﾟ▽ﾟ)ﾉ</t>
  </si>
  <si>
    <t>(ーー；)</t>
  </si>
  <si>
    <t>（｡・∀・）ﾉ</t>
  </si>
  <si>
    <t>(´ε`@)</t>
  </si>
  <si>
    <t>(^ν^)</t>
  </si>
  <si>
    <t>(;´ρ`)</t>
  </si>
  <si>
    <t>((^^;)</t>
  </si>
  <si>
    <t>∩･ω･∩</t>
  </si>
  <si>
    <t>・・・ヽ(´▽｀)/</t>
  </si>
  <si>
    <t>(´;ω;｀)」</t>
  </si>
  <si>
    <t>( ﾟωﾟ)/</t>
  </si>
  <si>
    <t>(⌒▽⌒)/</t>
  </si>
  <si>
    <t>q(≧∇≦)p</t>
  </si>
  <si>
    <t>!(屮ﾟДﾟ)屮</t>
  </si>
  <si>
    <t>(o・ε・o)</t>
  </si>
  <si>
    <t>・(-_-;)</t>
  </si>
  <si>
    <t>(;°A°)</t>
  </si>
  <si>
    <t>(*+ω+)ﾉ</t>
  </si>
  <si>
    <t>Σ（゜∀゜）</t>
  </si>
  <si>
    <t>p(･∩･)q</t>
  </si>
  <si>
    <t>ヽ(*´∀`)ﾉ</t>
  </si>
  <si>
    <t>～(*´ω｀)ﾉ</t>
  </si>
  <si>
    <t>(;￣∀￣)┛</t>
  </si>
  <si>
    <t>(#)Д｀;;)</t>
  </si>
  <si>
    <t>(ʘωʘ)</t>
  </si>
  <si>
    <t>(｀・ω・)／</t>
  </si>
  <si>
    <t>┐(´ｰ｀)┌</t>
  </si>
  <si>
    <t>ー(^･ｪ･)ﾉ</t>
  </si>
  <si>
    <t>(、・～・)</t>
  </si>
  <si>
    <t>ヽ(ﾟ▽ﾟ)ﾉ</t>
  </si>
  <si>
    <t>(*´3｀)b</t>
  </si>
  <si>
    <t>(´ω`)</t>
  </si>
  <si>
    <t>(ﾟдﾟ)</t>
  </si>
  <si>
    <t>(*・3・)＜</t>
  </si>
  <si>
    <t>━(・∀・)━!!!!</t>
  </si>
  <si>
    <t>～(=ﾟωﾟ)ﾉ</t>
  </si>
  <si>
    <t>(´;ω;｀)#p</t>
  </si>
  <si>
    <t>･(･Д･)</t>
  </si>
  <si>
    <t>＼(≧U≦)/</t>
  </si>
  <si>
    <t>ｷﾀ━(ﾟ∀ﾟ)━!!</t>
  </si>
  <si>
    <t>|ω-*)</t>
  </si>
  <si>
    <t>ヾ(`・ω・´)ﾉ</t>
  </si>
  <si>
    <t>(ﾟДﾟ)ｺﾞﾙｧ!!</t>
  </si>
  <si>
    <t>(●ﾟ∀ﾟ)</t>
  </si>
  <si>
    <t>ヽ(*ﾟдﾟ)ノｵｶ</t>
  </si>
  <si>
    <t>(・∀・)ロ</t>
  </si>
  <si>
    <t>(´-Α-)</t>
  </si>
  <si>
    <t>(゜-゜)っ</t>
  </si>
  <si>
    <t>(´∀｀)ノシ</t>
  </si>
  <si>
    <t>(っ´∇｀)っ</t>
  </si>
  <si>
    <t>(*・ω・｀*)</t>
  </si>
  <si>
    <t>(･o･)!!</t>
  </si>
  <si>
    <t>（ヽ´ω｀）</t>
  </si>
  <si>
    <t>＼(゜Д゜)</t>
  </si>
  <si>
    <t>((´･ω･)</t>
  </si>
  <si>
    <t>。(´ω`)</t>
  </si>
  <si>
    <t>(〃⌒ー⌒〃)！</t>
  </si>
  <si>
    <t>∑(ﾟ∀ﾟlll)</t>
  </si>
  <si>
    <t>Ψ(^ω^)</t>
  </si>
  <si>
    <t>Σ(￣□￣;</t>
  </si>
  <si>
    <t>(。・ω・。)！</t>
  </si>
  <si>
    <t>～ヾ(´∀｀)ﾉ</t>
  </si>
  <si>
    <t>(｡•‿•｡)ノ</t>
  </si>
  <si>
    <t>(#^ω^#)</t>
  </si>
  <si>
    <t>(´-`)つ</t>
  </si>
  <si>
    <t>ε=(ノ´∇`）ノ</t>
  </si>
  <si>
    <t>(*ノ▽ノ)ｷｬ</t>
  </si>
  <si>
    <t>(･∀・)</t>
  </si>
  <si>
    <t>┓(￣∇￣;)</t>
  </si>
  <si>
    <t>ヽ(*'∀'*)/</t>
  </si>
  <si>
    <t>(´`；)</t>
  </si>
  <si>
    <t>(゜ロ゜)!!</t>
  </si>
  <si>
    <t>( '-')</t>
  </si>
  <si>
    <t>(+_+；)</t>
  </si>
  <si>
    <t>(┐´；ω；`)┐</t>
  </si>
  <si>
    <t>っ(≧▽≦)ゞ</t>
  </si>
  <si>
    <t>。(^w^)</t>
  </si>
  <si>
    <t>(￣^￣)σ</t>
  </si>
  <si>
    <t>(σ`∀σ)／</t>
  </si>
  <si>
    <t>(^ω^;)!!</t>
  </si>
  <si>
    <t>（・ω・）v</t>
  </si>
  <si>
    <t>(;;ﾟ;ё;ﾟ;;)</t>
  </si>
  <si>
    <t>ヾ( ´ー｀)</t>
  </si>
  <si>
    <t>～d(´∀｀)ノ</t>
  </si>
  <si>
    <t>！(*≧∀≦)ノ</t>
  </si>
  <si>
    <t>(▽∀▽)</t>
  </si>
  <si>
    <t>(´･_･`)</t>
  </si>
  <si>
    <t>(´д｀)!!</t>
  </si>
  <si>
    <t>(´∇｀；</t>
  </si>
  <si>
    <t>(･ω･;</t>
  </si>
  <si>
    <t>((o(*ﾟ∇ﾟ*)o))</t>
  </si>
  <si>
    <t>(；ﾟдﾟ)</t>
  </si>
  <si>
    <t>～(・ω・｀)</t>
  </si>
  <si>
    <t>(^_^)v♪</t>
  </si>
  <si>
    <t>(´･ω･｀)！</t>
  </si>
  <si>
    <t>ヾ(°□°*)/</t>
  </si>
  <si>
    <t>(*∩ω｀*)</t>
  </si>
  <si>
    <t>ヾ(*´∀`*)ﾉ</t>
  </si>
  <si>
    <t>(´；ω；｀)ﾒ</t>
  </si>
  <si>
    <t>(＾-＾;）</t>
  </si>
  <si>
    <t>(^｡^;)ﾌ</t>
  </si>
  <si>
    <t>(ﾉ-o-)ﾉ</t>
  </si>
  <si>
    <t>(*^▽^*)ノ</t>
  </si>
  <si>
    <t>(ρд;)</t>
  </si>
  <si>
    <t>m(´ω｀m)</t>
  </si>
  <si>
    <t>(^-^)o</t>
  </si>
  <si>
    <t>ーぅ(´-ω-｀)</t>
  </si>
  <si>
    <t>((；ω；)))</t>
  </si>
  <si>
    <t>(‘∀‘●)♪</t>
  </si>
  <si>
    <t>～(*´◇｀*)ﾉ</t>
  </si>
  <si>
    <t>(´ﾟ'ωﾟ`)</t>
  </si>
  <si>
    <t>っっ(´；ω；`)</t>
  </si>
  <si>
    <t>ーっ(●´∀`●)</t>
  </si>
  <si>
    <t>ヽ(≧∀≦)ﾉ</t>
  </si>
  <si>
    <t>(･ˇωˇ･)</t>
  </si>
  <si>
    <t>(*ΦдΦ*)</t>
  </si>
  <si>
    <t>(^ω^)ﾆﾔﾆﾔ</t>
  </si>
  <si>
    <t>（'A`）</t>
  </si>
  <si>
    <t>(o^∀^o)!</t>
  </si>
  <si>
    <t>( ´・ω・)っ</t>
  </si>
  <si>
    <t>Σ（・□・；)</t>
  </si>
  <si>
    <t>(´∀｀)(´∀｀)</t>
  </si>
  <si>
    <t>ヾ(*´ਊ`)/</t>
  </si>
  <si>
    <t>！ヽ(´Д｀;≡;´Д｀)ﾉ</t>
  </si>
  <si>
    <t>（・ｗ・）/♪</t>
  </si>
  <si>
    <t>ヾ(´^ω^｀)ノ</t>
  </si>
  <si>
    <t>(´｡･д･)σ</t>
  </si>
  <si>
    <t>＼(´∀｀*)/</t>
  </si>
  <si>
    <t>∩･ω･*∩</t>
  </si>
  <si>
    <t>(ρ＿；)</t>
  </si>
  <si>
    <t>(｀･д･´)ﾉ</t>
  </si>
  <si>
    <t>( T_T)</t>
  </si>
  <si>
    <t>Σ（ﾟдﾟ）</t>
  </si>
  <si>
    <t>(*^ｰﾟ)vﾌ</t>
  </si>
  <si>
    <t>(U・з・)</t>
  </si>
  <si>
    <t>(´･ω･`)し</t>
  </si>
  <si>
    <t>ん(ﾉ´▽｀)ﾉ</t>
  </si>
  <si>
    <t>～(･∀･)ノ</t>
  </si>
  <si>
    <t>･:*:･(*´∀｀*)ｳｯﾄﾘ･:*:･</t>
  </si>
  <si>
    <t>(*つω∩*)</t>
  </si>
  <si>
    <t>ヽ(*'ー')ﾉ</t>
  </si>
  <si>
    <t>～(￢з￢)</t>
  </si>
  <si>
    <t>ﾅｶｰﾏ(＾ω＾)人(＾ω＾)ﾅｶｰﾏ</t>
  </si>
  <si>
    <t>(・ρ・)ﾉ</t>
  </si>
  <si>
    <t>(・∀・;</t>
  </si>
  <si>
    <t>(≧∀≦)!!!!</t>
  </si>
  <si>
    <t>(´；；`)</t>
  </si>
  <si>
    <t>(；´・ω・`)</t>
  </si>
  <si>
    <t>～（@o@)/</t>
  </si>
  <si>
    <t>o(´□｀o)</t>
  </si>
  <si>
    <t>(^-^)</t>
  </si>
  <si>
    <t>(*゜Д゜*)</t>
  </si>
  <si>
    <t>(*≧▽≦)ﾉ</t>
  </si>
  <si>
    <t>ヾ(*´ω`*)ﾉ☆</t>
  </si>
  <si>
    <t>・:*:・(ノ∀｀●)・:*:・</t>
  </si>
  <si>
    <t>(´-｀*)</t>
  </si>
  <si>
    <t>(´・З・`)</t>
  </si>
  <si>
    <t>ヽ(･ω･´)ﾉ</t>
  </si>
  <si>
    <t>(･Д・´)</t>
  </si>
  <si>
    <t>(^^`)</t>
  </si>
  <si>
    <t>(ﾟﾍﾟ)</t>
  </si>
  <si>
    <t>(^;ω;^)</t>
  </si>
  <si>
    <t>!!─￣─_─￣─(ﾟ∀ﾟ)─￣─_─￣─!!!!</t>
  </si>
  <si>
    <t>（´･-･｀）</t>
  </si>
  <si>
    <t>ヾ(*ﾟ∀ﾟ)ﾉ</t>
  </si>
  <si>
    <t>|∀`)</t>
  </si>
  <si>
    <t>･_･</t>
  </si>
  <si>
    <t>(・∀・≡・∀・)</t>
  </si>
  <si>
    <t>・(^_^;</t>
  </si>
  <si>
    <t>(*´◇`)</t>
  </si>
  <si>
    <t>！／(ﾟ∀ﾟ)＼ﾌ</t>
  </si>
  <si>
    <t>＼('o`)／</t>
  </si>
  <si>
    <t>（・▽・；）</t>
  </si>
  <si>
    <t>(*´ω｀)っ</t>
  </si>
  <si>
    <t>(´^_ゝ^`)</t>
  </si>
  <si>
    <t>(´Д`)ミ</t>
  </si>
  <si>
    <t>(=￣д￣=)</t>
  </si>
  <si>
    <t>ｷﾀ━━ヾ(ﾟ∀ﾟ)ﾉ━━!!</t>
  </si>
  <si>
    <t>(。-∀-)！</t>
  </si>
  <si>
    <t>ヽ( ゜∀゜)ノ</t>
  </si>
  <si>
    <t>（●´ー｀）＜ク</t>
  </si>
  <si>
    <t>(´ω｀#)</t>
  </si>
  <si>
    <t>!!(´Д｀)!!</t>
  </si>
  <si>
    <t>(m´・ω・｀)mw</t>
  </si>
  <si>
    <t>━━(・∀・）━━━━!!</t>
  </si>
  <si>
    <t>(-'ω'-)۶</t>
  </si>
  <si>
    <t>Σ(・д・ﾉ)ﾉ</t>
  </si>
  <si>
    <t>(´0ﾉ｀*)</t>
  </si>
  <si>
    <t>(σ｀^3^´)σ</t>
  </si>
  <si>
    <t>ﾎﾚ(ﾟДﾟ)ﾉ</t>
  </si>
  <si>
    <t>(￣∇￣|||)</t>
  </si>
  <si>
    <t>（・∀・）ｽﾝｽﾝｽｰﾝ♪</t>
  </si>
  <si>
    <t>(^□^）！</t>
  </si>
  <si>
    <t>(^▽^。)</t>
  </si>
  <si>
    <t>(*'3'*)</t>
  </si>
  <si>
    <t>(●・ω・)ゞ</t>
  </si>
  <si>
    <t>ぅ(;ω;｀)</t>
  </si>
  <si>
    <t>－y( ´Д｀)｡oO○</t>
  </si>
  <si>
    <t>(´^ω^｀）</t>
  </si>
  <si>
    <t>ヽ(´▽｀)/</t>
  </si>
  <si>
    <t>(￣∇￣*)</t>
  </si>
  <si>
    <t>(^ω^ﾍ)</t>
  </si>
  <si>
    <t>（=゜∀゜）ノ</t>
  </si>
  <si>
    <t>ヾ(*｀Д´*)ノ</t>
  </si>
  <si>
    <t>(^∀^；)</t>
  </si>
  <si>
    <t>っ(´Д｀*)w</t>
  </si>
  <si>
    <t>(´▽｀)ポッ</t>
  </si>
  <si>
    <t>＼(^o^)／!!</t>
  </si>
  <si>
    <t>(´ﾟｪﾟ)</t>
  </si>
  <si>
    <t>((*´ω｀*))ｗ</t>
  </si>
  <si>
    <t>（・ω・；</t>
  </si>
  <si>
    <t>(´・ω・`)ノ</t>
  </si>
  <si>
    <t>(^◇^)</t>
  </si>
  <si>
    <t>～ん(^-^)v</t>
  </si>
  <si>
    <t>＼(ﾟДﾟ*)／w</t>
  </si>
  <si>
    <t>(*^o^*)/♪</t>
  </si>
  <si>
    <t>(°Д°)ﾊｧ?</t>
  </si>
  <si>
    <t>(´∀｀●)</t>
  </si>
  <si>
    <t>(*｀ε´*)</t>
  </si>
  <si>
    <t>Σ(ﾉ∀｀*)</t>
  </si>
  <si>
    <t>(*ﾟ◇ﾟ)ﾉ</t>
  </si>
  <si>
    <t>～(ノ´▽｀)ノ</t>
  </si>
  <si>
    <t>（ノ´ω｀）っ</t>
  </si>
  <si>
    <t>(°∀°；)!</t>
  </si>
  <si>
    <t>（^-^）シ</t>
  </si>
  <si>
    <t>(´▽`*)/</t>
  </si>
  <si>
    <t>ｴﾍｯ(o≧∇≦)o</t>
  </si>
  <si>
    <t>(;-з-)ﾉ</t>
  </si>
  <si>
    <t>((;꒪⌓꒪;)))</t>
  </si>
  <si>
    <t>((;´д｀)))</t>
  </si>
  <si>
    <t>▽'</t>
  </si>
  <si>
    <t>(*´_ゝ`)</t>
  </si>
  <si>
    <t>((*´□`)っ</t>
  </si>
  <si>
    <t>(;´Å`)</t>
  </si>
  <si>
    <t>(*´Д`)ﾊｧﾊｧ</t>
  </si>
  <si>
    <t>(*´p`)</t>
  </si>
  <si>
    <t>('ーωー`)</t>
  </si>
  <si>
    <t>( ｰ`∀ｰ´)</t>
  </si>
  <si>
    <t>( ﾟ∀ﾟ)＜</t>
  </si>
  <si>
    <t>(*´∇｀*)「</t>
  </si>
  <si>
    <t>(-w-)</t>
  </si>
  <si>
    <t>( ・∀・)ﾉｨｮ-ｩ</t>
  </si>
  <si>
    <t>(*´ω｀*)</t>
  </si>
  <si>
    <t>(*'3`)♪</t>
  </si>
  <si>
    <t>('；ω；｀)</t>
  </si>
  <si>
    <t>(*￣o￣)ゝ</t>
  </si>
  <si>
    <t>(*「・ω・)「</t>
  </si>
  <si>
    <t>(*^Д^*)</t>
  </si>
  <si>
    <t>(*･д･)</t>
  </si>
  <si>
    <t>(-ε-;)</t>
  </si>
  <si>
    <t>(*´д｀*)</t>
  </si>
  <si>
    <t>(*´～｀*)</t>
  </si>
  <si>
    <t>!!!!!!(ﾟдﾟ)</t>
  </si>
  <si>
    <t>!!ヽ(*´∀`)ノ</t>
  </si>
  <si>
    <t>(('∀')))ﾌ</t>
  </si>
  <si>
    <t>((´д｀))</t>
  </si>
  <si>
    <t>( ･´ω･｀)o彡°</t>
  </si>
  <si>
    <t>((･ω･)</t>
  </si>
  <si>
    <t>( ;｀ω´)</t>
  </si>
  <si>
    <t>( ´-ω-`)</t>
  </si>
  <si>
    <t>( ﾟ_ﾟ)</t>
  </si>
  <si>
    <t>(*´∇｀*)ゞ</t>
  </si>
  <si>
    <t>(-v-)</t>
  </si>
  <si>
    <t>(*-_-*)</t>
  </si>
  <si>
    <t>(*^艸^*)</t>
  </si>
  <si>
    <t>!!(・∀・)ノ</t>
  </si>
  <si>
    <t>(*・ω・*)♪</t>
  </si>
  <si>
    <t>(*ﾉε｀*)</t>
  </si>
  <si>
    <t>(*'A`*)</t>
  </si>
  <si>
    <t>(*｀・ω・´*)</t>
  </si>
  <si>
    <t>((´●ω●`)))</t>
  </si>
  <si>
    <t>((´･_･`))</t>
  </si>
  <si>
    <t>( ・´ｰ・｀)</t>
  </si>
  <si>
    <t>(*´・д・｀)</t>
  </si>
  <si>
    <t>!!( ´Д｀)</t>
  </si>
  <si>
    <t>!!(ﾟoﾟ;</t>
  </si>
  <si>
    <t>( *￣▽￣)σ</t>
  </si>
  <si>
    <t>((*'д'*)</t>
  </si>
  <si>
    <t>(*´∀｀*)σ</t>
  </si>
  <si>
    <t>('^ω^`)</t>
  </si>
  <si>
    <t>(( ^o^；))</t>
  </si>
  <si>
    <t>(*´Д｀)っ</t>
  </si>
  <si>
    <t>(*´＾∀＾｀*)</t>
  </si>
  <si>
    <t>(*+_+)ﾉ</t>
  </si>
  <si>
    <t>(*^－^)</t>
  </si>
  <si>
    <t>(*・ω・)(・ω・*)＜ネー</t>
  </si>
  <si>
    <t>( ﾟДﾟ)⊃</t>
  </si>
  <si>
    <t>((≧艸≦*))</t>
  </si>
  <si>
    <t>!!ヾ(;´Д`)ノ</t>
  </si>
  <si>
    <t>(-｡-)</t>
  </si>
  <si>
    <t>( ^^)／</t>
  </si>
  <si>
    <t>((ﾟДﾟ;))))</t>
  </si>
  <si>
    <t>(*-ω-))ﾝ</t>
  </si>
  <si>
    <t>(*｀へ´*)！</t>
  </si>
  <si>
    <t>(-ω-。`)</t>
  </si>
  <si>
    <t>(*´゜-゜｀*)</t>
  </si>
  <si>
    <t>(*°д°*;;)ﾊｧﾊｧ</t>
  </si>
  <si>
    <t>((;ﾟДﾟ))))ｶﾞ</t>
  </si>
  <si>
    <t>(*^▽^)ノ」</t>
  </si>
  <si>
    <t>((´ﾟωﾟ`)))</t>
  </si>
  <si>
    <t>( ´艸｀)！</t>
  </si>
  <si>
    <t>!!(ToT)</t>
  </si>
  <si>
    <t>((*´∀｀*)</t>
  </si>
  <si>
    <t>(*￣∇￣*)</t>
  </si>
  <si>
    <t>( ﾟ∀ﾟ)ノ</t>
  </si>
  <si>
    <t>( `･w･´)</t>
  </si>
  <si>
    <t>!!(●´▽｀●)ノ</t>
  </si>
  <si>
    <t>(*´∀`*)!!</t>
  </si>
  <si>
    <t>((;^ω^)</t>
  </si>
  <si>
    <t>(/Д`)</t>
  </si>
  <si>
    <t>((°▽°))!!</t>
  </si>
  <si>
    <t>('0')/</t>
  </si>
  <si>
    <t>( ﾟρ。)</t>
  </si>
  <si>
    <t>(*^-')b@</t>
  </si>
  <si>
    <t>_'っ</t>
  </si>
  <si>
    <t>(-o-)／</t>
  </si>
  <si>
    <t>(//∇//)</t>
  </si>
  <si>
    <t>(*´皿`*)</t>
  </si>
  <si>
    <t>( ；´Д｀)ノ</t>
  </si>
  <si>
    <t>((´ω｀*))</t>
  </si>
  <si>
    <t>( ´‿｀)</t>
  </si>
  <si>
    <t>(*´ｪ`*)</t>
  </si>
  <si>
    <t>( ＞ω＜)ﾉ</t>
  </si>
  <si>
    <t>(*゜皿゜)</t>
  </si>
  <si>
    <t>(//Д//)</t>
  </si>
  <si>
    <t>((((；ﾟДﾟ)))))))ｶﾞｸｶﾞｸﾌﾞﾙﾌﾞﾙ</t>
  </si>
  <si>
    <t>(#^ω´#)</t>
  </si>
  <si>
    <t>(*^ｰ^*)</t>
  </si>
  <si>
    <t>(*^ω')b</t>
  </si>
  <si>
    <t>!!(∩´∀｀)∩ﾜｰｲ</t>
  </si>
  <si>
    <t>( `ε´●)</t>
  </si>
  <si>
    <t>(;^_^A)</t>
  </si>
  <si>
    <t>(*´ェ｀*)ポッ</t>
  </si>
  <si>
    <t>(*´▽｀*)!!</t>
  </si>
  <si>
    <t>( ･ω･)／</t>
  </si>
  <si>
    <t>(*･ω･)ﾉ</t>
  </si>
  <si>
    <t>(*｀･∀･´*)「</t>
  </si>
  <si>
    <t>(*ﾟдﾟ*)T</t>
  </si>
  <si>
    <t>(*´ω｀)ﾉ</t>
  </si>
  <si>
    <t>( ﾟДﾟ)y─┛~~</t>
  </si>
  <si>
    <t>!!(--;)</t>
  </si>
  <si>
    <t>!!(≧∇≦)ﾉ</t>
  </si>
  <si>
    <t>(*＞ω＜)ノ☆</t>
  </si>
  <si>
    <t>(*｀・∀・´*)ﾟ</t>
  </si>
  <si>
    <t>(*´v`)</t>
  </si>
  <si>
    <t>( ´゜∇゜`)??</t>
  </si>
  <si>
    <t>(( ・▽・)</t>
  </si>
  <si>
    <t>(*ゝω・)b</t>
  </si>
  <si>
    <t>(*´□｀)</t>
  </si>
  <si>
    <t>( ^o^)</t>
  </si>
  <si>
    <t>(-´∀`-)</t>
  </si>
  <si>
    <t>(*ﾟ▽ﾟ）</t>
  </si>
  <si>
    <t>(*uωu*)</t>
  </si>
  <si>
    <t>( ・▽・)</t>
  </si>
  <si>
    <t>(-ω-*)!!</t>
  </si>
  <si>
    <t>!!(=・ω・)/</t>
  </si>
  <si>
    <t>((°Д°;))</t>
  </si>
  <si>
    <t>(*´∇｀*)</t>
  </si>
  <si>
    <t>(;ﾟ;Д;ﾟ;</t>
  </si>
  <si>
    <t>((;´Д`))</t>
  </si>
  <si>
    <t>( ^_^)！</t>
  </si>
  <si>
    <t>(*ﾟoﾟ*)</t>
  </si>
  <si>
    <t>('o')/</t>
  </si>
  <si>
    <t>(;◇;)</t>
  </si>
  <si>
    <t>!!ヾ(≧∀≦)ﾉﾌ</t>
  </si>
  <si>
    <t>((*'ω'*))))</t>
  </si>
  <si>
    <t>(*´∇`*)</t>
  </si>
  <si>
    <t>(';д;`)</t>
  </si>
  <si>
    <t>(*･ω･)</t>
  </si>
  <si>
    <t>!!(つ^▽^)つ</t>
  </si>
  <si>
    <t>(-ω-`</t>
  </si>
  <si>
    <t>(//∇//)!</t>
  </si>
  <si>
    <t>(-ω-;)y</t>
  </si>
  <si>
    <t>!!(´ω｀*)</t>
  </si>
  <si>
    <t>(*^･^)</t>
  </si>
  <si>
    <t>!!??((≧ω≦))</t>
  </si>
  <si>
    <t>(*≧-≦)b</t>
  </si>
  <si>
    <t>( ´ﾟдﾟ)</t>
  </si>
  <si>
    <t>( ；∀；)！</t>
  </si>
  <si>
    <t>!!(*ﾉ´Д｀)ﾉ</t>
  </si>
  <si>
    <t>(//^-^//)</t>
  </si>
  <si>
    <t>(*・｀ω-)♪</t>
  </si>
  <si>
    <t>(*´∇｀*)ノ</t>
  </si>
  <si>
    <t>(;´∀｀;;)</t>
  </si>
  <si>
    <t>(*゜∀。*)＝</t>
  </si>
  <si>
    <t>( ・∀・)っ凸</t>
  </si>
  <si>
    <t>( ´ω`)っ</t>
  </si>
  <si>
    <t>(*･`ω･*)</t>
  </si>
  <si>
    <t>(/__)/</t>
  </si>
  <si>
    <t>(*｀-∀-´*)</t>
  </si>
  <si>
    <t>('∀')ﾉ</t>
  </si>
  <si>
    <t>( `･ω･´)ゝｷﾘｯ</t>
  </si>
  <si>
    <t>('･c_･`</t>
  </si>
  <si>
    <t>((*ﾟдﾟ*))</t>
  </si>
  <si>
    <t>( ´・_・`)</t>
  </si>
  <si>
    <t>(*´･ｪ･`*)</t>
  </si>
  <si>
    <t>( ´艸｀)ムププ</t>
  </si>
  <si>
    <t>( *｀・ω´)</t>
  </si>
  <si>
    <t>((^艸^)))</t>
  </si>
  <si>
    <t>( ´∀`；)</t>
  </si>
  <si>
    <t>(*≧艸≦)</t>
  </si>
  <si>
    <t>(*^◇^)_</t>
  </si>
  <si>
    <t>((´･∩･)))</t>
  </si>
  <si>
    <t>((･Д･`;;)))</t>
  </si>
  <si>
    <t>(*･ω･｀*)</t>
  </si>
  <si>
    <t>((；w；))</t>
  </si>
  <si>
    <t>(;∇;)ﾉ</t>
  </si>
  <si>
    <t>!!(;`皿´)</t>
  </si>
  <si>
    <t>(/∇＼)</t>
  </si>
  <si>
    <t>((；´;∀;`；))</t>
  </si>
  <si>
    <t>(*^▽^)</t>
  </si>
  <si>
    <t>(*´▽｀)/イヤ</t>
  </si>
  <si>
    <t>(*´д`*)ハァハァ</t>
  </si>
  <si>
    <t>!!(^q^)</t>
  </si>
  <si>
    <t>(*`ω´*)ｺﾞ</t>
  </si>
  <si>
    <t>(/o＼)</t>
  </si>
  <si>
    <t>(*´ω`)o</t>
  </si>
  <si>
    <t>( ^ω^)二⊃</t>
  </si>
  <si>
    <t>(*ﾟωﾟ*)ﾉ</t>
  </si>
  <si>
    <t>((つ^_^)つ</t>
  </si>
  <si>
    <t>( ´ﾟーﾟ｀)</t>
  </si>
  <si>
    <t>('ω`)</t>
  </si>
  <si>
    <t>(((o(*ﾟ▽ﾟ*)o))</t>
  </si>
  <si>
    <t>((；ﾟДﾟ))))</t>
  </si>
  <si>
    <t>('ω`)ﾉ</t>
  </si>
  <si>
    <t>( ；゜Д゜)))</t>
  </si>
  <si>
    <t>(*^－^)ノ</t>
  </si>
  <si>
    <t>(*´ω｀*)っ(･)</t>
  </si>
  <si>
    <t>(;Д;)!!!!</t>
  </si>
  <si>
    <t>((´д`)))</t>
  </si>
  <si>
    <t>(*`・ω・)♪</t>
  </si>
  <si>
    <t>(( ・o・)</t>
  </si>
  <si>
    <t>(*+_+)</t>
  </si>
  <si>
    <t>('A｀)</t>
  </si>
  <si>
    <t>( ^▽^)</t>
  </si>
  <si>
    <t>(*´艸`*)ﾌ</t>
  </si>
  <si>
    <t>( ´；ω；｀)</t>
  </si>
  <si>
    <t>( ･`ω･´)ﾉ</t>
  </si>
  <si>
    <t>('∀'*)♪</t>
  </si>
  <si>
    <t>(;´･﹏･`)</t>
  </si>
  <si>
    <t>(*´･ω･｀)</t>
  </si>
  <si>
    <t>( ´ﾟдﾟ｀)b</t>
  </si>
  <si>
    <t>((ﾟДﾟ)))</t>
  </si>
  <si>
    <t>(*｀ω´*)</t>
  </si>
  <si>
    <t>( ゜∀゜)</t>
  </si>
  <si>
    <t>!(^q^)(^q^)</t>
  </si>
  <si>
    <t>( ;´･_･`)</t>
  </si>
  <si>
    <t>(*｀ω´)ﾉ</t>
  </si>
  <si>
    <t>(*＾＾)ﾉ</t>
  </si>
  <si>
    <t>(#-`ω´-)</t>
  </si>
  <si>
    <t>( ￣っ￣)っ</t>
  </si>
  <si>
    <t>( ´゜д゜｀)</t>
  </si>
  <si>
    <t>( ｀・∀・´)ﾉ</t>
  </si>
  <si>
    <t>!!(m'□'m)</t>
  </si>
  <si>
    <t>(;°д°)</t>
  </si>
  <si>
    <t>!!σ`・ω・)σ</t>
  </si>
  <si>
    <t>( *´ー`)</t>
  </si>
  <si>
    <t>(*＾▽＾*)!!</t>
  </si>
  <si>
    <t>(*´Д`)ハァハァ</t>
  </si>
  <si>
    <t>((・・;)))</t>
  </si>
  <si>
    <t>!!ﾍ(ﾟ∀ﾟﾍ)</t>
  </si>
  <si>
    <t>( ^ω^)┓！</t>
  </si>
  <si>
    <t>!!o(≧∀≦)o</t>
  </si>
  <si>
    <t>( ・_・)ノ</t>
  </si>
  <si>
    <t>(*´▽｀*)ノ</t>
  </si>
  <si>
    <t>(*^_^*)ﾌ</t>
  </si>
  <si>
    <t>(*`・ω・´*)ﾉ</t>
  </si>
  <si>
    <t>((p_-)</t>
  </si>
  <si>
    <t>(;`・ω・´)</t>
  </si>
  <si>
    <t>(*・o・)</t>
  </si>
  <si>
    <t>!!(;^_^</t>
  </si>
  <si>
    <t>( *・ω・)ノ</t>
  </si>
  <si>
    <t>(*・∀-)</t>
  </si>
  <si>
    <t>((^-^)))／</t>
  </si>
  <si>
    <t>(;￣3￣)</t>
  </si>
  <si>
    <t>(*´▽｀*)ノ☆</t>
  </si>
  <si>
    <t>ェ｀</t>
  </si>
  <si>
    <t>(*^^)ﾉ</t>
  </si>
  <si>
    <t>( ゜＾ω＾゜)゜。</t>
  </si>
  <si>
    <t>(;∀;)b！</t>
  </si>
  <si>
    <t>(*´q｀*)!</t>
  </si>
  <si>
    <t>('･ω･｀;)</t>
  </si>
  <si>
    <t>(;_;)</t>
  </si>
  <si>
    <t>(*･ｪ･*)</t>
  </si>
  <si>
    <t>(;;´Д｀)</t>
  </si>
  <si>
    <t>((；ﾟДﾟ))ｶﾞ</t>
  </si>
  <si>
    <t>( `・ω・´</t>
  </si>
  <si>
    <t>(*ﾟoﾟ)</t>
  </si>
  <si>
    <t>(*￣。￣*)</t>
  </si>
  <si>
    <t>(*ж*;</t>
  </si>
  <si>
    <t>(*^へ^*)♪</t>
  </si>
  <si>
    <t>(*´∀｀)ﾉゞ</t>
  </si>
  <si>
    <t>( ´∀`)/</t>
  </si>
  <si>
    <t>(/--)/</t>
  </si>
  <si>
    <t>( ´･Д･`)</t>
  </si>
  <si>
    <t>(*＾ω＾*)</t>
  </si>
  <si>
    <t>(/--)/シ</t>
  </si>
  <si>
    <t>(*≧∀≦*)♪</t>
  </si>
  <si>
    <t>( *´艸｀)( ´艸｀*)</t>
  </si>
  <si>
    <t>!!＼(o￣∇￣o)/</t>
  </si>
  <si>
    <t>((*ﾟ∀ﾟ*))</t>
  </si>
  <si>
    <t>( ´ω｀)φ</t>
  </si>
  <si>
    <t>(*⌓*;</t>
  </si>
  <si>
    <t>( ´Д`)</t>
  </si>
  <si>
    <t>(( ´艸｀)))</t>
  </si>
  <si>
    <t>(;_＼)</t>
  </si>
  <si>
    <t>(*｀∇´*)</t>
  </si>
  <si>
    <t>(*´-`)♪</t>
  </si>
  <si>
    <t>(;へ;)</t>
  </si>
  <si>
    <t>!!＼(^p^)／</t>
  </si>
  <si>
    <t>(*^ω^*)</t>
  </si>
  <si>
    <t>(*^д^*)</t>
  </si>
  <si>
    <t>( ^;o;^</t>
  </si>
  <si>
    <t>(*ﾟｪﾟo</t>
  </si>
  <si>
    <t>(*・з・*)</t>
  </si>
  <si>
    <t>(*^ω^)っ</t>
  </si>
  <si>
    <t>(*˘◡˘*)</t>
  </si>
  <si>
    <t>(*´∇`)ノ</t>
  </si>
  <si>
    <t>(*ﾉдﾉ)</t>
  </si>
  <si>
    <t>( ｀；ω；´)</t>
  </si>
  <si>
    <t>((;^;-;^;)))ｗ</t>
  </si>
  <si>
    <t>(//Α//;</t>
  </si>
  <si>
    <t>(*´ω｀●)</t>
  </si>
  <si>
    <t>(*´ω`)b</t>
  </si>
  <si>
    <t>(*≧ω≦*)b</t>
  </si>
  <si>
    <t>(*^^)/</t>
  </si>
  <si>
    <t>('з')</t>
  </si>
  <si>
    <t>(-^□^-)！</t>
  </si>
  <si>
    <t>(;°д°)！</t>
  </si>
  <si>
    <t>('A`*)</t>
  </si>
  <si>
    <t>((^_^;)し</t>
  </si>
  <si>
    <t>表1. カテゴリごとの正解データの数</t>
  </si>
  <si>
    <t>表2. カテゴリごとの交差検定の結果（学習データ: 857件, 交差確認データ: 85 件）</t>
  </si>
  <si>
    <t>カテゴリ</t>
  </si>
  <si>
    <t>数</t>
  </si>
  <si>
    <t>tp</t>
  </si>
  <si>
    <t>tn</t>
  </si>
  <si>
    <t>fp</t>
  </si>
  <si>
    <t>fn</t>
  </si>
  <si>
    <t>正解率</t>
  </si>
  <si>
    <t>不正解率</t>
  </si>
  <si>
    <t>適合率</t>
  </si>
  <si>
    <t>再現率</t>
  </si>
  <si>
    <t>F値</t>
  </si>
  <si>
    <t>表3. 適合率などの評価結果</t>
  </si>
  <si>
    <t>評価名</t>
  </si>
  <si>
    <t>マクロ</t>
  </si>
  <si>
    <t>マイクロ</t>
  </si>
  <si>
    <t>F-値</t>
  </si>
  <si>
    <t>LogLoss</t>
  </si>
  <si>
    <t>表4. 交差検定を行った実際のデータからサンプルとしてランダムに 20 件抽出</t>
  </si>
  <si>
    <t>ID</t>
  </si>
  <si>
    <t>顔文字</t>
  </si>
  <si>
    <t>正解値</t>
  </si>
  <si>
    <t>予測値</t>
  </si>
  <si>
    <t>有効</t>
  </si>
  <si>
    <t>予測第一候補</t>
  </si>
  <si>
    <t>予測第二候補</t>
  </si>
  <si>
    <t>予測第三候補</t>
  </si>
  <si>
    <t>o</t>
  </si>
  <si>
    <t>悲しい: 0.61</t>
  </si>
  <si>
    <t>困惑: 0.18</t>
  </si>
  <si>
    <t>不満: 0.12</t>
  </si>
  <si>
    <t>x</t>
  </si>
  <si>
    <t>困惑: 0.48</t>
  </si>
  <si>
    <t>嬉しい: 0.39</t>
  </si>
  <si>
    <t>了解: 0.06</t>
  </si>
  <si>
    <t>不満: 0.69</t>
  </si>
  <si>
    <t>悲しい: 0.15</t>
  </si>
  <si>
    <t>困惑: 0.09</t>
  </si>
  <si>
    <t>了解: 0.32</t>
  </si>
  <si>
    <t>恥ずかしい: 0.27</t>
  </si>
  <si>
    <t>困惑: 0.22</t>
  </si>
  <si>
    <t>嬉しい: 0.77</t>
  </si>
  <si>
    <t>驚き: 0.12</t>
  </si>
  <si>
    <t>了解: 0.05</t>
  </si>
  <si>
    <t>嬉しい: 0.93</t>
  </si>
  <si>
    <t>驚き: 0.01</t>
  </si>
  <si>
    <t>了解: 0.63</t>
  </si>
  <si>
    <t>嬉しい: 0.35</t>
  </si>
  <si>
    <t>恥ずかしい: 0.01</t>
  </si>
  <si>
    <t>困惑: 0.85</t>
  </si>
  <si>
    <t>悲しい: 0.02</t>
  </si>
  <si>
    <t>困惑: 0.97</t>
  </si>
  <si>
    <t>嬉しい: 0.00</t>
  </si>
  <si>
    <t>不満: 1.00</t>
  </si>
  <si>
    <t>了解: 0.00</t>
  </si>
  <si>
    <t>困惑: 0.00</t>
  </si>
  <si>
    <t>困惑: 0.81</t>
  </si>
  <si>
    <t>怒り: 0.10</t>
  </si>
  <si>
    <t>嬉しい: 0.05</t>
  </si>
  <si>
    <t>嬉しい: 0.87</t>
  </si>
  <si>
    <t>了解: 0.07</t>
  </si>
  <si>
    <t>困惑: 0.05</t>
  </si>
  <si>
    <t>悲しい: 0.52</t>
  </si>
  <si>
    <t>困惑: 0.19</t>
  </si>
  <si>
    <t>決意: 0.18</t>
  </si>
  <si>
    <t>困惑: 0.41</t>
  </si>
  <si>
    <t>決意: 0.19</t>
  </si>
  <si>
    <t>悲しい: 0.16</t>
  </si>
  <si>
    <t>悲しい: 0.46</t>
  </si>
  <si>
    <t>不満: 0.26</t>
  </si>
  <si>
    <t>驚き: 0.22</t>
  </si>
  <si>
    <t>不満: 0.40</t>
  </si>
  <si>
    <t>悲しい: 0.27</t>
  </si>
  <si>
    <t>嬉しい: 0.25</t>
  </si>
  <si>
    <t>困惑: 0.49</t>
  </si>
  <si>
    <t>悲しい: 0.11</t>
  </si>
  <si>
    <t>困惑: 0.99</t>
  </si>
  <si>
    <t>不満: 0.00</t>
  </si>
  <si>
    <t>怒り: 0.00</t>
  </si>
  <si>
    <t>了解: 0.93</t>
  </si>
  <si>
    <t>決意: 0.06</t>
  </si>
  <si>
    <t>困惑: 0.01</t>
  </si>
  <si>
    <t>嬉しい: 0.86</t>
  </si>
  <si>
    <t>困惑: 0.06</t>
  </si>
  <si>
    <t>驚き: 0.04</t>
  </si>
  <si>
    <t>表5. 各カテゴリごとの特徴ベクトルの重み上位 3 件を抽出</t>
  </si>
  <si>
    <t>重み</t>
  </si>
  <si>
    <t>文字</t>
  </si>
  <si>
    <t>表6. LogLoss が 5.0 よりも大きい値</t>
  </si>
  <si>
    <t>正解</t>
  </si>
  <si>
    <t>第一候補</t>
  </si>
  <si>
    <t>第二候補</t>
  </si>
  <si>
    <t>第三候補</t>
  </si>
  <si>
    <t>第四候補</t>
  </si>
  <si>
    <t>第五候補</t>
  </si>
  <si>
    <t>了解:0.999</t>
  </si>
  <si>
    <t>不満:0.000</t>
  </si>
  <si>
    <t>嬉しい:0.000</t>
  </si>
  <si>
    <t>驚き:0.000</t>
  </si>
  <si>
    <t>恥ずかしい:0.000</t>
  </si>
  <si>
    <t>困惑:0.852</t>
  </si>
  <si>
    <t>不満:0.116</t>
  </si>
  <si>
    <t>悲しい:0.016</t>
  </si>
  <si>
    <t>驚き:0.007</t>
  </si>
  <si>
    <t>了解:0.006</t>
  </si>
  <si>
    <t>嬉しい:0.832</t>
  </si>
  <si>
    <t>困惑:0.085</t>
  </si>
  <si>
    <t>悲しい:0.038</t>
  </si>
  <si>
    <t>決意:0.032</t>
  </si>
  <si>
    <t>怒り:0.005</t>
  </si>
  <si>
    <t>驚き:0.561</t>
  </si>
  <si>
    <t>悲しい:0.342</t>
  </si>
  <si>
    <t>決意:0.056</t>
  </si>
  <si>
    <t>嬉しい:0.026</t>
  </si>
  <si>
    <t>怒り:0.009</t>
  </si>
  <si>
    <t>嬉しい:0.962</t>
  </si>
  <si>
    <t>了解:0.032</t>
  </si>
  <si>
    <t>驚き:0.002</t>
  </si>
  <si>
    <t>悲しい:0.001</t>
  </si>
  <si>
    <t>困惑:0.001</t>
  </si>
  <si>
    <t>不満:0.904</t>
  </si>
  <si>
    <t>了解:0.091</t>
  </si>
  <si>
    <t>驚き:0.003</t>
  </si>
  <si>
    <t>怒り:0.001</t>
  </si>
  <si>
    <t>嬉しい:0.569</t>
  </si>
  <si>
    <t>不満:0.268</t>
  </si>
  <si>
    <t>困惑:0.139</t>
  </si>
  <si>
    <t>決意:0.011</t>
  </si>
  <si>
    <t>了解:0.005</t>
  </si>
  <si>
    <t>30B7</t>
  </si>
  <si>
    <t>シ</t>
  </si>
  <si>
    <t>25A1</t>
  </si>
  <si>
    <t>□</t>
  </si>
  <si>
    <t>54</t>
  </si>
  <si>
    <t>T</t>
  </si>
  <si>
    <t>2022</t>
  </si>
  <si>
    <t>•</t>
  </si>
  <si>
    <t>3064</t>
  </si>
  <si>
    <t>つ</t>
  </si>
  <si>
    <t>251B</t>
  </si>
  <si>
    <t>┛</t>
  </si>
  <si>
    <t>30</t>
  </si>
  <si>
    <t>3057</t>
  </si>
  <si>
    <t>し</t>
  </si>
  <si>
    <t>3001</t>
  </si>
  <si>
    <t>、</t>
  </si>
  <si>
    <t>FF01</t>
  </si>
  <si>
    <t>！</t>
  </si>
  <si>
    <t>B0</t>
  </si>
  <si>
    <t>°</t>
  </si>
  <si>
    <t>2018</t>
  </si>
  <si>
    <t>‘</t>
  </si>
  <si>
    <t>25E1</t>
  </si>
  <si>
    <t>◡</t>
  </si>
  <si>
    <t>2200</t>
  </si>
  <si>
    <t>∀</t>
  </si>
  <si>
    <t>266A</t>
  </si>
  <si>
    <t>♪</t>
  </si>
  <si>
    <t>33</t>
  </si>
  <si>
    <t>FF8D</t>
  </si>
  <si>
    <t>ﾍ</t>
  </si>
  <si>
    <t>2510</t>
  </si>
  <si>
    <t>┐</t>
  </si>
  <si>
    <t>10DA</t>
  </si>
  <si>
    <t>ლ</t>
  </si>
  <si>
    <t>23</t>
  </si>
  <si>
    <t>#</t>
  </si>
  <si>
    <t>2227</t>
  </si>
  <si>
    <t>∧</t>
  </si>
  <si>
    <t>FF3C</t>
  </si>
  <si>
    <t>＼</t>
  </si>
  <si>
    <t>2F</t>
  </si>
  <si>
    <t>/</t>
  </si>
  <si>
    <t>309D</t>
  </si>
  <si>
    <t>ゝ</t>
  </si>
  <si>
    <t>62</t>
  </si>
  <si>
    <t>b</t>
  </si>
  <si>
    <t>309E</t>
  </si>
  <si>
    <t>ゞ</t>
  </si>
  <si>
    <t>FF92</t>
  </si>
  <si>
    <t>ﾒ</t>
  </si>
  <si>
    <t>434</t>
  </si>
  <si>
    <t>д</t>
  </si>
  <si>
    <t>null</t>
  </si>
  <si>
    <t>FF1C</t>
  </si>
  <si>
    <t>＜</t>
  </si>
  <si>
    <t>FF88</t>
  </si>
  <si>
    <t>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</si>
</sst>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</font>
    <font/>
    <font>
      <sz val="8.0"/>
      <color rgb="FF000000"/>
    </font>
    <font>
      <color rgb="FF000000"/>
    </font>
    <font>
      <sz val="8.0"/>
    </font>
    <font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6" numFmtId="0" xfId="0" applyAlignment="1" applyBorder="1" applyFont="1">
      <alignment readingOrder="0"/>
    </xf>
    <xf borderId="2" fillId="2" fontId="6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2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7" fillId="0" fontId="2" numFmtId="0" xfId="0" applyAlignment="1" applyBorder="1" applyFont="1">
      <alignment horizontal="center" readingOrder="0"/>
    </xf>
    <xf borderId="18" fillId="0" fontId="2" numFmtId="0" xfId="0" applyBorder="1" applyFont="1"/>
    <xf borderId="19" fillId="2" fontId="1" numFmtId="0" xfId="0" applyAlignment="1" applyBorder="1" applyFont="1">
      <alignment readingOrder="0"/>
    </xf>
    <xf borderId="20" fillId="2" fontId="1" numFmtId="0" xfId="0" applyAlignment="1" applyBorder="1" applyFont="1">
      <alignment readingOrder="0"/>
    </xf>
    <xf borderId="21" fillId="2" fontId="1" numFmtId="0" xfId="0" applyAlignment="1" applyBorder="1" applyFont="1">
      <alignment readingOrder="0"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0" fillId="0" fontId="2" numFmtId="4" xfId="0" applyAlignment="1" applyFont="1" applyNumberFormat="1">
      <alignment readingOrder="0"/>
    </xf>
    <xf borderId="0" fillId="0" fontId="2" numFmtId="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26" fillId="2" fontId="1" numFmtId="4" xfId="0" applyAlignment="1" applyBorder="1" applyFont="1" applyNumberFormat="1">
      <alignment readingOrder="0"/>
    </xf>
    <xf borderId="27" fillId="2" fontId="1" numFmtId="0" xfId="0" applyAlignment="1" applyBorder="1" applyFont="1">
      <alignment horizontal="left" readingOrder="0"/>
    </xf>
    <xf borderId="0" fillId="3" fontId="1" numFmtId="0" xfId="0" applyAlignment="1" applyFont="1">
      <alignment readingOrder="0"/>
    </xf>
    <xf borderId="28" fillId="0" fontId="2" numFmtId="0" xfId="0" applyAlignment="1" applyBorder="1" applyFont="1">
      <alignment readingOrder="0"/>
    </xf>
    <xf borderId="29" fillId="0" fontId="2" numFmtId="4" xfId="0" applyAlignment="1" applyBorder="1" applyFont="1" applyNumberFormat="1">
      <alignment readingOrder="0"/>
    </xf>
    <xf borderId="28" fillId="0" fontId="2" numFmtId="4" xfId="0" applyAlignment="1" applyBorder="1" applyFont="1" applyNumberFormat="1">
      <alignment horizontal="left" readingOrder="0"/>
    </xf>
    <xf borderId="30" fillId="0" fontId="2" numFmtId="0" xfId="0" applyAlignment="1" applyBorder="1" applyFont="1">
      <alignment horizontal="left" readingOrder="0"/>
    </xf>
    <xf borderId="30" fillId="0" fontId="2" numFmtId="4" xfId="0" applyAlignment="1" applyBorder="1" applyFont="1" applyNumberFormat="1">
      <alignment readingOrder="0"/>
    </xf>
    <xf borderId="30" fillId="0" fontId="2" numFmtId="4" xfId="0" applyAlignment="1" applyBorder="1" applyFont="1" applyNumberFormat="1">
      <alignment horizontal="left" readingOrder="0"/>
    </xf>
    <xf borderId="31" fillId="0" fontId="2" numFmtId="0" xfId="0" applyBorder="1" applyFont="1"/>
    <xf borderId="32" fillId="0" fontId="2" numFmtId="0" xfId="0" applyAlignment="1" applyBorder="1" applyFont="1">
      <alignment readingOrder="0"/>
    </xf>
    <xf borderId="33" fillId="0" fontId="2" numFmtId="4" xfId="0" applyAlignment="1" applyBorder="1" applyFont="1" applyNumberFormat="1">
      <alignment readingOrder="0"/>
    </xf>
    <xf borderId="32" fillId="0" fontId="2" numFmtId="4" xfId="0" applyAlignment="1" applyBorder="1" applyFont="1" applyNumberFormat="1">
      <alignment horizontal="left" readingOrder="0"/>
    </xf>
    <xf borderId="34" fillId="0" fontId="2" numFmtId="0" xfId="0" applyAlignment="1" applyBorder="1" applyFont="1">
      <alignment horizontal="left" readingOrder="0"/>
    </xf>
    <xf borderId="34" fillId="0" fontId="2" numFmtId="4" xfId="0" applyAlignment="1" applyBorder="1" applyFont="1" applyNumberFormat="1">
      <alignment readingOrder="0"/>
    </xf>
    <xf borderId="34" fillId="0" fontId="2" numFmtId="4" xfId="0" applyAlignment="1" applyBorder="1" applyFont="1" applyNumberFormat="1">
      <alignment horizontal="left" readingOrder="0"/>
    </xf>
    <xf borderId="35" fillId="0" fontId="2" numFmtId="0" xfId="0" applyBorder="1" applyFont="1"/>
    <xf borderId="36" fillId="0" fontId="2" numFmtId="0" xfId="0" applyAlignment="1" applyBorder="1" applyFont="1">
      <alignment readingOrder="0"/>
    </xf>
    <xf borderId="37" fillId="0" fontId="2" numFmtId="4" xfId="0" applyAlignment="1" applyBorder="1" applyFont="1" applyNumberFormat="1">
      <alignment readingOrder="0"/>
    </xf>
    <xf borderId="37" fillId="0" fontId="2" numFmtId="4" xfId="0" applyAlignment="1" applyBorder="1" applyFont="1" applyNumberFormat="1">
      <alignment horizontal="left" readingOrder="0"/>
    </xf>
    <xf borderId="38" fillId="0" fontId="2" numFmtId="0" xfId="0" applyBorder="1" applyFont="1"/>
    <xf borderId="0" fillId="3" fontId="2" numFmtId="0" xfId="0" applyFont="1"/>
    <xf borderId="0" fillId="0" fontId="2" numFmtId="4" xfId="0" applyFont="1" applyNumberFormat="1"/>
    <xf borderId="39" fillId="0" fontId="2" numFmtId="4" xfId="0" applyAlignment="1" applyBorder="1" applyFont="1" applyNumberFormat="1">
      <alignment readingOrder="0"/>
    </xf>
    <xf borderId="36" fillId="0" fontId="2" numFmtId="4" xfId="0" applyAlignment="1" applyBorder="1" applyFont="1" applyNumberFormat="1">
      <alignment horizontal="left" readingOrder="0"/>
    </xf>
    <xf borderId="37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left"/>
    </xf>
    <xf borderId="40" fillId="0" fontId="2" numFmtId="0" xfId="0" applyAlignment="1" applyBorder="1" applyFont="1">
      <alignment readingOrder="0"/>
    </xf>
    <xf borderId="41" fillId="0" fontId="2" numFmtId="0" xfId="0" applyAlignment="1" applyBorder="1" applyFont="1">
      <alignment readingOrder="0"/>
    </xf>
    <xf borderId="42" fillId="0" fontId="2" numFmtId="0" xfId="0" applyAlignment="1" applyBorder="1" applyFont="1">
      <alignment readingOrder="0"/>
    </xf>
    <xf borderId="43" fillId="0" fontId="2" numFmtId="0" xfId="0" applyAlignment="1" applyBorder="1" applyFont="1">
      <alignment readingOrder="0"/>
    </xf>
    <xf borderId="44" fillId="0" fontId="2" numFmtId="0" xfId="0" applyAlignment="1" applyBorder="1" applyFont="1">
      <alignment readingOrder="0"/>
    </xf>
    <xf borderId="45" fillId="0" fontId="2" numFmtId="0" xfId="0" applyAlignment="1" applyBorder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3</v>
      </c>
    </row>
    <row r="5">
      <c r="A5" s="2" t="s">
        <v>7</v>
      </c>
      <c r="B5" s="2" t="s">
        <v>8</v>
      </c>
    </row>
    <row r="6">
      <c r="A6" s="2" t="s">
        <v>9</v>
      </c>
      <c r="B6" s="2" t="s">
        <v>10</v>
      </c>
    </row>
    <row r="7">
      <c r="A7" s="2" t="s">
        <v>11</v>
      </c>
      <c r="B7" s="2" t="s">
        <v>12</v>
      </c>
    </row>
    <row r="8">
      <c r="A8" s="2" t="s">
        <v>13</v>
      </c>
      <c r="B8" s="2" t="s">
        <v>5</v>
      </c>
    </row>
    <row r="9">
      <c r="A9" s="2" t="s">
        <v>14</v>
      </c>
      <c r="B9" s="2" t="s">
        <v>3</v>
      </c>
    </row>
    <row r="10">
      <c r="A10" s="2" t="s">
        <v>15</v>
      </c>
      <c r="B10" s="2" t="s">
        <v>12</v>
      </c>
    </row>
    <row r="11">
      <c r="A11" s="2" t="s">
        <v>16</v>
      </c>
      <c r="B11" s="2" t="s">
        <v>12</v>
      </c>
    </row>
    <row r="12">
      <c r="A12" s="2" t="s">
        <v>17</v>
      </c>
      <c r="B12" s="2" t="s">
        <v>5</v>
      </c>
    </row>
    <row r="13">
      <c r="A13" s="2" t="s">
        <v>18</v>
      </c>
      <c r="B13" s="2" t="s">
        <v>12</v>
      </c>
    </row>
    <row r="14">
      <c r="A14" s="2" t="s">
        <v>19</v>
      </c>
      <c r="B14" s="2" t="s">
        <v>20</v>
      </c>
    </row>
    <row r="15">
      <c r="A15" s="2" t="s">
        <v>21</v>
      </c>
      <c r="B15" s="2" t="s">
        <v>12</v>
      </c>
    </row>
    <row r="16">
      <c r="A16" s="2" t="s">
        <v>22</v>
      </c>
      <c r="B16" s="2" t="s">
        <v>20</v>
      </c>
    </row>
    <row r="17">
      <c r="A17" s="2" t="s">
        <v>23</v>
      </c>
      <c r="B17" s="2" t="s">
        <v>5</v>
      </c>
    </row>
    <row r="18">
      <c r="A18" s="2" t="s">
        <v>24</v>
      </c>
      <c r="B18" s="2" t="s">
        <v>25</v>
      </c>
    </row>
    <row r="19">
      <c r="A19" s="2" t="s">
        <v>26</v>
      </c>
      <c r="B19" s="2" t="s">
        <v>10</v>
      </c>
    </row>
    <row r="20">
      <c r="A20" s="2" t="s">
        <v>27</v>
      </c>
      <c r="B20" s="2" t="s">
        <v>10</v>
      </c>
    </row>
    <row r="21">
      <c r="A21" s="2" t="s">
        <v>28</v>
      </c>
      <c r="B21" s="2" t="s">
        <v>12</v>
      </c>
    </row>
    <row r="22">
      <c r="A22" s="2" t="s">
        <v>29</v>
      </c>
      <c r="B22" s="2" t="s">
        <v>8</v>
      </c>
    </row>
    <row r="23">
      <c r="A23" s="2" t="s">
        <v>30</v>
      </c>
      <c r="B23" s="2" t="s">
        <v>3</v>
      </c>
    </row>
    <row r="24">
      <c r="A24" s="2" t="s">
        <v>31</v>
      </c>
      <c r="B24" s="2" t="s">
        <v>32</v>
      </c>
    </row>
    <row r="25">
      <c r="A25" s="2" t="s">
        <v>33</v>
      </c>
      <c r="B25" s="2" t="s">
        <v>12</v>
      </c>
    </row>
    <row r="26">
      <c r="A26" s="2" t="s">
        <v>34</v>
      </c>
      <c r="B26" s="2" t="s">
        <v>12</v>
      </c>
    </row>
    <row r="27">
      <c r="A27" s="2" t="s">
        <v>35</v>
      </c>
      <c r="B27" s="2" t="s">
        <v>36</v>
      </c>
    </row>
    <row r="28">
      <c r="A28" s="2" t="s">
        <v>37</v>
      </c>
      <c r="B28" s="2" t="s">
        <v>10</v>
      </c>
    </row>
    <row r="29">
      <c r="A29" s="2" t="s">
        <v>38</v>
      </c>
      <c r="B29" s="2" t="s">
        <v>8</v>
      </c>
    </row>
    <row r="30">
      <c r="A30" s="2" t="s">
        <v>39</v>
      </c>
      <c r="B30" s="2" t="s">
        <v>3</v>
      </c>
    </row>
    <row r="31">
      <c r="A31" s="2" t="s">
        <v>40</v>
      </c>
      <c r="B31" s="2" t="s">
        <v>3</v>
      </c>
    </row>
    <row r="32">
      <c r="A32" s="2" t="s">
        <v>41</v>
      </c>
      <c r="B32" s="2" t="s">
        <v>10</v>
      </c>
    </row>
    <row r="33">
      <c r="A33" s="2" t="s">
        <v>42</v>
      </c>
      <c r="B33" s="2" t="s">
        <v>12</v>
      </c>
    </row>
    <row r="34">
      <c r="A34" s="2" t="s">
        <v>43</v>
      </c>
      <c r="B34" s="2" t="s">
        <v>20</v>
      </c>
    </row>
    <row r="35">
      <c r="A35" s="2" t="s">
        <v>44</v>
      </c>
      <c r="B35" s="2" t="s">
        <v>20</v>
      </c>
    </row>
    <row r="36">
      <c r="A36" s="2" t="s">
        <v>45</v>
      </c>
      <c r="B36" s="2" t="s">
        <v>3</v>
      </c>
    </row>
    <row r="37">
      <c r="A37" s="2" t="s">
        <v>46</v>
      </c>
      <c r="B37" s="2" t="s">
        <v>5</v>
      </c>
    </row>
    <row r="38">
      <c r="A38" s="2" t="s">
        <v>47</v>
      </c>
      <c r="B38" s="2" t="s">
        <v>8</v>
      </c>
    </row>
    <row r="39">
      <c r="A39" s="2" t="s">
        <v>48</v>
      </c>
      <c r="B39" s="2" t="s">
        <v>20</v>
      </c>
    </row>
    <row r="40">
      <c r="A40" s="2" t="s">
        <v>49</v>
      </c>
      <c r="B40" s="2" t="s">
        <v>10</v>
      </c>
    </row>
    <row r="41">
      <c r="A41" s="2" t="s">
        <v>50</v>
      </c>
      <c r="B41" s="2" t="s">
        <v>3</v>
      </c>
    </row>
    <row r="42">
      <c r="A42" s="2" t="s">
        <v>51</v>
      </c>
      <c r="B42" s="2" t="s">
        <v>20</v>
      </c>
    </row>
    <row r="43">
      <c r="A43" s="2" t="s">
        <v>52</v>
      </c>
      <c r="B43" s="2" t="s">
        <v>5</v>
      </c>
    </row>
    <row r="44">
      <c r="A44" s="2" t="s">
        <v>53</v>
      </c>
      <c r="B44" s="2" t="s">
        <v>3</v>
      </c>
    </row>
    <row r="45">
      <c r="A45" s="2" t="s">
        <v>54</v>
      </c>
      <c r="B45" s="2" t="s">
        <v>25</v>
      </c>
    </row>
    <row r="46">
      <c r="A46" s="2" t="s">
        <v>55</v>
      </c>
      <c r="B46" s="2" t="s">
        <v>12</v>
      </c>
    </row>
    <row r="47">
      <c r="A47" s="2" t="s">
        <v>56</v>
      </c>
      <c r="B47" s="2" t="s">
        <v>3</v>
      </c>
    </row>
    <row r="48">
      <c r="A48" s="2" t="s">
        <v>57</v>
      </c>
      <c r="B48" s="2" t="s">
        <v>12</v>
      </c>
    </row>
    <row r="49">
      <c r="A49" s="2" t="s">
        <v>58</v>
      </c>
      <c r="B49" s="2" t="s">
        <v>5</v>
      </c>
    </row>
    <row r="50">
      <c r="A50" s="2" t="s">
        <v>59</v>
      </c>
      <c r="B50" s="2" t="s">
        <v>8</v>
      </c>
    </row>
    <row r="51">
      <c r="A51" s="2" t="s">
        <v>60</v>
      </c>
      <c r="B51" s="2" t="s">
        <v>8</v>
      </c>
    </row>
    <row r="52">
      <c r="A52" s="2" t="s">
        <v>61</v>
      </c>
      <c r="B52" s="2" t="s">
        <v>12</v>
      </c>
    </row>
    <row r="53">
      <c r="A53" s="2" t="s">
        <v>62</v>
      </c>
      <c r="B53" s="2" t="s">
        <v>12</v>
      </c>
    </row>
    <row r="54">
      <c r="A54" s="2" t="s">
        <v>63</v>
      </c>
      <c r="B54" s="2" t="s">
        <v>3</v>
      </c>
    </row>
    <row r="55">
      <c r="A55" s="2" t="s">
        <v>64</v>
      </c>
      <c r="B55" s="2" t="s">
        <v>32</v>
      </c>
    </row>
    <row r="56">
      <c r="A56" s="2" t="s">
        <v>65</v>
      </c>
      <c r="B56" s="2" t="s">
        <v>5</v>
      </c>
    </row>
    <row r="57">
      <c r="A57" s="2" t="s">
        <v>66</v>
      </c>
      <c r="B57" s="2" t="s">
        <v>3</v>
      </c>
    </row>
    <row r="58">
      <c r="A58" s="2" t="s">
        <v>67</v>
      </c>
      <c r="B58" s="2" t="s">
        <v>5</v>
      </c>
    </row>
    <row r="59">
      <c r="A59" s="2" t="s">
        <v>68</v>
      </c>
      <c r="B59" s="2" t="s">
        <v>12</v>
      </c>
    </row>
    <row r="60">
      <c r="A60" s="2" t="s">
        <v>69</v>
      </c>
      <c r="B60" s="2" t="s">
        <v>5</v>
      </c>
    </row>
    <row r="61">
      <c r="A61" s="2" t="s">
        <v>70</v>
      </c>
      <c r="B61" s="2" t="s">
        <v>10</v>
      </c>
    </row>
    <row r="62">
      <c r="A62" s="2" t="s">
        <v>71</v>
      </c>
      <c r="B62" s="2" t="s">
        <v>8</v>
      </c>
    </row>
    <row r="63">
      <c r="A63" s="2" t="s">
        <v>72</v>
      </c>
      <c r="B63" s="2" t="s">
        <v>32</v>
      </c>
    </row>
    <row r="64">
      <c r="A64" s="2" t="s">
        <v>73</v>
      </c>
      <c r="B64" s="2" t="s">
        <v>25</v>
      </c>
    </row>
    <row r="65">
      <c r="A65" s="2" t="s">
        <v>74</v>
      </c>
      <c r="B65" s="2" t="s">
        <v>12</v>
      </c>
    </row>
    <row r="66">
      <c r="A66" s="2" t="s">
        <v>75</v>
      </c>
      <c r="B66" s="2" t="s">
        <v>5</v>
      </c>
    </row>
    <row r="67">
      <c r="A67" s="2" t="s">
        <v>76</v>
      </c>
      <c r="B67" s="2" t="s">
        <v>3</v>
      </c>
    </row>
    <row r="68">
      <c r="A68" s="2" t="s">
        <v>77</v>
      </c>
      <c r="B68" s="2" t="s">
        <v>20</v>
      </c>
    </row>
    <row r="69">
      <c r="A69" s="2" t="s">
        <v>78</v>
      </c>
      <c r="B69" s="2" t="s">
        <v>8</v>
      </c>
    </row>
    <row r="70">
      <c r="A70" s="2" t="s">
        <v>79</v>
      </c>
      <c r="B70" s="2" t="s">
        <v>12</v>
      </c>
    </row>
    <row r="71">
      <c r="A71" s="2" t="s">
        <v>80</v>
      </c>
      <c r="B71" s="2" t="s">
        <v>3</v>
      </c>
    </row>
    <row r="72">
      <c r="A72" s="2" t="s">
        <v>81</v>
      </c>
      <c r="B72" s="2" t="s">
        <v>8</v>
      </c>
    </row>
    <row r="73">
      <c r="A73" s="2" t="s">
        <v>82</v>
      </c>
      <c r="B73" s="2" t="s">
        <v>5</v>
      </c>
    </row>
    <row r="74">
      <c r="A74" s="2" t="s">
        <v>83</v>
      </c>
      <c r="B74" s="2" t="s">
        <v>12</v>
      </c>
    </row>
    <row r="75">
      <c r="A75" s="2" t="s">
        <v>84</v>
      </c>
      <c r="B75" s="2" t="s">
        <v>10</v>
      </c>
    </row>
    <row r="76">
      <c r="A76" s="2" t="s">
        <v>85</v>
      </c>
      <c r="B76" s="2" t="s">
        <v>3</v>
      </c>
    </row>
    <row r="77">
      <c r="A77" s="2" t="s">
        <v>86</v>
      </c>
      <c r="B77" s="2" t="s">
        <v>10</v>
      </c>
    </row>
    <row r="78">
      <c r="A78" s="2" t="s">
        <v>87</v>
      </c>
      <c r="B78" s="2" t="s">
        <v>8</v>
      </c>
    </row>
    <row r="79">
      <c r="A79" s="2" t="s">
        <v>88</v>
      </c>
      <c r="B79" s="2" t="s">
        <v>12</v>
      </c>
    </row>
    <row r="80">
      <c r="A80" s="2" t="s">
        <v>89</v>
      </c>
      <c r="B80" s="2" t="s">
        <v>3</v>
      </c>
    </row>
    <row r="81">
      <c r="A81" s="2" t="s">
        <v>90</v>
      </c>
      <c r="B81" s="2" t="s">
        <v>12</v>
      </c>
    </row>
    <row r="82">
      <c r="A82" s="2" t="s">
        <v>91</v>
      </c>
      <c r="B82" s="2" t="s">
        <v>20</v>
      </c>
    </row>
    <row r="83">
      <c r="A83" s="2" t="s">
        <v>92</v>
      </c>
      <c r="B83" s="2" t="s">
        <v>5</v>
      </c>
    </row>
    <row r="84">
      <c r="A84" s="2" t="s">
        <v>93</v>
      </c>
      <c r="B84" s="2" t="s">
        <v>12</v>
      </c>
    </row>
    <row r="85">
      <c r="A85" s="2" t="s">
        <v>94</v>
      </c>
      <c r="B85" s="2" t="s">
        <v>12</v>
      </c>
    </row>
    <row r="86">
      <c r="A86" s="2" t="s">
        <v>95</v>
      </c>
      <c r="B86" s="2" t="s">
        <v>10</v>
      </c>
    </row>
    <row r="87">
      <c r="A87" s="2" t="s">
        <v>96</v>
      </c>
      <c r="B87" s="2" t="s">
        <v>5</v>
      </c>
    </row>
    <row r="88">
      <c r="A88" s="2" t="s">
        <v>97</v>
      </c>
      <c r="B88" s="2" t="s">
        <v>10</v>
      </c>
    </row>
    <row r="89">
      <c r="A89" s="2" t="s">
        <v>98</v>
      </c>
      <c r="B89" s="2" t="s">
        <v>12</v>
      </c>
    </row>
    <row r="90">
      <c r="A90" s="2" t="s">
        <v>99</v>
      </c>
      <c r="B90" s="2" t="s">
        <v>12</v>
      </c>
    </row>
    <row r="91">
      <c r="A91" s="2" t="s">
        <v>100</v>
      </c>
      <c r="B91" s="2" t="s">
        <v>12</v>
      </c>
    </row>
    <row r="92">
      <c r="A92" s="2" t="s">
        <v>101</v>
      </c>
      <c r="B92" s="2" t="s">
        <v>12</v>
      </c>
    </row>
    <row r="93">
      <c r="A93" s="2" t="s">
        <v>102</v>
      </c>
      <c r="B93" s="2"/>
    </row>
    <row r="94">
      <c r="A94" s="2" t="s">
        <v>103</v>
      </c>
      <c r="B94" s="2" t="s">
        <v>32</v>
      </c>
    </row>
    <row r="95">
      <c r="A95" s="2" t="s">
        <v>104</v>
      </c>
      <c r="B95" s="2" t="s">
        <v>10</v>
      </c>
    </row>
    <row r="96">
      <c r="A96" s="2" t="s">
        <v>105</v>
      </c>
      <c r="B96" s="2" t="s">
        <v>10</v>
      </c>
    </row>
    <row r="97">
      <c r="A97" s="2" t="s">
        <v>106</v>
      </c>
      <c r="B97" s="2" t="s">
        <v>8</v>
      </c>
    </row>
    <row r="98">
      <c r="A98" s="2" t="s">
        <v>107</v>
      </c>
      <c r="B98" s="2" t="s">
        <v>5</v>
      </c>
    </row>
    <row r="99">
      <c r="A99" s="2" t="s">
        <v>108</v>
      </c>
      <c r="B99" s="2" t="s">
        <v>20</v>
      </c>
    </row>
    <row r="100">
      <c r="A100" s="2" t="s">
        <v>109</v>
      </c>
      <c r="B100" s="2" t="s">
        <v>5</v>
      </c>
    </row>
    <row r="101">
      <c r="A101" s="2" t="s">
        <v>110</v>
      </c>
      <c r="B101" s="2" t="s">
        <v>3</v>
      </c>
    </row>
    <row r="102">
      <c r="A102" s="2" t="s">
        <v>111</v>
      </c>
      <c r="B102" s="2" t="s">
        <v>5</v>
      </c>
    </row>
    <row r="103">
      <c r="A103" s="2" t="s">
        <v>112</v>
      </c>
      <c r="B103" s="2" t="s">
        <v>10</v>
      </c>
    </row>
    <row r="104">
      <c r="A104" s="2" t="s">
        <v>113</v>
      </c>
      <c r="B104" s="2" t="s">
        <v>32</v>
      </c>
    </row>
    <row r="105">
      <c r="A105" s="2" t="s">
        <v>114</v>
      </c>
      <c r="B105" s="2" t="s">
        <v>5</v>
      </c>
    </row>
    <row r="106">
      <c r="A106" s="2" t="s">
        <v>115</v>
      </c>
      <c r="B106" s="2" t="s">
        <v>8</v>
      </c>
    </row>
    <row r="107">
      <c r="A107" s="2" t="s">
        <v>116</v>
      </c>
      <c r="B107" s="2" t="s">
        <v>5</v>
      </c>
    </row>
    <row r="108">
      <c r="A108" s="2" t="s">
        <v>117</v>
      </c>
      <c r="B108" s="2" t="s">
        <v>8</v>
      </c>
    </row>
    <row r="109">
      <c r="A109" s="2" t="s">
        <v>118</v>
      </c>
      <c r="B109" s="2" t="s">
        <v>8</v>
      </c>
    </row>
    <row r="110">
      <c r="A110" s="2" t="s">
        <v>119</v>
      </c>
      <c r="B110" s="2" t="s">
        <v>12</v>
      </c>
    </row>
    <row r="111">
      <c r="A111" s="2" t="s">
        <v>120</v>
      </c>
      <c r="B111" s="2" t="s">
        <v>12</v>
      </c>
    </row>
    <row r="112">
      <c r="A112" s="2" t="s">
        <v>121</v>
      </c>
      <c r="B112" s="2" t="s">
        <v>8</v>
      </c>
    </row>
    <row r="113">
      <c r="A113" s="2" t="s">
        <v>122</v>
      </c>
      <c r="B113" s="2" t="s">
        <v>20</v>
      </c>
    </row>
    <row r="114">
      <c r="A114" s="2" t="s">
        <v>123</v>
      </c>
      <c r="B114" s="2" t="s">
        <v>10</v>
      </c>
    </row>
    <row r="115">
      <c r="A115" s="2" t="s">
        <v>124</v>
      </c>
      <c r="B115" s="2" t="s">
        <v>20</v>
      </c>
    </row>
    <row r="116">
      <c r="A116" s="2" t="s">
        <v>125</v>
      </c>
      <c r="B116" s="2" t="s">
        <v>3</v>
      </c>
    </row>
    <row r="117">
      <c r="A117" s="2" t="s">
        <v>126</v>
      </c>
      <c r="B117" s="2" t="s">
        <v>12</v>
      </c>
    </row>
    <row r="118">
      <c r="A118" s="2" t="s">
        <v>127</v>
      </c>
      <c r="B118" s="2" t="s">
        <v>5</v>
      </c>
    </row>
    <row r="119">
      <c r="A119" s="2" t="s">
        <v>128</v>
      </c>
      <c r="B119" s="2" t="s">
        <v>20</v>
      </c>
    </row>
    <row r="120">
      <c r="A120" s="2" t="s">
        <v>129</v>
      </c>
      <c r="B120" s="2" t="s">
        <v>8</v>
      </c>
    </row>
    <row r="121">
      <c r="A121" s="2" t="s">
        <v>130</v>
      </c>
      <c r="B121" s="2" t="s">
        <v>5</v>
      </c>
    </row>
    <row r="122">
      <c r="A122" s="2" t="s">
        <v>131</v>
      </c>
      <c r="B122" s="2" t="s">
        <v>10</v>
      </c>
    </row>
    <row r="123">
      <c r="A123" s="2" t="s">
        <v>132</v>
      </c>
      <c r="B123" s="2" t="s">
        <v>5</v>
      </c>
    </row>
    <row r="124">
      <c r="A124" s="2" t="s">
        <v>133</v>
      </c>
      <c r="B124" s="2" t="s">
        <v>36</v>
      </c>
    </row>
    <row r="125">
      <c r="A125" s="2" t="s">
        <v>134</v>
      </c>
      <c r="B125" s="2" t="s">
        <v>12</v>
      </c>
    </row>
    <row r="126">
      <c r="A126" s="2" t="s">
        <v>135</v>
      </c>
      <c r="B126" s="2" t="s">
        <v>5</v>
      </c>
    </row>
    <row r="127">
      <c r="A127" s="2" t="s">
        <v>136</v>
      </c>
      <c r="B127" s="2" t="s">
        <v>12</v>
      </c>
    </row>
    <row r="128">
      <c r="A128" s="2" t="s">
        <v>137</v>
      </c>
      <c r="B128" s="2" t="s">
        <v>8</v>
      </c>
    </row>
    <row r="129">
      <c r="A129" s="2" t="s">
        <v>138</v>
      </c>
      <c r="B129" s="2" t="s">
        <v>36</v>
      </c>
    </row>
    <row r="130">
      <c r="A130" s="2" t="s">
        <v>139</v>
      </c>
      <c r="B130" s="2" t="s">
        <v>12</v>
      </c>
    </row>
    <row r="131">
      <c r="A131" s="2" t="s">
        <v>140</v>
      </c>
      <c r="B131" s="2" t="s">
        <v>3</v>
      </c>
    </row>
    <row r="132">
      <c r="A132" s="2" t="s">
        <v>141</v>
      </c>
      <c r="B132" s="2" t="s">
        <v>8</v>
      </c>
    </row>
    <row r="133">
      <c r="A133" s="2" t="s">
        <v>142</v>
      </c>
      <c r="B133" s="2" t="s">
        <v>12</v>
      </c>
    </row>
    <row r="134">
      <c r="A134" s="2" t="s">
        <v>143</v>
      </c>
      <c r="B134" s="2" t="s">
        <v>5</v>
      </c>
    </row>
    <row r="135">
      <c r="A135" s="2" t="s">
        <v>144</v>
      </c>
      <c r="B135" s="2" t="s">
        <v>12</v>
      </c>
    </row>
    <row r="136">
      <c r="A136" s="2" t="s">
        <v>145</v>
      </c>
      <c r="B136" s="2" t="s">
        <v>5</v>
      </c>
    </row>
    <row r="137">
      <c r="A137" s="2" t="s">
        <v>146</v>
      </c>
      <c r="B137" s="2" t="s">
        <v>3</v>
      </c>
    </row>
    <row r="138">
      <c r="A138" s="2" t="s">
        <v>147</v>
      </c>
      <c r="B138" s="2" t="s">
        <v>5</v>
      </c>
    </row>
    <row r="139">
      <c r="A139" s="2" t="s">
        <v>148</v>
      </c>
      <c r="B139" s="2" t="s">
        <v>3</v>
      </c>
    </row>
    <row r="140">
      <c r="A140" s="2" t="s">
        <v>149</v>
      </c>
      <c r="B140" s="2" t="s">
        <v>5</v>
      </c>
    </row>
    <row r="141">
      <c r="A141" s="2" t="s">
        <v>150</v>
      </c>
      <c r="B141" s="2" t="s">
        <v>5</v>
      </c>
    </row>
    <row r="142">
      <c r="A142" s="2" t="s">
        <v>151</v>
      </c>
      <c r="B142" s="2" t="s">
        <v>32</v>
      </c>
    </row>
    <row r="143">
      <c r="A143" s="2" t="s">
        <v>152</v>
      </c>
      <c r="B143" s="2" t="s">
        <v>5</v>
      </c>
    </row>
    <row r="144">
      <c r="A144" s="2" t="s">
        <v>153</v>
      </c>
      <c r="B144" s="2" t="s">
        <v>5</v>
      </c>
    </row>
    <row r="145">
      <c r="A145" s="2" t="s">
        <v>154</v>
      </c>
      <c r="B145" s="2" t="s">
        <v>12</v>
      </c>
    </row>
    <row r="146">
      <c r="A146" s="2" t="s">
        <v>155</v>
      </c>
      <c r="B146" s="2" t="s">
        <v>5</v>
      </c>
    </row>
    <row r="147">
      <c r="A147" s="2" t="s">
        <v>156</v>
      </c>
      <c r="B147" s="2" t="s">
        <v>8</v>
      </c>
    </row>
    <row r="148">
      <c r="A148" s="2" t="s">
        <v>157</v>
      </c>
      <c r="B148" s="2" t="s">
        <v>12</v>
      </c>
    </row>
    <row r="149">
      <c r="A149" s="2" t="s">
        <v>158</v>
      </c>
      <c r="B149" s="2" t="s">
        <v>12</v>
      </c>
    </row>
    <row r="150">
      <c r="A150" s="2" t="s">
        <v>159</v>
      </c>
      <c r="B150" s="2" t="s">
        <v>32</v>
      </c>
    </row>
    <row r="151">
      <c r="A151" s="2" t="s">
        <v>160</v>
      </c>
      <c r="B151" s="2" t="s">
        <v>8</v>
      </c>
    </row>
    <row r="152">
      <c r="A152" s="2" t="s">
        <v>161</v>
      </c>
      <c r="B152" s="2" t="s">
        <v>5</v>
      </c>
    </row>
    <row r="153">
      <c r="A153" s="2" t="s">
        <v>162</v>
      </c>
      <c r="B153" s="2" t="s">
        <v>8</v>
      </c>
    </row>
    <row r="154">
      <c r="A154" s="2" t="s">
        <v>163</v>
      </c>
      <c r="B154" s="2" t="s">
        <v>8</v>
      </c>
    </row>
    <row r="155">
      <c r="A155" s="2" t="s">
        <v>164</v>
      </c>
      <c r="B155" s="2" t="s">
        <v>12</v>
      </c>
    </row>
    <row r="156">
      <c r="A156" s="2" t="s">
        <v>165</v>
      </c>
      <c r="B156" s="2" t="s">
        <v>3</v>
      </c>
    </row>
    <row r="157">
      <c r="A157" s="2" t="s">
        <v>166</v>
      </c>
      <c r="B157" s="2" t="s">
        <v>10</v>
      </c>
    </row>
    <row r="158">
      <c r="A158" s="2" t="s">
        <v>167</v>
      </c>
      <c r="B158" s="2" t="s">
        <v>8</v>
      </c>
    </row>
    <row r="159">
      <c r="A159" s="2" t="s">
        <v>168</v>
      </c>
      <c r="B159" s="2" t="s">
        <v>20</v>
      </c>
    </row>
    <row r="160">
      <c r="A160" s="2" t="s">
        <v>169</v>
      </c>
      <c r="B160" s="2" t="s">
        <v>8</v>
      </c>
    </row>
    <row r="161">
      <c r="A161" s="2" t="s">
        <v>170</v>
      </c>
      <c r="B161" s="2" t="s">
        <v>3</v>
      </c>
    </row>
    <row r="162">
      <c r="A162" s="2" t="s">
        <v>171</v>
      </c>
      <c r="B162" s="2" t="s">
        <v>5</v>
      </c>
    </row>
    <row r="163">
      <c r="A163" s="2" t="s">
        <v>172</v>
      </c>
      <c r="B163" s="2" t="s">
        <v>8</v>
      </c>
    </row>
    <row r="164">
      <c r="A164" s="2" t="s">
        <v>173</v>
      </c>
      <c r="B164" s="2" t="s">
        <v>25</v>
      </c>
    </row>
    <row r="165">
      <c r="A165" s="2" t="s">
        <v>174</v>
      </c>
      <c r="B165" s="2" t="s">
        <v>10</v>
      </c>
    </row>
    <row r="166">
      <c r="A166" s="2" t="s">
        <v>175</v>
      </c>
      <c r="B166" s="2" t="s">
        <v>12</v>
      </c>
    </row>
    <row r="167">
      <c r="A167" s="2" t="s">
        <v>176</v>
      </c>
      <c r="B167" s="2" t="s">
        <v>3</v>
      </c>
    </row>
    <row r="168">
      <c r="A168" s="2" t="s">
        <v>177</v>
      </c>
      <c r="B168" s="2" t="s">
        <v>10</v>
      </c>
    </row>
    <row r="169">
      <c r="A169" s="2" t="s">
        <v>178</v>
      </c>
      <c r="B169" s="2" t="s">
        <v>10</v>
      </c>
    </row>
    <row r="170">
      <c r="A170" s="2" t="s">
        <v>179</v>
      </c>
      <c r="B170" s="2" t="s">
        <v>5</v>
      </c>
    </row>
    <row r="171">
      <c r="A171" s="2" t="s">
        <v>180</v>
      </c>
      <c r="B171" s="2" t="s">
        <v>5</v>
      </c>
    </row>
    <row r="172">
      <c r="A172" s="2" t="s">
        <v>181</v>
      </c>
      <c r="B172" s="2" t="s">
        <v>5</v>
      </c>
    </row>
    <row r="173">
      <c r="A173" s="2" t="s">
        <v>182</v>
      </c>
      <c r="B173" s="2" t="s">
        <v>32</v>
      </c>
    </row>
    <row r="174">
      <c r="A174" s="2" t="s">
        <v>183</v>
      </c>
      <c r="B174" s="2" t="s">
        <v>8</v>
      </c>
    </row>
    <row r="175">
      <c r="A175" s="2" t="s">
        <v>184</v>
      </c>
      <c r="B175" s="2" t="s">
        <v>5</v>
      </c>
    </row>
    <row r="176">
      <c r="A176" s="2" t="s">
        <v>185</v>
      </c>
      <c r="B176" s="2" t="s">
        <v>5</v>
      </c>
    </row>
    <row r="177">
      <c r="A177" s="2" t="s">
        <v>186</v>
      </c>
      <c r="B177" s="2" t="s">
        <v>3</v>
      </c>
    </row>
    <row r="178">
      <c r="A178" s="2" t="s">
        <v>187</v>
      </c>
      <c r="B178" s="2" t="s">
        <v>3</v>
      </c>
    </row>
    <row r="179">
      <c r="A179" s="2" t="s">
        <v>188</v>
      </c>
      <c r="B179" s="2" t="s">
        <v>12</v>
      </c>
    </row>
    <row r="180">
      <c r="A180" s="2" t="s">
        <v>189</v>
      </c>
      <c r="B180" s="2" t="s">
        <v>32</v>
      </c>
    </row>
    <row r="181">
      <c r="A181" s="2" t="s">
        <v>190</v>
      </c>
      <c r="B181" s="2" t="s">
        <v>32</v>
      </c>
    </row>
    <row r="182">
      <c r="A182" s="2" t="s">
        <v>191</v>
      </c>
      <c r="B182" s="2" t="s">
        <v>25</v>
      </c>
    </row>
    <row r="183">
      <c r="A183" s="2" t="s">
        <v>192</v>
      </c>
      <c r="B183" s="2" t="s">
        <v>12</v>
      </c>
    </row>
    <row r="184">
      <c r="A184" s="2" t="s">
        <v>193</v>
      </c>
      <c r="B184" s="2" t="s">
        <v>5</v>
      </c>
    </row>
    <row r="185">
      <c r="A185" s="2" t="s">
        <v>194</v>
      </c>
      <c r="B185" s="2" t="s">
        <v>8</v>
      </c>
    </row>
    <row r="186">
      <c r="A186" s="2" t="s">
        <v>195</v>
      </c>
      <c r="B186" s="2" t="s">
        <v>25</v>
      </c>
    </row>
    <row r="187">
      <c r="A187" s="2" t="s">
        <v>196</v>
      </c>
      <c r="B187" s="2" t="s">
        <v>3</v>
      </c>
    </row>
    <row r="188">
      <c r="A188" s="2" t="s">
        <v>197</v>
      </c>
      <c r="B188" s="2" t="s">
        <v>5</v>
      </c>
    </row>
    <row r="189">
      <c r="A189" s="2" t="s">
        <v>40</v>
      </c>
      <c r="B189" s="2" t="s">
        <v>3</v>
      </c>
    </row>
    <row r="190">
      <c r="A190" s="2" t="s">
        <v>198</v>
      </c>
      <c r="B190" s="2" t="s">
        <v>3</v>
      </c>
    </row>
    <row r="191">
      <c r="A191" s="2" t="s">
        <v>199</v>
      </c>
      <c r="B191" s="2" t="s">
        <v>3</v>
      </c>
    </row>
    <row r="192">
      <c r="A192" s="2" t="s">
        <v>200</v>
      </c>
      <c r="B192" s="2" t="s">
        <v>3</v>
      </c>
    </row>
    <row r="193">
      <c r="A193" s="2" t="s">
        <v>201</v>
      </c>
      <c r="B193" s="2" t="s">
        <v>10</v>
      </c>
    </row>
    <row r="194">
      <c r="A194" s="2" t="s">
        <v>202</v>
      </c>
      <c r="B194" s="2" t="s">
        <v>5</v>
      </c>
    </row>
    <row r="195">
      <c r="A195" s="2" t="s">
        <v>203</v>
      </c>
      <c r="B195" s="2" t="s">
        <v>5</v>
      </c>
    </row>
    <row r="196">
      <c r="A196" s="2" t="s">
        <v>204</v>
      </c>
      <c r="B196" s="2" t="s">
        <v>10</v>
      </c>
    </row>
    <row r="197">
      <c r="A197" s="2" t="s">
        <v>205</v>
      </c>
      <c r="B197" s="2" t="s">
        <v>20</v>
      </c>
    </row>
    <row r="198">
      <c r="A198" s="2" t="s">
        <v>206</v>
      </c>
      <c r="B198" s="2" t="s">
        <v>3</v>
      </c>
    </row>
    <row r="199">
      <c r="A199" s="2" t="s">
        <v>207</v>
      </c>
      <c r="B199" s="2" t="s">
        <v>10</v>
      </c>
    </row>
    <row r="200">
      <c r="A200" s="2" t="s">
        <v>208</v>
      </c>
      <c r="B200" s="2" t="s">
        <v>12</v>
      </c>
    </row>
    <row r="201">
      <c r="A201" s="2" t="s">
        <v>209</v>
      </c>
      <c r="B201" s="2" t="s">
        <v>8</v>
      </c>
    </row>
    <row r="202">
      <c r="A202" s="2" t="s">
        <v>210</v>
      </c>
      <c r="B202" s="2" t="s">
        <v>12</v>
      </c>
    </row>
    <row r="203">
      <c r="A203" s="2" t="s">
        <v>211</v>
      </c>
      <c r="B203" s="2" t="s">
        <v>20</v>
      </c>
    </row>
    <row r="204">
      <c r="A204" s="2" t="s">
        <v>212</v>
      </c>
      <c r="B204" s="2" t="s">
        <v>12</v>
      </c>
    </row>
    <row r="205">
      <c r="A205" s="2" t="s">
        <v>213</v>
      </c>
      <c r="B205" s="2" t="s">
        <v>10</v>
      </c>
    </row>
    <row r="206">
      <c r="A206" s="2" t="s">
        <v>214</v>
      </c>
      <c r="B206" s="2" t="s">
        <v>5</v>
      </c>
    </row>
    <row r="207">
      <c r="A207" s="2" t="s">
        <v>215</v>
      </c>
      <c r="B207" s="2" t="s">
        <v>5</v>
      </c>
    </row>
    <row r="208">
      <c r="A208" s="2" t="s">
        <v>216</v>
      </c>
      <c r="B208" s="2" t="s">
        <v>12</v>
      </c>
    </row>
    <row r="209">
      <c r="A209" s="2" t="s">
        <v>217</v>
      </c>
      <c r="B209" s="2" t="s">
        <v>20</v>
      </c>
    </row>
    <row r="210">
      <c r="A210" s="2" t="s">
        <v>218</v>
      </c>
      <c r="B210" s="2" t="s">
        <v>20</v>
      </c>
    </row>
    <row r="211">
      <c r="A211" s="2" t="s">
        <v>219</v>
      </c>
      <c r="B211" s="2" t="s">
        <v>3</v>
      </c>
    </row>
    <row r="212">
      <c r="A212" s="2" t="s">
        <v>220</v>
      </c>
      <c r="B212" s="2" t="s">
        <v>3</v>
      </c>
    </row>
    <row r="213">
      <c r="A213" s="2" t="s">
        <v>221</v>
      </c>
      <c r="B213" s="2" t="s">
        <v>10</v>
      </c>
    </row>
    <row r="214">
      <c r="A214" s="2" t="s">
        <v>222</v>
      </c>
      <c r="B214" s="2" t="s">
        <v>10</v>
      </c>
    </row>
    <row r="215">
      <c r="A215" s="2" t="s">
        <v>223</v>
      </c>
      <c r="B215" s="2" t="s">
        <v>12</v>
      </c>
    </row>
    <row r="216">
      <c r="A216" s="2" t="s">
        <v>224</v>
      </c>
      <c r="B216" s="2" t="s">
        <v>5</v>
      </c>
    </row>
    <row r="217">
      <c r="A217" s="2" t="s">
        <v>225</v>
      </c>
      <c r="B217" s="2" t="s">
        <v>12</v>
      </c>
    </row>
    <row r="218">
      <c r="A218" s="2" t="s">
        <v>226</v>
      </c>
      <c r="B218" s="2" t="s">
        <v>5</v>
      </c>
    </row>
    <row r="219">
      <c r="A219" s="2" t="s">
        <v>227</v>
      </c>
      <c r="B219" s="2" t="s">
        <v>8</v>
      </c>
    </row>
    <row r="220">
      <c r="A220" s="2" t="s">
        <v>228</v>
      </c>
      <c r="B220" s="2" t="s">
        <v>20</v>
      </c>
    </row>
    <row r="221">
      <c r="A221" s="2" t="s">
        <v>229</v>
      </c>
      <c r="B221" s="2" t="s">
        <v>8</v>
      </c>
    </row>
    <row r="222">
      <c r="A222" s="2" t="s">
        <v>230</v>
      </c>
      <c r="B222" s="2" t="s">
        <v>3</v>
      </c>
    </row>
    <row r="223">
      <c r="A223" s="2" t="s">
        <v>231</v>
      </c>
      <c r="B223" s="2" t="s">
        <v>10</v>
      </c>
    </row>
    <row r="224">
      <c r="A224" s="2" t="s">
        <v>232</v>
      </c>
      <c r="B224" s="2" t="s">
        <v>10</v>
      </c>
    </row>
    <row r="225">
      <c r="A225" s="2" t="s">
        <v>233</v>
      </c>
      <c r="B225" s="2" t="s">
        <v>32</v>
      </c>
    </row>
    <row r="226">
      <c r="A226" s="2" t="s">
        <v>234</v>
      </c>
      <c r="B226" s="2" t="s">
        <v>32</v>
      </c>
    </row>
    <row r="227">
      <c r="A227" s="2" t="s">
        <v>235</v>
      </c>
      <c r="B227" s="2" t="s">
        <v>12</v>
      </c>
    </row>
    <row r="228">
      <c r="A228" s="2" t="s">
        <v>236</v>
      </c>
      <c r="B228" s="2" t="s">
        <v>12</v>
      </c>
    </row>
    <row r="229">
      <c r="A229" s="2" t="s">
        <v>237</v>
      </c>
      <c r="B229" s="2" t="s">
        <v>10</v>
      </c>
    </row>
    <row r="230">
      <c r="A230" s="2" t="s">
        <v>238</v>
      </c>
      <c r="B230" s="2" t="s">
        <v>8</v>
      </c>
    </row>
    <row r="231">
      <c r="A231" s="2" t="s">
        <v>239</v>
      </c>
      <c r="B231" s="2" t="s">
        <v>8</v>
      </c>
    </row>
    <row r="232">
      <c r="A232" s="2" t="s">
        <v>240</v>
      </c>
      <c r="B232" s="2" t="s">
        <v>5</v>
      </c>
    </row>
    <row r="233">
      <c r="A233" s="2" t="s">
        <v>241</v>
      </c>
      <c r="B233" s="2" t="s">
        <v>12</v>
      </c>
    </row>
    <row r="234">
      <c r="A234" s="2" t="s">
        <v>242</v>
      </c>
      <c r="B234" s="2" t="s">
        <v>12</v>
      </c>
    </row>
    <row r="235">
      <c r="A235" s="2" t="s">
        <v>243</v>
      </c>
      <c r="B235" s="2" t="s">
        <v>3</v>
      </c>
    </row>
    <row r="236">
      <c r="A236" s="2" t="s">
        <v>244</v>
      </c>
      <c r="B236" s="2" t="s">
        <v>12</v>
      </c>
    </row>
    <row r="237">
      <c r="A237" s="2" t="s">
        <v>245</v>
      </c>
      <c r="B237" s="2" t="s">
        <v>12</v>
      </c>
    </row>
    <row r="238">
      <c r="A238" s="2" t="s">
        <v>246</v>
      </c>
      <c r="B238" s="2" t="s">
        <v>5</v>
      </c>
    </row>
    <row r="239">
      <c r="A239" s="2" t="s">
        <v>247</v>
      </c>
      <c r="B239" s="2" t="s">
        <v>12</v>
      </c>
    </row>
    <row r="240">
      <c r="A240" s="2" t="s">
        <v>248</v>
      </c>
      <c r="B240" s="2" t="s">
        <v>5</v>
      </c>
    </row>
    <row r="241">
      <c r="A241" s="2" t="s">
        <v>249</v>
      </c>
      <c r="B241" s="2" t="s">
        <v>8</v>
      </c>
    </row>
    <row r="242">
      <c r="A242" s="2" t="s">
        <v>250</v>
      </c>
      <c r="B242" s="2" t="s">
        <v>8</v>
      </c>
    </row>
    <row r="243">
      <c r="A243" s="2" t="s">
        <v>251</v>
      </c>
      <c r="B243" s="2" t="s">
        <v>8</v>
      </c>
    </row>
    <row r="244">
      <c r="A244" s="2" t="s">
        <v>252</v>
      </c>
      <c r="B244" s="2" t="s">
        <v>5</v>
      </c>
    </row>
    <row r="245">
      <c r="A245" s="2" t="s">
        <v>253</v>
      </c>
      <c r="B245" s="2" t="s">
        <v>12</v>
      </c>
    </row>
    <row r="246">
      <c r="A246" s="2" t="s">
        <v>254</v>
      </c>
      <c r="B246" s="2" t="s">
        <v>12</v>
      </c>
    </row>
    <row r="247">
      <c r="A247" s="2" t="s">
        <v>255</v>
      </c>
      <c r="B247" s="2" t="s">
        <v>5</v>
      </c>
    </row>
    <row r="248">
      <c r="A248" s="2" t="s">
        <v>256</v>
      </c>
      <c r="B248" s="2" t="s">
        <v>36</v>
      </c>
    </row>
    <row r="249">
      <c r="A249" s="2" t="s">
        <v>257</v>
      </c>
      <c r="B249" s="2" t="s">
        <v>5</v>
      </c>
    </row>
    <row r="250">
      <c r="A250" s="2" t="s">
        <v>258</v>
      </c>
      <c r="B250" s="2" t="s">
        <v>8</v>
      </c>
    </row>
    <row r="251">
      <c r="A251" s="2" t="s">
        <v>259</v>
      </c>
      <c r="B251" s="2" t="s">
        <v>5</v>
      </c>
    </row>
    <row r="252">
      <c r="A252" s="2" t="s">
        <v>260</v>
      </c>
      <c r="B252" s="2" t="s">
        <v>3</v>
      </c>
    </row>
    <row r="253">
      <c r="A253" s="2" t="s">
        <v>261</v>
      </c>
      <c r="B253" s="2" t="s">
        <v>32</v>
      </c>
    </row>
    <row r="254">
      <c r="A254" s="2" t="s">
        <v>262</v>
      </c>
      <c r="B254" s="2" t="s">
        <v>3</v>
      </c>
    </row>
    <row r="255">
      <c r="A255" s="2" t="s">
        <v>263</v>
      </c>
      <c r="B255" s="2" t="s">
        <v>32</v>
      </c>
    </row>
    <row r="256">
      <c r="A256" s="2" t="s">
        <v>264</v>
      </c>
      <c r="B256" s="2" t="s">
        <v>25</v>
      </c>
    </row>
    <row r="257">
      <c r="A257" s="2" t="s">
        <v>265</v>
      </c>
      <c r="B257" s="2" t="s">
        <v>12</v>
      </c>
    </row>
    <row r="258">
      <c r="A258" s="2" t="s">
        <v>266</v>
      </c>
      <c r="B258" s="2" t="s">
        <v>10</v>
      </c>
    </row>
    <row r="259">
      <c r="A259" s="2" t="s">
        <v>267</v>
      </c>
      <c r="B259" s="2" t="s">
        <v>12</v>
      </c>
    </row>
    <row r="260">
      <c r="A260" s="2" t="s">
        <v>268</v>
      </c>
      <c r="B260" s="2" t="s">
        <v>10</v>
      </c>
    </row>
    <row r="261">
      <c r="A261" s="2" t="s">
        <v>269</v>
      </c>
      <c r="B261" s="2" t="s">
        <v>8</v>
      </c>
    </row>
    <row r="262">
      <c r="A262" s="2" t="s">
        <v>270</v>
      </c>
      <c r="B262" s="2" t="s">
        <v>10</v>
      </c>
    </row>
    <row r="263">
      <c r="A263" s="2" t="s">
        <v>271</v>
      </c>
      <c r="B263" s="2" t="s">
        <v>12</v>
      </c>
    </row>
    <row r="264">
      <c r="A264" s="2" t="s">
        <v>272</v>
      </c>
      <c r="B264" s="2" t="s">
        <v>20</v>
      </c>
    </row>
    <row r="265">
      <c r="A265" s="2" t="s">
        <v>273</v>
      </c>
      <c r="B265" s="2" t="s">
        <v>10</v>
      </c>
    </row>
    <row r="266">
      <c r="A266" s="2" t="s">
        <v>274</v>
      </c>
      <c r="B266" s="2" t="s">
        <v>8</v>
      </c>
    </row>
    <row r="267">
      <c r="A267" s="2" t="s">
        <v>275</v>
      </c>
      <c r="B267" s="2" t="s">
        <v>12</v>
      </c>
    </row>
    <row r="268">
      <c r="A268" s="2" t="s">
        <v>276</v>
      </c>
      <c r="B268" s="2" t="s">
        <v>3</v>
      </c>
    </row>
    <row r="269">
      <c r="A269" s="2" t="s">
        <v>277</v>
      </c>
      <c r="B269" s="2" t="s">
        <v>5</v>
      </c>
    </row>
    <row r="270">
      <c r="A270" s="2" t="s">
        <v>278</v>
      </c>
      <c r="B270" s="2" t="s">
        <v>32</v>
      </c>
    </row>
    <row r="271">
      <c r="A271" s="2" t="s">
        <v>279</v>
      </c>
      <c r="B271" s="2" t="s">
        <v>25</v>
      </c>
    </row>
    <row r="272">
      <c r="A272" s="2" t="s">
        <v>280</v>
      </c>
      <c r="B272" s="2" t="s">
        <v>5</v>
      </c>
    </row>
    <row r="273">
      <c r="A273" s="2" t="s">
        <v>281</v>
      </c>
      <c r="B273" s="2" t="s">
        <v>10</v>
      </c>
    </row>
    <row r="274">
      <c r="A274" s="2" t="s">
        <v>282</v>
      </c>
      <c r="B274" s="2" t="s">
        <v>3</v>
      </c>
    </row>
    <row r="275">
      <c r="A275" s="2" t="s">
        <v>283</v>
      </c>
      <c r="B275" s="2" t="s">
        <v>5</v>
      </c>
    </row>
    <row r="276">
      <c r="A276" s="2" t="s">
        <v>284</v>
      </c>
      <c r="B276" s="2" t="s">
        <v>3</v>
      </c>
    </row>
    <row r="277">
      <c r="A277" s="2" t="s">
        <v>285</v>
      </c>
      <c r="B277" s="2" t="s">
        <v>5</v>
      </c>
    </row>
    <row r="278">
      <c r="A278" s="2" t="s">
        <v>286</v>
      </c>
      <c r="B278" s="2" t="s">
        <v>12</v>
      </c>
    </row>
    <row r="279">
      <c r="A279" s="2" t="s">
        <v>287</v>
      </c>
      <c r="B279" s="2" t="s">
        <v>5</v>
      </c>
    </row>
    <row r="280">
      <c r="A280" s="2" t="s">
        <v>288</v>
      </c>
      <c r="B280" s="2" t="s">
        <v>8</v>
      </c>
    </row>
    <row r="281">
      <c r="A281" s="2" t="s">
        <v>289</v>
      </c>
      <c r="B281" s="2" t="s">
        <v>5</v>
      </c>
    </row>
    <row r="282">
      <c r="A282" s="2" t="s">
        <v>290</v>
      </c>
      <c r="B282" s="2" t="s">
        <v>5</v>
      </c>
    </row>
    <row r="283">
      <c r="A283" s="2" t="s">
        <v>291</v>
      </c>
      <c r="B283" s="2" t="s">
        <v>12</v>
      </c>
    </row>
    <row r="284">
      <c r="A284" s="2" t="s">
        <v>292</v>
      </c>
      <c r="B284" s="2" t="s">
        <v>12</v>
      </c>
    </row>
    <row r="285">
      <c r="A285" s="2" t="s">
        <v>293</v>
      </c>
      <c r="B285" s="2" t="s">
        <v>3</v>
      </c>
    </row>
    <row r="286">
      <c r="A286" s="2" t="s">
        <v>294</v>
      </c>
      <c r="B286" s="2" t="s">
        <v>3</v>
      </c>
    </row>
    <row r="287">
      <c r="A287" s="2" t="s">
        <v>295</v>
      </c>
      <c r="B287" s="2" t="s">
        <v>10</v>
      </c>
    </row>
    <row r="288">
      <c r="A288" s="2" t="s">
        <v>296</v>
      </c>
      <c r="B288" s="2" t="s">
        <v>3</v>
      </c>
    </row>
    <row r="289">
      <c r="A289" s="2" t="s">
        <v>297</v>
      </c>
      <c r="B289" s="2" t="s">
        <v>10</v>
      </c>
    </row>
    <row r="290">
      <c r="A290" s="2" t="s">
        <v>298</v>
      </c>
      <c r="B290" s="2" t="s">
        <v>10</v>
      </c>
    </row>
    <row r="291">
      <c r="A291" s="2" t="s">
        <v>299</v>
      </c>
      <c r="B291" s="2" t="s">
        <v>10</v>
      </c>
    </row>
    <row r="292">
      <c r="A292" s="2" t="s">
        <v>300</v>
      </c>
      <c r="B292" s="2" t="s">
        <v>20</v>
      </c>
    </row>
    <row r="293">
      <c r="A293" s="2" t="s">
        <v>301</v>
      </c>
      <c r="B293" s="2" t="s">
        <v>3</v>
      </c>
    </row>
    <row r="294">
      <c r="A294" s="2" t="s">
        <v>302</v>
      </c>
      <c r="B294" s="2" t="s">
        <v>10</v>
      </c>
    </row>
    <row r="295">
      <c r="A295" s="2" t="s">
        <v>303</v>
      </c>
      <c r="B295" s="2" t="s">
        <v>10</v>
      </c>
    </row>
    <row r="296">
      <c r="A296" s="2" t="s">
        <v>304</v>
      </c>
      <c r="B296" s="2" t="s">
        <v>3</v>
      </c>
    </row>
    <row r="297">
      <c r="A297" s="2" t="s">
        <v>305</v>
      </c>
      <c r="B297" s="2" t="s">
        <v>12</v>
      </c>
    </row>
    <row r="298">
      <c r="A298" s="2" t="s">
        <v>306</v>
      </c>
      <c r="B298" s="2" t="s">
        <v>5</v>
      </c>
    </row>
    <row r="299">
      <c r="A299" s="2" t="s">
        <v>307</v>
      </c>
      <c r="B299" s="2" t="s">
        <v>3</v>
      </c>
    </row>
    <row r="300">
      <c r="A300" s="2" t="s">
        <v>308</v>
      </c>
      <c r="B300" s="2" t="s">
        <v>5</v>
      </c>
    </row>
    <row r="301">
      <c r="A301" s="2" t="s">
        <v>309</v>
      </c>
      <c r="B301" s="2" t="s">
        <v>10</v>
      </c>
    </row>
    <row r="302">
      <c r="A302" s="2" t="s">
        <v>310</v>
      </c>
      <c r="B302" s="2" t="s">
        <v>12</v>
      </c>
    </row>
    <row r="303">
      <c r="A303" s="2" t="s">
        <v>311</v>
      </c>
      <c r="B303" s="2" t="s">
        <v>8</v>
      </c>
    </row>
    <row r="304">
      <c r="A304" s="2" t="s">
        <v>312</v>
      </c>
      <c r="B304" s="2" t="s">
        <v>8</v>
      </c>
    </row>
    <row r="305">
      <c r="A305" s="2" t="s">
        <v>313</v>
      </c>
      <c r="B305" s="2" t="s">
        <v>8</v>
      </c>
    </row>
    <row r="306">
      <c r="A306" s="2" t="s">
        <v>314</v>
      </c>
      <c r="B306" s="2" t="s">
        <v>12</v>
      </c>
    </row>
    <row r="307">
      <c r="A307" s="2" t="s">
        <v>315</v>
      </c>
      <c r="B307" s="2" t="s">
        <v>12</v>
      </c>
    </row>
    <row r="308">
      <c r="A308" s="2" t="s">
        <v>316</v>
      </c>
      <c r="B308" s="2" t="s">
        <v>12</v>
      </c>
    </row>
    <row r="309">
      <c r="A309" s="2" t="s">
        <v>317</v>
      </c>
      <c r="B309" s="2" t="s">
        <v>25</v>
      </c>
    </row>
    <row r="310">
      <c r="A310" s="2" t="s">
        <v>318</v>
      </c>
      <c r="B310" s="2" t="s">
        <v>12</v>
      </c>
    </row>
    <row r="311">
      <c r="A311" s="2" t="s">
        <v>319</v>
      </c>
      <c r="B311" s="2" t="s">
        <v>5</v>
      </c>
    </row>
    <row r="312">
      <c r="A312" s="2" t="s">
        <v>320</v>
      </c>
      <c r="B312" s="2" t="s">
        <v>12</v>
      </c>
    </row>
    <row r="313">
      <c r="A313" s="2" t="s">
        <v>321</v>
      </c>
      <c r="B313" s="2" t="s">
        <v>12</v>
      </c>
    </row>
    <row r="314">
      <c r="A314" s="2" t="s">
        <v>322</v>
      </c>
      <c r="B314" s="2" t="s">
        <v>5</v>
      </c>
    </row>
    <row r="315">
      <c r="A315" s="2" t="s">
        <v>323</v>
      </c>
      <c r="B315" s="2" t="s">
        <v>3</v>
      </c>
    </row>
    <row r="316">
      <c r="A316" s="2" t="s">
        <v>324</v>
      </c>
      <c r="B316" s="2" t="s">
        <v>5</v>
      </c>
    </row>
    <row r="317">
      <c r="A317" s="2" t="s">
        <v>325</v>
      </c>
      <c r="B317" s="2" t="s">
        <v>25</v>
      </c>
    </row>
    <row r="318">
      <c r="A318" s="2" t="s">
        <v>326</v>
      </c>
      <c r="B318" s="2" t="s">
        <v>5</v>
      </c>
    </row>
    <row r="319">
      <c r="A319" s="2" t="s">
        <v>327</v>
      </c>
      <c r="B319" s="2" t="s">
        <v>5</v>
      </c>
    </row>
    <row r="320">
      <c r="A320" s="2" t="s">
        <v>328</v>
      </c>
      <c r="B320" s="2" t="s">
        <v>5</v>
      </c>
    </row>
    <row r="321">
      <c r="A321" s="2" t="s">
        <v>329</v>
      </c>
      <c r="B321" s="2" t="s">
        <v>3</v>
      </c>
    </row>
    <row r="322">
      <c r="A322" s="2" t="s">
        <v>330</v>
      </c>
      <c r="B322" s="2" t="s">
        <v>8</v>
      </c>
    </row>
    <row r="323">
      <c r="A323" s="2" t="s">
        <v>331</v>
      </c>
      <c r="B323" s="2" t="s">
        <v>12</v>
      </c>
    </row>
    <row r="324">
      <c r="A324" s="2" t="s">
        <v>332</v>
      </c>
      <c r="B324" s="2" t="s">
        <v>5</v>
      </c>
    </row>
    <row r="325">
      <c r="A325" s="2" t="s">
        <v>333</v>
      </c>
      <c r="B325" s="2" t="s">
        <v>5</v>
      </c>
    </row>
    <row r="326">
      <c r="A326" s="2" t="s">
        <v>334</v>
      </c>
      <c r="B326" s="2" t="s">
        <v>12</v>
      </c>
    </row>
    <row r="327">
      <c r="A327" s="2" t="s">
        <v>335</v>
      </c>
      <c r="B327" s="2" t="s">
        <v>32</v>
      </c>
    </row>
    <row r="328">
      <c r="A328" s="2" t="s">
        <v>336</v>
      </c>
      <c r="B328" s="2" t="s">
        <v>20</v>
      </c>
    </row>
    <row r="329">
      <c r="A329" s="2" t="s">
        <v>337</v>
      </c>
      <c r="B329" s="2" t="s">
        <v>12</v>
      </c>
    </row>
    <row r="330">
      <c r="A330" s="2" t="s">
        <v>338</v>
      </c>
      <c r="B330" s="2" t="s">
        <v>12</v>
      </c>
    </row>
    <row r="331">
      <c r="A331" s="2" t="s">
        <v>339</v>
      </c>
      <c r="B331" s="2" t="s">
        <v>12</v>
      </c>
    </row>
    <row r="332">
      <c r="A332" s="2" t="s">
        <v>340</v>
      </c>
      <c r="B332" s="2" t="s">
        <v>20</v>
      </c>
    </row>
    <row r="333">
      <c r="A333" s="2" t="s">
        <v>341</v>
      </c>
      <c r="B333" s="2" t="s">
        <v>3</v>
      </c>
    </row>
    <row r="334">
      <c r="A334" s="2" t="s">
        <v>342</v>
      </c>
      <c r="B334" s="2" t="s">
        <v>12</v>
      </c>
    </row>
    <row r="335">
      <c r="A335" s="2" t="s">
        <v>343</v>
      </c>
      <c r="B335" s="2" t="s">
        <v>3</v>
      </c>
    </row>
    <row r="336">
      <c r="A336" s="2" t="s">
        <v>344</v>
      </c>
      <c r="B336" s="2" t="s">
        <v>5</v>
      </c>
    </row>
    <row r="337">
      <c r="A337" s="2" t="s">
        <v>345</v>
      </c>
      <c r="B337" s="2" t="s">
        <v>12</v>
      </c>
    </row>
    <row r="338">
      <c r="A338" s="2" t="s">
        <v>346</v>
      </c>
      <c r="B338" s="2" t="s">
        <v>12</v>
      </c>
    </row>
    <row r="339">
      <c r="A339" s="2" t="s">
        <v>347</v>
      </c>
      <c r="B339" s="2" t="s">
        <v>36</v>
      </c>
    </row>
    <row r="340">
      <c r="A340" s="2" t="s">
        <v>348</v>
      </c>
      <c r="B340" s="2" t="s">
        <v>5</v>
      </c>
    </row>
    <row r="341">
      <c r="A341" s="2" t="s">
        <v>349</v>
      </c>
      <c r="B341" s="2" t="s">
        <v>3</v>
      </c>
    </row>
    <row r="342">
      <c r="A342" s="2" t="s">
        <v>350</v>
      </c>
      <c r="B342" s="2" t="s">
        <v>3</v>
      </c>
    </row>
    <row r="343">
      <c r="A343" s="2" t="s">
        <v>351</v>
      </c>
      <c r="B343" s="2" t="s">
        <v>20</v>
      </c>
    </row>
    <row r="344">
      <c r="A344" s="2" t="s">
        <v>352</v>
      </c>
      <c r="B344" s="2" t="s">
        <v>8</v>
      </c>
    </row>
    <row r="345">
      <c r="A345" s="2" t="s">
        <v>353</v>
      </c>
      <c r="B345" s="2" t="s">
        <v>5</v>
      </c>
    </row>
    <row r="346">
      <c r="A346" s="2" t="s">
        <v>354</v>
      </c>
      <c r="B346" s="2" t="s">
        <v>12</v>
      </c>
    </row>
    <row r="347">
      <c r="A347" s="2" t="s">
        <v>355</v>
      </c>
      <c r="B347" s="2" t="s">
        <v>12</v>
      </c>
    </row>
    <row r="348">
      <c r="A348" s="2" t="s">
        <v>356</v>
      </c>
      <c r="B348" s="2" t="s">
        <v>10</v>
      </c>
    </row>
    <row r="349">
      <c r="A349" s="2" t="s">
        <v>357</v>
      </c>
      <c r="B349" s="2" t="s">
        <v>12</v>
      </c>
    </row>
    <row r="350">
      <c r="A350" s="3" t="s">
        <v>358</v>
      </c>
      <c r="B350" s="2" t="s">
        <v>12</v>
      </c>
    </row>
    <row r="351">
      <c r="A351" s="2" t="s">
        <v>359</v>
      </c>
      <c r="B351" s="2" t="s">
        <v>8</v>
      </c>
    </row>
    <row r="352">
      <c r="A352" s="2" t="s">
        <v>360</v>
      </c>
      <c r="B352" s="2" t="s">
        <v>12</v>
      </c>
    </row>
    <row r="353">
      <c r="A353" s="2" t="s">
        <v>361</v>
      </c>
      <c r="B353" s="2" t="s">
        <v>8</v>
      </c>
    </row>
    <row r="354">
      <c r="A354" s="2" t="s">
        <v>362</v>
      </c>
      <c r="B354" s="2" t="s">
        <v>10</v>
      </c>
    </row>
    <row r="355">
      <c r="A355" s="2" t="s">
        <v>363</v>
      </c>
      <c r="B355" s="2" t="s">
        <v>5</v>
      </c>
    </row>
    <row r="356">
      <c r="A356" s="2" t="s">
        <v>364</v>
      </c>
      <c r="B356" s="2" t="s">
        <v>5</v>
      </c>
    </row>
    <row r="357">
      <c r="A357" s="2" t="s">
        <v>365</v>
      </c>
      <c r="B357" s="2" t="s">
        <v>5</v>
      </c>
    </row>
    <row r="358">
      <c r="A358" s="2" t="s">
        <v>366</v>
      </c>
      <c r="B358" s="2" t="s">
        <v>12</v>
      </c>
    </row>
    <row r="359">
      <c r="A359" s="2" t="s">
        <v>367</v>
      </c>
      <c r="B359" s="2" t="s">
        <v>10</v>
      </c>
    </row>
    <row r="360">
      <c r="A360" s="2" t="s">
        <v>368</v>
      </c>
      <c r="B360" s="2" t="s">
        <v>12</v>
      </c>
    </row>
    <row r="361">
      <c r="A361" s="2" t="s">
        <v>369</v>
      </c>
      <c r="B361" s="2" t="s">
        <v>20</v>
      </c>
    </row>
    <row r="362">
      <c r="A362" s="2" t="s">
        <v>370</v>
      </c>
      <c r="B362" s="2" t="s">
        <v>5</v>
      </c>
    </row>
    <row r="363">
      <c r="A363" s="2" t="s">
        <v>371</v>
      </c>
      <c r="B363" s="2" t="s">
        <v>8</v>
      </c>
    </row>
    <row r="364">
      <c r="A364" s="2" t="s">
        <v>372</v>
      </c>
      <c r="B364" s="2" t="s">
        <v>10</v>
      </c>
    </row>
    <row r="365">
      <c r="A365" s="2" t="s">
        <v>373</v>
      </c>
      <c r="B365" s="2" t="s">
        <v>8</v>
      </c>
    </row>
    <row r="366">
      <c r="A366" s="2" t="s">
        <v>374</v>
      </c>
      <c r="B366" s="2" t="s">
        <v>32</v>
      </c>
    </row>
    <row r="367">
      <c r="A367" s="2" t="s">
        <v>375</v>
      </c>
      <c r="B367" s="2" t="s">
        <v>8</v>
      </c>
    </row>
    <row r="368">
      <c r="A368" s="2" t="s">
        <v>376</v>
      </c>
      <c r="B368" s="2" t="s">
        <v>3</v>
      </c>
    </row>
    <row r="369">
      <c r="A369" s="2" t="s">
        <v>377</v>
      </c>
      <c r="B369" s="2" t="s">
        <v>5</v>
      </c>
    </row>
    <row r="370">
      <c r="A370" s="2" t="s">
        <v>378</v>
      </c>
      <c r="B370" s="2" t="s">
        <v>8</v>
      </c>
    </row>
    <row r="371">
      <c r="A371" s="2" t="s">
        <v>379</v>
      </c>
      <c r="B371" s="2" t="s">
        <v>8</v>
      </c>
    </row>
    <row r="372">
      <c r="A372" s="2" t="s">
        <v>380</v>
      </c>
      <c r="B372" s="2" t="s">
        <v>8</v>
      </c>
    </row>
    <row r="373">
      <c r="A373" s="2" t="s">
        <v>381</v>
      </c>
      <c r="B373" s="2" t="s">
        <v>10</v>
      </c>
    </row>
    <row r="374">
      <c r="A374" s="2" t="s">
        <v>382</v>
      </c>
      <c r="B374" s="2" t="s">
        <v>3</v>
      </c>
    </row>
    <row r="375">
      <c r="A375" s="2" t="s">
        <v>383</v>
      </c>
      <c r="B375" s="2" t="s">
        <v>12</v>
      </c>
    </row>
    <row r="376">
      <c r="A376" s="2" t="s">
        <v>384</v>
      </c>
      <c r="B376" s="2" t="s">
        <v>20</v>
      </c>
    </row>
    <row r="377">
      <c r="A377" s="2" t="s">
        <v>385</v>
      </c>
      <c r="B377" s="2" t="s">
        <v>25</v>
      </c>
    </row>
    <row r="378">
      <c r="A378" s="2" t="s">
        <v>386</v>
      </c>
      <c r="B378" s="2" t="s">
        <v>5</v>
      </c>
    </row>
    <row r="379">
      <c r="A379" s="2" t="s">
        <v>387</v>
      </c>
      <c r="B379" s="2" t="s">
        <v>12</v>
      </c>
    </row>
    <row r="380">
      <c r="A380" s="2" t="s">
        <v>388</v>
      </c>
      <c r="B380" s="2" t="s">
        <v>8</v>
      </c>
    </row>
    <row r="381">
      <c r="A381" s="2" t="s">
        <v>389</v>
      </c>
      <c r="B381" s="2" t="s">
        <v>5</v>
      </c>
    </row>
    <row r="382">
      <c r="A382" s="2" t="s">
        <v>390</v>
      </c>
      <c r="B382" s="2" t="s">
        <v>5</v>
      </c>
    </row>
    <row r="383">
      <c r="A383" s="2" t="s">
        <v>391</v>
      </c>
      <c r="B383" s="2" t="s">
        <v>3</v>
      </c>
    </row>
    <row r="384">
      <c r="A384" s="2" t="s">
        <v>392</v>
      </c>
      <c r="B384" s="2" t="s">
        <v>5</v>
      </c>
    </row>
    <row r="385">
      <c r="A385" s="2" t="s">
        <v>393</v>
      </c>
      <c r="B385" s="2" t="s">
        <v>12</v>
      </c>
    </row>
    <row r="386">
      <c r="A386" s="2" t="s">
        <v>394</v>
      </c>
      <c r="B386" s="2" t="s">
        <v>12</v>
      </c>
    </row>
    <row r="387">
      <c r="A387" s="2" t="s">
        <v>395</v>
      </c>
      <c r="B387" s="2" t="s">
        <v>10</v>
      </c>
    </row>
    <row r="388">
      <c r="A388" s="2" t="s">
        <v>396</v>
      </c>
      <c r="B388" s="2" t="s">
        <v>10</v>
      </c>
    </row>
    <row r="389">
      <c r="A389" s="2" t="s">
        <v>397</v>
      </c>
      <c r="B389" s="2" t="s">
        <v>3</v>
      </c>
    </row>
    <row r="390">
      <c r="A390" s="2" t="s">
        <v>398</v>
      </c>
      <c r="B390" s="2" t="s">
        <v>12</v>
      </c>
    </row>
    <row r="391">
      <c r="A391" s="2" t="s">
        <v>399</v>
      </c>
      <c r="B391" s="2" t="s">
        <v>8</v>
      </c>
    </row>
    <row r="392">
      <c r="A392" s="2" t="s">
        <v>400</v>
      </c>
      <c r="B392" s="2" t="s">
        <v>12</v>
      </c>
    </row>
    <row r="393">
      <c r="A393" s="2" t="s">
        <v>401</v>
      </c>
      <c r="B393" s="2" t="s">
        <v>12</v>
      </c>
    </row>
    <row r="394">
      <c r="A394" s="2" t="s">
        <v>402</v>
      </c>
      <c r="B394" s="2" t="s">
        <v>5</v>
      </c>
    </row>
    <row r="395">
      <c r="A395" s="2" t="s">
        <v>403</v>
      </c>
      <c r="B395" s="2" t="s">
        <v>12</v>
      </c>
    </row>
    <row r="396">
      <c r="A396" s="2" t="s">
        <v>404</v>
      </c>
      <c r="B396" s="2" t="s">
        <v>5</v>
      </c>
    </row>
    <row r="397">
      <c r="A397" s="2" t="s">
        <v>405</v>
      </c>
      <c r="B397" s="2" t="s">
        <v>5</v>
      </c>
    </row>
    <row r="398">
      <c r="A398" s="2" t="s">
        <v>406</v>
      </c>
      <c r="B398" s="2" t="s">
        <v>5</v>
      </c>
    </row>
    <row r="399">
      <c r="A399" s="2" t="s">
        <v>407</v>
      </c>
      <c r="B399" s="2" t="s">
        <v>8</v>
      </c>
    </row>
    <row r="400">
      <c r="A400" s="2" t="s">
        <v>408</v>
      </c>
      <c r="B400" s="2" t="s">
        <v>12</v>
      </c>
    </row>
    <row r="401">
      <c r="A401" s="2" t="s">
        <v>409</v>
      </c>
      <c r="B401" s="2" t="s">
        <v>12</v>
      </c>
    </row>
    <row r="402">
      <c r="A402" s="2" t="s">
        <v>410</v>
      </c>
      <c r="B402" s="2" t="s">
        <v>5</v>
      </c>
    </row>
    <row r="403">
      <c r="A403" s="2" t="s">
        <v>411</v>
      </c>
      <c r="B403" s="2" t="s">
        <v>3</v>
      </c>
    </row>
    <row r="404">
      <c r="A404" t="str">
        <f>(´Д｀)</f>
        <v>#ERROR!</v>
      </c>
      <c r="B404" s="2" t="s">
        <v>3</v>
      </c>
    </row>
    <row r="405">
      <c r="A405" s="2" t="s">
        <v>412</v>
      </c>
      <c r="B405" s="2" t="s">
        <v>8</v>
      </c>
    </row>
    <row r="406">
      <c r="A406" s="2" t="s">
        <v>413</v>
      </c>
      <c r="B406" s="2" t="s">
        <v>5</v>
      </c>
    </row>
    <row r="407">
      <c r="A407" s="2" t="s">
        <v>414</v>
      </c>
      <c r="B407" s="2" t="s">
        <v>3</v>
      </c>
    </row>
    <row r="408">
      <c r="A408" s="2" t="s">
        <v>415</v>
      </c>
      <c r="B408" s="2" t="s">
        <v>10</v>
      </c>
    </row>
    <row r="409">
      <c r="A409" s="2" t="s">
        <v>416</v>
      </c>
      <c r="B409" s="2" t="s">
        <v>12</v>
      </c>
    </row>
    <row r="410">
      <c r="A410" s="2" t="s">
        <v>417</v>
      </c>
      <c r="B410" s="2" t="s">
        <v>5</v>
      </c>
    </row>
    <row r="411">
      <c r="A411" s="2" t="s">
        <v>418</v>
      </c>
      <c r="B411" s="2" t="s">
        <v>8</v>
      </c>
    </row>
    <row r="412">
      <c r="A412" s="2" t="s">
        <v>419</v>
      </c>
      <c r="B412" s="2" t="s">
        <v>3</v>
      </c>
    </row>
    <row r="413">
      <c r="A413" s="2" t="s">
        <v>420</v>
      </c>
      <c r="B413" s="2" t="s">
        <v>20</v>
      </c>
    </row>
    <row r="414">
      <c r="A414" s="2" t="s">
        <v>421</v>
      </c>
      <c r="B414" s="2" t="s">
        <v>12</v>
      </c>
    </row>
    <row r="415">
      <c r="A415" s="2" t="s">
        <v>422</v>
      </c>
      <c r="B415" s="2" t="s">
        <v>3</v>
      </c>
    </row>
    <row r="416">
      <c r="A416" s="2" t="s">
        <v>423</v>
      </c>
      <c r="B416" s="2" t="s">
        <v>12</v>
      </c>
    </row>
    <row r="417">
      <c r="A417" s="2" t="s">
        <v>424</v>
      </c>
      <c r="B417" s="2" t="s">
        <v>12</v>
      </c>
    </row>
    <row r="418">
      <c r="A418" s="2" t="s">
        <v>425</v>
      </c>
      <c r="B418" s="2" t="s">
        <v>5</v>
      </c>
    </row>
    <row r="419">
      <c r="A419" s="2" t="s">
        <v>426</v>
      </c>
      <c r="B419" s="2" t="s">
        <v>3</v>
      </c>
    </row>
    <row r="420">
      <c r="A420" s="2" t="s">
        <v>427</v>
      </c>
      <c r="B420" s="2" t="s">
        <v>5</v>
      </c>
    </row>
    <row r="421">
      <c r="A421" s="2" t="s">
        <v>428</v>
      </c>
      <c r="B421" s="2" t="s">
        <v>5</v>
      </c>
    </row>
    <row r="422">
      <c r="A422" s="2" t="s">
        <v>429</v>
      </c>
      <c r="B422" s="2" t="s">
        <v>12</v>
      </c>
    </row>
    <row r="423">
      <c r="A423" s="2" t="s">
        <v>430</v>
      </c>
      <c r="B423" s="2" t="s">
        <v>25</v>
      </c>
    </row>
    <row r="424">
      <c r="A424" s="2" t="s">
        <v>431</v>
      </c>
      <c r="B424" s="2" t="s">
        <v>20</v>
      </c>
    </row>
    <row r="425">
      <c r="A425" s="2" t="s">
        <v>432</v>
      </c>
      <c r="B425" s="2" t="s">
        <v>8</v>
      </c>
    </row>
    <row r="426">
      <c r="A426" s="2" t="s">
        <v>433</v>
      </c>
      <c r="B426" s="2" t="s">
        <v>10</v>
      </c>
    </row>
    <row r="427">
      <c r="A427" s="2" t="s">
        <v>434</v>
      </c>
      <c r="B427" s="2" t="s">
        <v>5</v>
      </c>
    </row>
    <row r="428">
      <c r="A428" s="2" t="s">
        <v>435</v>
      </c>
      <c r="B428" s="2" t="s">
        <v>10</v>
      </c>
    </row>
    <row r="429">
      <c r="A429" s="2" t="s">
        <v>436</v>
      </c>
      <c r="B429" s="2" t="s">
        <v>25</v>
      </c>
    </row>
    <row r="430">
      <c r="A430" s="2" t="s">
        <v>437</v>
      </c>
      <c r="B430" s="2" t="s">
        <v>5</v>
      </c>
    </row>
    <row r="431">
      <c r="A431" s="2" t="s">
        <v>438</v>
      </c>
      <c r="B431" s="2" t="s">
        <v>5</v>
      </c>
    </row>
    <row r="432">
      <c r="A432" s="2" t="s">
        <v>439</v>
      </c>
      <c r="B432" s="2" t="s">
        <v>5</v>
      </c>
    </row>
    <row r="433">
      <c r="A433" s="2" t="s">
        <v>440</v>
      </c>
      <c r="B433" s="2" t="s">
        <v>3</v>
      </c>
    </row>
    <row r="434">
      <c r="A434" s="2" t="s">
        <v>441</v>
      </c>
      <c r="B434" s="2" t="s">
        <v>8</v>
      </c>
    </row>
    <row r="435">
      <c r="A435" s="2" t="s">
        <v>442</v>
      </c>
      <c r="B435" s="2" t="s">
        <v>36</v>
      </c>
    </row>
    <row r="436">
      <c r="A436" s="2" t="s">
        <v>443</v>
      </c>
      <c r="B436" s="2" t="s">
        <v>20</v>
      </c>
    </row>
    <row r="437">
      <c r="A437" s="2" t="s">
        <v>444</v>
      </c>
      <c r="B437" s="2" t="s">
        <v>5</v>
      </c>
    </row>
    <row r="438">
      <c r="A438" s="2" t="s">
        <v>445</v>
      </c>
      <c r="B438" s="2" t="s">
        <v>8</v>
      </c>
    </row>
    <row r="439">
      <c r="A439" s="2" t="s">
        <v>446</v>
      </c>
      <c r="B439" s="2" t="s">
        <v>5</v>
      </c>
    </row>
    <row r="440">
      <c r="A440" s="2" t="s">
        <v>447</v>
      </c>
      <c r="B440" s="2" t="s">
        <v>5</v>
      </c>
    </row>
    <row r="441">
      <c r="A441" s="2" t="s">
        <v>448</v>
      </c>
      <c r="B441" s="2" t="s">
        <v>8</v>
      </c>
    </row>
    <row r="442">
      <c r="A442" s="2" t="s">
        <v>449</v>
      </c>
      <c r="B442" s="2" t="s">
        <v>10</v>
      </c>
    </row>
    <row r="443">
      <c r="A443" s="2" t="s">
        <v>450</v>
      </c>
      <c r="B443" s="2" t="s">
        <v>20</v>
      </c>
    </row>
    <row r="444">
      <c r="A444" s="2" t="s">
        <v>451</v>
      </c>
      <c r="B444" s="2" t="s">
        <v>12</v>
      </c>
    </row>
    <row r="445">
      <c r="A445" s="2" t="s">
        <v>452</v>
      </c>
      <c r="B445" s="2" t="s">
        <v>5</v>
      </c>
    </row>
    <row r="446">
      <c r="A446" s="2" t="s">
        <v>453</v>
      </c>
      <c r="B446" s="2" t="s">
        <v>3</v>
      </c>
    </row>
    <row r="447">
      <c r="A447" s="2" t="s">
        <v>454</v>
      </c>
      <c r="B447" s="2" t="s">
        <v>3</v>
      </c>
    </row>
    <row r="448">
      <c r="A448" s="2" t="s">
        <v>455</v>
      </c>
      <c r="B448" s="2" t="s">
        <v>12</v>
      </c>
    </row>
    <row r="449">
      <c r="A449" s="2" t="s">
        <v>456</v>
      </c>
      <c r="B449" s="2" t="s">
        <v>12</v>
      </c>
    </row>
    <row r="450">
      <c r="A450" s="2" t="s">
        <v>457</v>
      </c>
      <c r="B450" s="2" t="s">
        <v>8</v>
      </c>
    </row>
    <row r="451">
      <c r="A451" s="2" t="s">
        <v>458</v>
      </c>
      <c r="B451" s="2" t="s">
        <v>5</v>
      </c>
    </row>
    <row r="452">
      <c r="A452" s="2" t="s">
        <v>459</v>
      </c>
      <c r="B452" s="2" t="s">
        <v>25</v>
      </c>
    </row>
    <row r="453">
      <c r="A453" s="2" t="s">
        <v>460</v>
      </c>
      <c r="B453" s="2" t="s">
        <v>5</v>
      </c>
    </row>
    <row r="454">
      <c r="A454" s="2" t="s">
        <v>461</v>
      </c>
      <c r="B454" s="2" t="s">
        <v>25</v>
      </c>
    </row>
    <row r="455">
      <c r="A455" s="2" t="s">
        <v>462</v>
      </c>
      <c r="B455" s="2" t="s">
        <v>5</v>
      </c>
    </row>
    <row r="456">
      <c r="A456" s="2" t="s">
        <v>463</v>
      </c>
      <c r="B456" s="2" t="s">
        <v>20</v>
      </c>
    </row>
    <row r="457">
      <c r="A457" s="2" t="s">
        <v>464</v>
      </c>
      <c r="B457" s="2" t="s">
        <v>5</v>
      </c>
    </row>
    <row r="458">
      <c r="A458" s="2" t="s">
        <v>465</v>
      </c>
      <c r="B458" s="2" t="s">
        <v>3</v>
      </c>
    </row>
    <row r="459">
      <c r="A459" s="2" t="s">
        <v>466</v>
      </c>
      <c r="B459" s="2" t="s">
        <v>12</v>
      </c>
    </row>
    <row r="460">
      <c r="A460" s="2" t="s">
        <v>467</v>
      </c>
      <c r="B460" s="2" t="s">
        <v>12</v>
      </c>
    </row>
    <row r="461">
      <c r="A461" s="2" t="s">
        <v>468</v>
      </c>
      <c r="B461" s="2" t="s">
        <v>10</v>
      </c>
    </row>
    <row r="462">
      <c r="A462" s="2" t="s">
        <v>469</v>
      </c>
      <c r="B462" s="2" t="s">
        <v>8</v>
      </c>
    </row>
    <row r="463">
      <c r="A463" s="2" t="s">
        <v>470</v>
      </c>
      <c r="B463" s="2" t="s">
        <v>10</v>
      </c>
    </row>
    <row r="464">
      <c r="A464" s="2" t="s">
        <v>471</v>
      </c>
      <c r="B464" s="2" t="s">
        <v>12</v>
      </c>
    </row>
    <row r="465">
      <c r="A465" s="2" t="s">
        <v>472</v>
      </c>
      <c r="B465" s="2" t="s">
        <v>3</v>
      </c>
    </row>
    <row r="466">
      <c r="A466" s="2" t="s">
        <v>473</v>
      </c>
      <c r="B466" s="2" t="s">
        <v>8</v>
      </c>
    </row>
    <row r="467">
      <c r="A467" s="2" t="s">
        <v>474</v>
      </c>
      <c r="B467" s="2" t="s">
        <v>10</v>
      </c>
    </row>
    <row r="468">
      <c r="A468" s="2" t="s">
        <v>475</v>
      </c>
      <c r="B468" s="2" t="s">
        <v>12</v>
      </c>
    </row>
    <row r="469">
      <c r="A469" s="2" t="s">
        <v>476</v>
      </c>
      <c r="B469" s="2" t="s">
        <v>10</v>
      </c>
    </row>
    <row r="470">
      <c r="A470" s="2" t="s">
        <v>477</v>
      </c>
      <c r="B470" s="2" t="s">
        <v>10</v>
      </c>
    </row>
    <row r="471">
      <c r="A471" s="2" t="s">
        <v>478</v>
      </c>
      <c r="B471" s="2" t="s">
        <v>5</v>
      </c>
    </row>
    <row r="472">
      <c r="A472" s="2" t="s">
        <v>479</v>
      </c>
      <c r="B472" s="2" t="s">
        <v>5</v>
      </c>
    </row>
    <row r="473">
      <c r="A473" s="2" t="s">
        <v>480</v>
      </c>
      <c r="B473" s="2" t="s">
        <v>25</v>
      </c>
    </row>
    <row r="474">
      <c r="A474" s="2" t="s">
        <v>481</v>
      </c>
      <c r="B474" s="2" t="s">
        <v>5</v>
      </c>
    </row>
    <row r="475">
      <c r="A475" s="2" t="s">
        <v>482</v>
      </c>
      <c r="B475" s="2" t="s">
        <v>12</v>
      </c>
    </row>
    <row r="476">
      <c r="A476" s="2" t="s">
        <v>483</v>
      </c>
      <c r="B476" s="2" t="s">
        <v>32</v>
      </c>
    </row>
    <row r="477">
      <c r="A477" s="2" t="s">
        <v>484</v>
      </c>
      <c r="B477" s="2" t="s">
        <v>12</v>
      </c>
    </row>
    <row r="478">
      <c r="A478" s="2" t="s">
        <v>485</v>
      </c>
      <c r="B478" s="2" t="s">
        <v>20</v>
      </c>
    </row>
    <row r="479">
      <c r="A479" s="2" t="s">
        <v>486</v>
      </c>
      <c r="B479" s="2" t="s">
        <v>12</v>
      </c>
    </row>
    <row r="480">
      <c r="A480" s="2" t="s">
        <v>487</v>
      </c>
      <c r="B480" s="2" t="s">
        <v>8</v>
      </c>
    </row>
    <row r="481">
      <c r="A481" s="2" t="s">
        <v>488</v>
      </c>
      <c r="B481" s="2" t="s">
        <v>10</v>
      </c>
    </row>
    <row r="482">
      <c r="A482" s="2" t="s">
        <v>489</v>
      </c>
      <c r="B482" s="2" t="s">
        <v>20</v>
      </c>
    </row>
    <row r="483">
      <c r="A483" s="2" t="s">
        <v>490</v>
      </c>
      <c r="B483" s="2" t="s">
        <v>8</v>
      </c>
    </row>
    <row r="484">
      <c r="A484" s="2" t="s">
        <v>491</v>
      </c>
      <c r="B484" s="2" t="s">
        <v>3</v>
      </c>
    </row>
    <row r="485">
      <c r="A485" s="2" t="s">
        <v>492</v>
      </c>
      <c r="B485" s="2" t="s">
        <v>5</v>
      </c>
    </row>
    <row r="486">
      <c r="A486" s="2" t="s">
        <v>493</v>
      </c>
      <c r="B486" s="2" t="s">
        <v>12</v>
      </c>
    </row>
    <row r="487">
      <c r="A487" s="2" t="s">
        <v>494</v>
      </c>
      <c r="B487" s="2" t="s">
        <v>20</v>
      </c>
    </row>
    <row r="488">
      <c r="A488" s="2" t="s">
        <v>495</v>
      </c>
      <c r="B488" s="2" t="s">
        <v>20</v>
      </c>
    </row>
    <row r="489">
      <c r="A489" s="2" t="s">
        <v>496</v>
      </c>
      <c r="B489" s="2" t="s">
        <v>20</v>
      </c>
    </row>
    <row r="490">
      <c r="A490" s="2" t="s">
        <v>497</v>
      </c>
      <c r="B490" s="2" t="s">
        <v>5</v>
      </c>
    </row>
    <row r="491">
      <c r="A491" s="2" t="s">
        <v>498</v>
      </c>
      <c r="B491" s="2" t="s">
        <v>10</v>
      </c>
    </row>
    <row r="492">
      <c r="A492" s="2" t="s">
        <v>499</v>
      </c>
      <c r="B492" s="2" t="s">
        <v>12</v>
      </c>
    </row>
    <row r="493">
      <c r="A493" s="2" t="s">
        <v>500</v>
      </c>
      <c r="B493" s="2" t="s">
        <v>5</v>
      </c>
    </row>
    <row r="494">
      <c r="A494" s="2" t="s">
        <v>501</v>
      </c>
      <c r="B494" s="2" t="s">
        <v>5</v>
      </c>
    </row>
    <row r="495">
      <c r="A495" s="2" t="s">
        <v>502</v>
      </c>
      <c r="B495" s="2" t="s">
        <v>12</v>
      </c>
    </row>
    <row r="496">
      <c r="A496" s="2" t="s">
        <v>503</v>
      </c>
      <c r="B496" s="2" t="s">
        <v>3</v>
      </c>
    </row>
    <row r="497">
      <c r="A497" s="2" t="s">
        <v>504</v>
      </c>
      <c r="B497" s="2" t="s">
        <v>3</v>
      </c>
    </row>
    <row r="498">
      <c r="A498" s="2" t="s">
        <v>505</v>
      </c>
      <c r="B498" s="2" t="s">
        <v>3</v>
      </c>
    </row>
    <row r="499">
      <c r="A499" s="2" t="s">
        <v>506</v>
      </c>
      <c r="B499" s="2" t="s">
        <v>8</v>
      </c>
    </row>
    <row r="500">
      <c r="A500" s="2" t="s">
        <v>507</v>
      </c>
      <c r="B500" s="2" t="s">
        <v>12</v>
      </c>
    </row>
    <row r="501">
      <c r="A501" s="2" t="s">
        <v>508</v>
      </c>
      <c r="B501" s="2" t="s">
        <v>10</v>
      </c>
    </row>
    <row r="502">
      <c r="A502" s="2" t="s">
        <v>509</v>
      </c>
      <c r="B502" s="2" t="s">
        <v>8</v>
      </c>
    </row>
    <row r="503">
      <c r="A503" s="2" t="s">
        <v>510</v>
      </c>
      <c r="B503" s="2" t="s">
        <v>12</v>
      </c>
    </row>
    <row r="504">
      <c r="A504" s="2" t="s">
        <v>511</v>
      </c>
      <c r="B504" s="2" t="s">
        <v>12</v>
      </c>
    </row>
    <row r="505">
      <c r="A505" s="2" t="s">
        <v>512</v>
      </c>
      <c r="B505" s="2" t="s">
        <v>10</v>
      </c>
    </row>
    <row r="506">
      <c r="A506" s="2" t="s">
        <v>513</v>
      </c>
      <c r="B506" s="2" t="s">
        <v>8</v>
      </c>
    </row>
    <row r="507">
      <c r="A507" s="2" t="s">
        <v>514</v>
      </c>
      <c r="B507" s="2" t="s">
        <v>5</v>
      </c>
    </row>
    <row r="508">
      <c r="A508" s="2" t="s">
        <v>515</v>
      </c>
      <c r="B508" s="2" t="s">
        <v>3</v>
      </c>
    </row>
    <row r="509">
      <c r="A509" s="2" t="s">
        <v>516</v>
      </c>
      <c r="B509" s="2" t="s">
        <v>8</v>
      </c>
    </row>
    <row r="510">
      <c r="A510" s="2" t="s">
        <v>517</v>
      </c>
      <c r="B510" s="2" t="s">
        <v>8</v>
      </c>
    </row>
    <row r="511">
      <c r="A511" s="2" t="s">
        <v>518</v>
      </c>
      <c r="B511" s="2" t="s">
        <v>20</v>
      </c>
    </row>
    <row r="512">
      <c r="A512" s="2" t="s">
        <v>519</v>
      </c>
      <c r="B512" s="2" t="s">
        <v>5</v>
      </c>
    </row>
    <row r="513">
      <c r="A513" s="2" t="s">
        <v>520</v>
      </c>
      <c r="B513" s="2" t="s">
        <v>3</v>
      </c>
    </row>
    <row r="514">
      <c r="A514" s="2" t="s">
        <v>521</v>
      </c>
      <c r="B514" s="2" t="s">
        <v>3</v>
      </c>
    </row>
    <row r="515">
      <c r="A515" s="2" t="s">
        <v>522</v>
      </c>
      <c r="B515" s="2" t="s">
        <v>5</v>
      </c>
    </row>
    <row r="516">
      <c r="A516" s="2" t="s">
        <v>523</v>
      </c>
      <c r="B516" s="2" t="s">
        <v>8</v>
      </c>
    </row>
    <row r="517">
      <c r="A517" s="2" t="s">
        <v>524</v>
      </c>
      <c r="B517" s="2" t="s">
        <v>3</v>
      </c>
    </row>
    <row r="518">
      <c r="A518" s="2" t="s">
        <v>525</v>
      </c>
      <c r="B518" s="2" t="s">
        <v>5</v>
      </c>
    </row>
    <row r="519">
      <c r="A519" s="2" t="s">
        <v>526</v>
      </c>
      <c r="B519" s="2" t="s">
        <v>3</v>
      </c>
    </row>
    <row r="520">
      <c r="A520" s="2" t="s">
        <v>527</v>
      </c>
      <c r="B520" s="2" t="s">
        <v>10</v>
      </c>
    </row>
    <row r="521">
      <c r="A521" s="2" t="s">
        <v>528</v>
      </c>
      <c r="B521" s="2" t="s">
        <v>3</v>
      </c>
    </row>
    <row r="522">
      <c r="A522" s="2" t="s">
        <v>529</v>
      </c>
      <c r="B522" s="2" t="s">
        <v>12</v>
      </c>
    </row>
    <row r="523">
      <c r="A523" s="2" t="s">
        <v>530</v>
      </c>
      <c r="B523" s="2" t="s">
        <v>5</v>
      </c>
    </row>
    <row r="524">
      <c r="A524" s="2" t="s">
        <v>531</v>
      </c>
      <c r="B524" s="2" t="s">
        <v>10</v>
      </c>
    </row>
    <row r="525">
      <c r="A525" s="2" t="s">
        <v>532</v>
      </c>
      <c r="B525" s="2" t="s">
        <v>10</v>
      </c>
    </row>
    <row r="526">
      <c r="A526" s="2" t="s">
        <v>533</v>
      </c>
      <c r="B526" s="2" t="s">
        <v>12</v>
      </c>
    </row>
    <row r="527">
      <c r="A527" s="2" t="s">
        <v>534</v>
      </c>
      <c r="B527" s="2" t="s">
        <v>20</v>
      </c>
    </row>
    <row r="528">
      <c r="A528" s="2" t="s">
        <v>535</v>
      </c>
      <c r="B528" s="2" t="s">
        <v>12</v>
      </c>
    </row>
    <row r="529">
      <c r="A529" s="2" t="s">
        <v>536</v>
      </c>
      <c r="B529" s="2" t="s">
        <v>5</v>
      </c>
    </row>
    <row r="530">
      <c r="A530" s="2" t="s">
        <v>537</v>
      </c>
      <c r="B530" s="2" t="s">
        <v>10</v>
      </c>
    </row>
    <row r="531">
      <c r="A531" s="2" t="s">
        <v>538</v>
      </c>
      <c r="B531" s="2" t="s">
        <v>12</v>
      </c>
    </row>
    <row r="532">
      <c r="A532" s="2" t="s">
        <v>539</v>
      </c>
      <c r="B532" s="2" t="s">
        <v>12</v>
      </c>
    </row>
    <row r="533">
      <c r="A533" s="2" t="s">
        <v>540</v>
      </c>
      <c r="B533" s="2" t="s">
        <v>20</v>
      </c>
    </row>
    <row r="534">
      <c r="A534" s="2" t="s">
        <v>541</v>
      </c>
      <c r="B534" s="2" t="s">
        <v>5</v>
      </c>
    </row>
    <row r="535">
      <c r="A535" s="2" t="s">
        <v>542</v>
      </c>
      <c r="B535" s="2" t="s">
        <v>5</v>
      </c>
    </row>
    <row r="536">
      <c r="A536" s="2" t="s">
        <v>543</v>
      </c>
      <c r="B536" s="2" t="s">
        <v>12</v>
      </c>
    </row>
    <row r="537">
      <c r="A537" s="2" t="s">
        <v>544</v>
      </c>
      <c r="B537" s="2" t="s">
        <v>5</v>
      </c>
    </row>
    <row r="538">
      <c r="A538" s="2" t="s">
        <v>545</v>
      </c>
      <c r="B538" s="2" t="s">
        <v>12</v>
      </c>
    </row>
    <row r="539">
      <c r="A539" s="2" t="s">
        <v>546</v>
      </c>
      <c r="B539" s="2" t="s">
        <v>3</v>
      </c>
    </row>
    <row r="540">
      <c r="A540" s="2" t="s">
        <v>547</v>
      </c>
      <c r="B540" s="2" t="s">
        <v>5</v>
      </c>
    </row>
    <row r="541">
      <c r="A541" s="2" t="s">
        <v>548</v>
      </c>
      <c r="B541" s="2" t="s">
        <v>3</v>
      </c>
    </row>
    <row r="542">
      <c r="A542" s="2" t="s">
        <v>549</v>
      </c>
      <c r="B542" s="2" t="s">
        <v>10</v>
      </c>
    </row>
    <row r="543">
      <c r="A543" s="2" t="s">
        <v>550</v>
      </c>
      <c r="B543" s="2" t="s">
        <v>5</v>
      </c>
    </row>
    <row r="544">
      <c r="A544" s="2" t="s">
        <v>551</v>
      </c>
      <c r="B544" s="2" t="s">
        <v>20</v>
      </c>
    </row>
    <row r="545">
      <c r="A545" s="2" t="s">
        <v>552</v>
      </c>
      <c r="B545" s="2" t="s">
        <v>8</v>
      </c>
    </row>
    <row r="546">
      <c r="A546" s="2" t="s">
        <v>553</v>
      </c>
      <c r="B546" s="2" t="s">
        <v>5</v>
      </c>
    </row>
    <row r="547">
      <c r="A547" s="2" t="s">
        <v>554</v>
      </c>
      <c r="B547" s="2" t="s">
        <v>5</v>
      </c>
    </row>
    <row r="548">
      <c r="A548" s="2" t="s">
        <v>555</v>
      </c>
      <c r="B548" s="2" t="s">
        <v>12</v>
      </c>
    </row>
    <row r="549">
      <c r="A549" s="2" t="s">
        <v>556</v>
      </c>
      <c r="B549" s="2" t="s">
        <v>8</v>
      </c>
    </row>
    <row r="550">
      <c r="A550" s="2" t="s">
        <v>557</v>
      </c>
      <c r="B550" s="2" t="s">
        <v>5</v>
      </c>
    </row>
    <row r="551">
      <c r="A551" s="2" t="s">
        <v>558</v>
      </c>
      <c r="B551" s="2" t="s">
        <v>12</v>
      </c>
    </row>
    <row r="552">
      <c r="A552" s="2" t="s">
        <v>559</v>
      </c>
      <c r="B552" s="2" t="s">
        <v>12</v>
      </c>
    </row>
    <row r="553">
      <c r="A553" s="2" t="s">
        <v>560</v>
      </c>
      <c r="B553" s="2" t="s">
        <v>5</v>
      </c>
    </row>
    <row r="554">
      <c r="A554" s="2" t="s">
        <v>561</v>
      </c>
      <c r="B554" s="2" t="s">
        <v>8</v>
      </c>
    </row>
    <row r="555">
      <c r="A555" s="2" t="s">
        <v>562</v>
      </c>
      <c r="B555" s="2" t="s">
        <v>12</v>
      </c>
    </row>
    <row r="556">
      <c r="A556" s="2" t="s">
        <v>563</v>
      </c>
      <c r="B556" s="2" t="s">
        <v>3</v>
      </c>
    </row>
    <row r="557">
      <c r="A557" s="2" t="s">
        <v>564</v>
      </c>
      <c r="B557" s="2" t="s">
        <v>8</v>
      </c>
    </row>
    <row r="558">
      <c r="A558" s="2" t="s">
        <v>565</v>
      </c>
      <c r="B558" s="2" t="s">
        <v>5</v>
      </c>
    </row>
    <row r="559">
      <c r="A559" s="2" t="s">
        <v>566</v>
      </c>
      <c r="B559" s="2" t="s">
        <v>3</v>
      </c>
    </row>
    <row r="560">
      <c r="A560" s="2" t="s">
        <v>567</v>
      </c>
      <c r="B560" s="2" t="s">
        <v>12</v>
      </c>
    </row>
    <row r="561">
      <c r="A561" s="2" t="s">
        <v>568</v>
      </c>
      <c r="B561" s="2" t="s">
        <v>10</v>
      </c>
    </row>
    <row r="562">
      <c r="A562" s="2" t="s">
        <v>569</v>
      </c>
      <c r="B562" s="2" t="s">
        <v>5</v>
      </c>
    </row>
    <row r="563">
      <c r="A563" s="2" t="s">
        <v>570</v>
      </c>
      <c r="B563" s="2" t="s">
        <v>5</v>
      </c>
    </row>
    <row r="564">
      <c r="A564" s="2" t="s">
        <v>571</v>
      </c>
      <c r="B564" s="2" t="s">
        <v>32</v>
      </c>
    </row>
    <row r="565">
      <c r="A565" s="2" t="s">
        <v>572</v>
      </c>
      <c r="B565" s="2" t="s">
        <v>8</v>
      </c>
    </row>
    <row r="566">
      <c r="A566" s="2" t="s">
        <v>573</v>
      </c>
      <c r="B566" s="2" t="s">
        <v>20</v>
      </c>
    </row>
    <row r="567">
      <c r="A567" s="2" t="s">
        <v>574</v>
      </c>
      <c r="B567" s="2" t="s">
        <v>5</v>
      </c>
    </row>
    <row r="568">
      <c r="A568" s="2" t="s">
        <v>575</v>
      </c>
      <c r="B568" s="2" t="s">
        <v>36</v>
      </c>
    </row>
    <row r="569">
      <c r="A569" s="2" t="s">
        <v>576</v>
      </c>
      <c r="B569" s="2" t="s">
        <v>8</v>
      </c>
    </row>
    <row r="570">
      <c r="A570" s="2" t="s">
        <v>577</v>
      </c>
      <c r="B570" s="2" t="s">
        <v>20</v>
      </c>
    </row>
    <row r="571">
      <c r="A571" s="2" t="s">
        <v>578</v>
      </c>
      <c r="B571" s="2" t="s">
        <v>3</v>
      </c>
    </row>
    <row r="572">
      <c r="A572" s="2" t="s">
        <v>579</v>
      </c>
      <c r="B572" s="2" t="s">
        <v>12</v>
      </c>
    </row>
    <row r="573">
      <c r="A573" s="2" t="s">
        <v>580</v>
      </c>
      <c r="B573" s="2" t="s">
        <v>8</v>
      </c>
    </row>
    <row r="574">
      <c r="A574" s="2" t="s">
        <v>581</v>
      </c>
      <c r="B574" s="2" t="s">
        <v>5</v>
      </c>
    </row>
    <row r="575">
      <c r="A575" s="2" t="s">
        <v>582</v>
      </c>
      <c r="B575" s="2" t="s">
        <v>32</v>
      </c>
    </row>
    <row r="576">
      <c r="A576" s="2" t="s">
        <v>583</v>
      </c>
      <c r="B576" s="2" t="s">
        <v>20</v>
      </c>
    </row>
    <row r="577">
      <c r="A577" s="2" t="s">
        <v>584</v>
      </c>
      <c r="B577" s="2" t="s">
        <v>12</v>
      </c>
    </row>
    <row r="578">
      <c r="A578" s="2" t="s">
        <v>585</v>
      </c>
      <c r="B578" s="2" t="s">
        <v>8</v>
      </c>
    </row>
    <row r="579">
      <c r="A579" s="2" t="s">
        <v>586</v>
      </c>
      <c r="B579" s="2" t="s">
        <v>12</v>
      </c>
    </row>
    <row r="580">
      <c r="A580" s="2" t="s">
        <v>587</v>
      </c>
      <c r="B580" s="2" t="s">
        <v>12</v>
      </c>
    </row>
    <row r="581">
      <c r="A581" s="2" t="s">
        <v>588</v>
      </c>
      <c r="B581" s="2" t="s">
        <v>12</v>
      </c>
    </row>
    <row r="582">
      <c r="A582" s="2" t="s">
        <v>589</v>
      </c>
      <c r="B582" s="2" t="s">
        <v>8</v>
      </c>
    </row>
    <row r="583">
      <c r="A583" s="2" t="s">
        <v>590</v>
      </c>
      <c r="B583" s="2" t="s">
        <v>5</v>
      </c>
    </row>
    <row r="584">
      <c r="A584" s="2" t="s">
        <v>591</v>
      </c>
      <c r="B584" s="2" t="s">
        <v>8</v>
      </c>
    </row>
    <row r="585">
      <c r="A585" s="2" t="s">
        <v>592</v>
      </c>
      <c r="B585" s="2" t="s">
        <v>8</v>
      </c>
    </row>
    <row r="586">
      <c r="A586" s="2" t="s">
        <v>593</v>
      </c>
      <c r="B586" s="2" t="s">
        <v>20</v>
      </c>
    </row>
    <row r="587">
      <c r="A587" s="2" t="s">
        <v>594</v>
      </c>
      <c r="B587" s="2" t="s">
        <v>12</v>
      </c>
    </row>
    <row r="588">
      <c r="A588" s="2" t="s">
        <v>595</v>
      </c>
      <c r="B588" s="2" t="s">
        <v>20</v>
      </c>
    </row>
    <row r="589">
      <c r="A589" s="2" t="s">
        <v>596</v>
      </c>
      <c r="B589" s="2" t="s">
        <v>5</v>
      </c>
    </row>
    <row r="590">
      <c r="A590" s="2" t="s">
        <v>597</v>
      </c>
      <c r="B590" s="2" t="s">
        <v>12</v>
      </c>
    </row>
    <row r="591">
      <c r="A591" s="2" t="s">
        <v>598</v>
      </c>
      <c r="B591" s="2" t="s">
        <v>12</v>
      </c>
    </row>
    <row r="592">
      <c r="A592" s="2" t="s">
        <v>599</v>
      </c>
      <c r="B592" s="2" t="s">
        <v>3</v>
      </c>
    </row>
    <row r="593">
      <c r="A593" s="2" t="s">
        <v>600</v>
      </c>
      <c r="B593" s="2" t="s">
        <v>3</v>
      </c>
    </row>
    <row r="594">
      <c r="A594" s="2" t="s">
        <v>601</v>
      </c>
      <c r="B594" s="2" t="s">
        <v>12</v>
      </c>
    </row>
    <row r="595">
      <c r="A595" s="2" t="s">
        <v>602</v>
      </c>
      <c r="B595" s="2" t="s">
        <v>20</v>
      </c>
    </row>
    <row r="596">
      <c r="A596" s="2" t="s">
        <v>603</v>
      </c>
      <c r="B596" s="2" t="s">
        <v>10</v>
      </c>
    </row>
    <row r="597">
      <c r="A597" s="2" t="s">
        <v>604</v>
      </c>
      <c r="B597" s="2" t="s">
        <v>8</v>
      </c>
    </row>
    <row r="598">
      <c r="A598" s="2" t="s">
        <v>605</v>
      </c>
      <c r="B598" s="2" t="s">
        <v>12</v>
      </c>
    </row>
    <row r="599">
      <c r="A599" s="2" t="s">
        <v>606</v>
      </c>
      <c r="B599" s="2" t="s">
        <v>5</v>
      </c>
    </row>
    <row r="600">
      <c r="A600" s="2" t="s">
        <v>607</v>
      </c>
      <c r="B600" s="2" t="s">
        <v>12</v>
      </c>
    </row>
    <row r="601">
      <c r="A601" s="2" t="s">
        <v>608</v>
      </c>
      <c r="B601" s="2" t="s">
        <v>12</v>
      </c>
    </row>
    <row r="602">
      <c r="A602" s="2" t="s">
        <v>609</v>
      </c>
      <c r="B602" s="2" t="s">
        <v>10</v>
      </c>
    </row>
    <row r="603">
      <c r="A603" s="2" t="s">
        <v>610</v>
      </c>
      <c r="B603" s="2" t="s">
        <v>12</v>
      </c>
    </row>
    <row r="604">
      <c r="A604" s="2" t="s">
        <v>611</v>
      </c>
      <c r="B604" s="2" t="s">
        <v>20</v>
      </c>
    </row>
    <row r="605">
      <c r="A605" s="2" t="s">
        <v>612</v>
      </c>
      <c r="B605" s="2" t="s">
        <v>5</v>
      </c>
    </row>
    <row r="606">
      <c r="A606" s="2" t="s">
        <v>613</v>
      </c>
      <c r="B606" s="2" t="s">
        <v>3</v>
      </c>
    </row>
    <row r="607">
      <c r="A607" s="2" t="s">
        <v>614</v>
      </c>
      <c r="B607" s="2" t="s">
        <v>20</v>
      </c>
    </row>
    <row r="608">
      <c r="A608" s="2" t="s">
        <v>615</v>
      </c>
      <c r="B608" s="2" t="s">
        <v>12</v>
      </c>
    </row>
    <row r="609">
      <c r="A609" s="2" t="s">
        <v>616</v>
      </c>
      <c r="B609" s="2" t="s">
        <v>5</v>
      </c>
    </row>
    <row r="610">
      <c r="A610" s="2" t="s">
        <v>617</v>
      </c>
      <c r="B610" s="2" t="s">
        <v>8</v>
      </c>
    </row>
    <row r="611">
      <c r="A611" s="2" t="s">
        <v>618</v>
      </c>
      <c r="B611" s="2" t="s">
        <v>5</v>
      </c>
    </row>
    <row r="612">
      <c r="A612" s="2" t="s">
        <v>619</v>
      </c>
      <c r="B612" s="2" t="s">
        <v>5</v>
      </c>
    </row>
    <row r="613">
      <c r="A613" s="2" t="s">
        <v>620</v>
      </c>
      <c r="B613" s="2" t="s">
        <v>25</v>
      </c>
    </row>
    <row r="614">
      <c r="A614" s="2" t="s">
        <v>621</v>
      </c>
      <c r="B614" s="2" t="s">
        <v>8</v>
      </c>
    </row>
    <row r="615">
      <c r="A615" s="2" t="s">
        <v>622</v>
      </c>
      <c r="B615" s="2" t="s">
        <v>3</v>
      </c>
    </row>
    <row r="616">
      <c r="A616" s="2" t="s">
        <v>623</v>
      </c>
      <c r="B616" s="2" t="s">
        <v>12</v>
      </c>
    </row>
    <row r="617">
      <c r="A617" s="2" t="s">
        <v>624</v>
      </c>
      <c r="B617" s="2" t="s">
        <v>12</v>
      </c>
    </row>
    <row r="618">
      <c r="A618" s="2" t="s">
        <v>625</v>
      </c>
      <c r="B618" s="2" t="s">
        <v>10</v>
      </c>
    </row>
    <row r="619">
      <c r="A619" s="2" t="s">
        <v>626</v>
      </c>
      <c r="B619" s="2" t="s">
        <v>12</v>
      </c>
    </row>
    <row r="620">
      <c r="A620" s="2" t="s">
        <v>627</v>
      </c>
      <c r="B620" s="2" t="s">
        <v>8</v>
      </c>
    </row>
    <row r="621">
      <c r="A621" t="str">
        <f>(ﾉ･ω･)ﾉ</f>
        <v>#ERROR!</v>
      </c>
      <c r="B621" s="2" t="s">
        <v>5</v>
      </c>
    </row>
    <row r="622">
      <c r="A622" s="2" t="s">
        <v>628</v>
      </c>
      <c r="B622" s="2" t="s">
        <v>5</v>
      </c>
    </row>
    <row r="623">
      <c r="A623" s="2" t="s">
        <v>629</v>
      </c>
      <c r="B623" s="2" t="s">
        <v>12</v>
      </c>
    </row>
    <row r="624">
      <c r="A624" s="2" t="s">
        <v>630</v>
      </c>
      <c r="B624" s="2" t="s">
        <v>5</v>
      </c>
    </row>
    <row r="625">
      <c r="A625" s="2" t="s">
        <v>631</v>
      </c>
      <c r="B625" s="2" t="s">
        <v>25</v>
      </c>
    </row>
    <row r="626">
      <c r="A626" s="2" t="s">
        <v>632</v>
      </c>
      <c r="B626" s="2" t="s">
        <v>5</v>
      </c>
    </row>
    <row r="627">
      <c r="A627" s="2" t="s">
        <v>633</v>
      </c>
      <c r="B627" s="2" t="s">
        <v>20</v>
      </c>
    </row>
    <row r="628">
      <c r="A628" s="2" t="s">
        <v>634</v>
      </c>
      <c r="B628" s="2" t="s">
        <v>12</v>
      </c>
    </row>
    <row r="629">
      <c r="A629" s="2" t="s">
        <v>635</v>
      </c>
      <c r="B629" s="2" t="s">
        <v>20</v>
      </c>
    </row>
    <row r="630">
      <c r="A630" s="2" t="s">
        <v>636</v>
      </c>
      <c r="B630" s="2" t="s">
        <v>32</v>
      </c>
    </row>
    <row r="631">
      <c r="A631" s="2" t="s">
        <v>637</v>
      </c>
      <c r="B631" s="2" t="s">
        <v>36</v>
      </c>
    </row>
    <row r="632">
      <c r="A632" s="2" t="s">
        <v>638</v>
      </c>
      <c r="B632" s="2" t="s">
        <v>5</v>
      </c>
    </row>
    <row r="633">
      <c r="A633" s="2" t="s">
        <v>639</v>
      </c>
      <c r="B633" s="2" t="s">
        <v>5</v>
      </c>
    </row>
    <row r="634">
      <c r="A634" s="2" t="s">
        <v>640</v>
      </c>
      <c r="B634" s="2" t="s">
        <v>10</v>
      </c>
    </row>
    <row r="635">
      <c r="A635" s="2" t="s">
        <v>641</v>
      </c>
      <c r="B635" s="2" t="s">
        <v>12</v>
      </c>
    </row>
    <row r="636">
      <c r="A636" s="2" t="s">
        <v>642</v>
      </c>
      <c r="B636" s="2" t="s">
        <v>5</v>
      </c>
    </row>
    <row r="637">
      <c r="A637" s="2" t="s">
        <v>643</v>
      </c>
      <c r="B637" s="2" t="s">
        <v>12</v>
      </c>
    </row>
    <row r="638">
      <c r="A638" s="2" t="s">
        <v>644</v>
      </c>
      <c r="B638" s="2" t="s">
        <v>20</v>
      </c>
    </row>
    <row r="639">
      <c r="A639" s="2" t="s">
        <v>645</v>
      </c>
      <c r="B639" s="2" t="s">
        <v>10</v>
      </c>
    </row>
    <row r="640">
      <c r="A640" s="2" t="s">
        <v>646</v>
      </c>
      <c r="B640" s="2" t="s">
        <v>3</v>
      </c>
    </row>
    <row r="641">
      <c r="A641" s="3" t="s">
        <v>647</v>
      </c>
      <c r="B641" s="2" t="s">
        <v>12</v>
      </c>
    </row>
    <row r="642">
      <c r="A642" s="2" t="s">
        <v>648</v>
      </c>
      <c r="B642" s="2" t="s">
        <v>20</v>
      </c>
    </row>
    <row r="643">
      <c r="A643" s="2" t="s">
        <v>649</v>
      </c>
      <c r="B643" s="2" t="s">
        <v>3</v>
      </c>
    </row>
    <row r="644">
      <c r="A644" s="2" t="s">
        <v>650</v>
      </c>
      <c r="B644" s="2" t="s">
        <v>8</v>
      </c>
    </row>
    <row r="645">
      <c r="A645" s="2" t="s">
        <v>651</v>
      </c>
      <c r="B645" s="2" t="s">
        <v>8</v>
      </c>
    </row>
    <row r="646">
      <c r="A646" s="2" t="s">
        <v>652</v>
      </c>
      <c r="B646" s="2" t="s">
        <v>12</v>
      </c>
    </row>
    <row r="647">
      <c r="A647" s="2" t="s">
        <v>653</v>
      </c>
      <c r="B647" s="2" t="s">
        <v>8</v>
      </c>
    </row>
    <row r="648">
      <c r="A648" s="2" t="s">
        <v>654</v>
      </c>
      <c r="B648" s="2" t="s">
        <v>12</v>
      </c>
    </row>
    <row r="649">
      <c r="A649" s="2" t="s">
        <v>655</v>
      </c>
      <c r="B649" s="2" t="s">
        <v>12</v>
      </c>
    </row>
    <row r="650">
      <c r="A650" s="2" t="s">
        <v>656</v>
      </c>
      <c r="B650" s="2" t="s">
        <v>12</v>
      </c>
    </row>
    <row r="651">
      <c r="A651" s="2" t="s">
        <v>657</v>
      </c>
      <c r="B651" s="2" t="s">
        <v>8</v>
      </c>
    </row>
    <row r="652">
      <c r="A652" s="2" t="s">
        <v>658</v>
      </c>
      <c r="B652" s="2" t="s">
        <v>5</v>
      </c>
    </row>
    <row r="653">
      <c r="A653" s="2" t="s">
        <v>659</v>
      </c>
      <c r="B653" s="2" t="s">
        <v>12</v>
      </c>
    </row>
    <row r="654">
      <c r="A654" s="2" t="s">
        <v>660</v>
      </c>
      <c r="B654" s="2" t="s">
        <v>12</v>
      </c>
    </row>
    <row r="655">
      <c r="A655" s="2" t="s">
        <v>661</v>
      </c>
      <c r="B655" s="2" t="s">
        <v>3</v>
      </c>
    </row>
    <row r="656">
      <c r="A656" s="2" t="s">
        <v>662</v>
      </c>
      <c r="B656" s="2" t="s">
        <v>36</v>
      </c>
    </row>
    <row r="657">
      <c r="A657" s="2" t="s">
        <v>663</v>
      </c>
      <c r="B657" s="2" t="s">
        <v>5</v>
      </c>
    </row>
    <row r="658">
      <c r="A658" s="2" t="s">
        <v>664</v>
      </c>
      <c r="B658" s="2" t="s">
        <v>12</v>
      </c>
    </row>
    <row r="659">
      <c r="A659" s="2" t="s">
        <v>665</v>
      </c>
      <c r="B659" s="2" t="s">
        <v>12</v>
      </c>
    </row>
    <row r="660">
      <c r="A660" s="2" t="s">
        <v>666</v>
      </c>
      <c r="B660" s="2" t="s">
        <v>20</v>
      </c>
    </row>
    <row r="661">
      <c r="A661" s="2" t="s">
        <v>667</v>
      </c>
      <c r="B661" s="2" t="s">
        <v>8</v>
      </c>
    </row>
    <row r="662">
      <c r="A662" s="2" t="s">
        <v>668</v>
      </c>
      <c r="B662" s="2" t="s">
        <v>8</v>
      </c>
    </row>
    <row r="663">
      <c r="A663" s="2" t="s">
        <v>669</v>
      </c>
      <c r="B663" s="2" t="s">
        <v>10</v>
      </c>
    </row>
    <row r="664">
      <c r="A664" s="2" t="s">
        <v>670</v>
      </c>
      <c r="B664" s="2" t="s">
        <v>5</v>
      </c>
    </row>
    <row r="665">
      <c r="A665" s="2" t="s">
        <v>671</v>
      </c>
      <c r="B665" s="2" t="s">
        <v>12</v>
      </c>
    </row>
    <row r="666">
      <c r="A666" s="2" t="s">
        <v>672</v>
      </c>
      <c r="B666" s="2" t="s">
        <v>3</v>
      </c>
    </row>
    <row r="667">
      <c r="A667" s="2" t="s">
        <v>673</v>
      </c>
      <c r="B667" s="2" t="s">
        <v>36</v>
      </c>
    </row>
    <row r="668">
      <c r="A668" s="2" t="s">
        <v>674</v>
      </c>
      <c r="B668" s="2" t="s">
        <v>12</v>
      </c>
    </row>
    <row r="669">
      <c r="A669" s="2" t="s">
        <v>675</v>
      </c>
      <c r="B669" s="2" t="s">
        <v>3</v>
      </c>
    </row>
    <row r="670">
      <c r="A670" s="2" t="s">
        <v>676</v>
      </c>
      <c r="B670" s="2" t="s">
        <v>8</v>
      </c>
    </row>
    <row r="671">
      <c r="A671" s="2" t="s">
        <v>677</v>
      </c>
      <c r="B671" s="2" t="s">
        <v>10</v>
      </c>
    </row>
    <row r="672">
      <c r="A672" s="2" t="s">
        <v>678</v>
      </c>
      <c r="B672" s="2" t="s">
        <v>36</v>
      </c>
    </row>
    <row r="673">
      <c r="A673" s="2" t="s">
        <v>679</v>
      </c>
      <c r="B673" s="2" t="s">
        <v>20</v>
      </c>
    </row>
    <row r="674">
      <c r="A674" s="2" t="s">
        <v>680</v>
      </c>
      <c r="B674" s="2" t="s">
        <v>20</v>
      </c>
    </row>
    <row r="675">
      <c r="A675" s="2" t="s">
        <v>681</v>
      </c>
      <c r="B675" s="2" t="s">
        <v>32</v>
      </c>
    </row>
    <row r="676">
      <c r="A676" s="2" t="s">
        <v>682</v>
      </c>
      <c r="B676" s="2" t="s">
        <v>5</v>
      </c>
    </row>
    <row r="677">
      <c r="A677" s="2" t="s">
        <v>683</v>
      </c>
      <c r="B677" s="2" t="s">
        <v>12</v>
      </c>
    </row>
    <row r="678">
      <c r="A678" s="2" t="s">
        <v>684</v>
      </c>
      <c r="B678" s="2" t="s">
        <v>3</v>
      </c>
    </row>
    <row r="679">
      <c r="A679" s="2" t="s">
        <v>685</v>
      </c>
      <c r="B679" s="2" t="s">
        <v>12</v>
      </c>
    </row>
    <row r="680">
      <c r="A680" s="2" t="s">
        <v>686</v>
      </c>
      <c r="B680" s="2" t="s">
        <v>36</v>
      </c>
    </row>
    <row r="681">
      <c r="A681" s="2" t="s">
        <v>687</v>
      </c>
      <c r="B681" s="2" t="s">
        <v>12</v>
      </c>
    </row>
    <row r="682">
      <c r="A682" s="2" t="s">
        <v>688</v>
      </c>
      <c r="B682" s="2" t="s">
        <v>3</v>
      </c>
    </row>
    <row r="683">
      <c r="A683" s="2" t="s">
        <v>689</v>
      </c>
      <c r="B683" s="2" t="s">
        <v>3</v>
      </c>
    </row>
    <row r="684">
      <c r="A684" s="2" t="s">
        <v>690</v>
      </c>
      <c r="B684" s="2" t="s">
        <v>8</v>
      </c>
    </row>
    <row r="685">
      <c r="A685" s="2" t="s">
        <v>691</v>
      </c>
      <c r="B685" s="2" t="s">
        <v>3</v>
      </c>
    </row>
    <row r="686">
      <c r="A686" s="2" t="s">
        <v>692</v>
      </c>
      <c r="B686" s="2" t="s">
        <v>10</v>
      </c>
    </row>
    <row r="687">
      <c r="A687" s="2" t="s">
        <v>693</v>
      </c>
      <c r="B687" s="2" t="s">
        <v>5</v>
      </c>
    </row>
    <row r="688">
      <c r="A688" s="2" t="s">
        <v>694</v>
      </c>
      <c r="B688" s="2" t="s">
        <v>12</v>
      </c>
    </row>
    <row r="689">
      <c r="A689" s="2" t="s">
        <v>695</v>
      </c>
      <c r="B689" s="2" t="s">
        <v>5</v>
      </c>
    </row>
    <row r="690">
      <c r="A690" s="2" t="s">
        <v>696</v>
      </c>
      <c r="B690" s="2" t="s">
        <v>25</v>
      </c>
    </row>
    <row r="691">
      <c r="A691" s="2" t="s">
        <v>697</v>
      </c>
      <c r="B691" s="2" t="s">
        <v>8</v>
      </c>
    </row>
    <row r="692">
      <c r="A692" s="2" t="s">
        <v>667</v>
      </c>
      <c r="B692" s="2" t="s">
        <v>3</v>
      </c>
    </row>
    <row r="693">
      <c r="A693" s="2" t="s">
        <v>698</v>
      </c>
      <c r="B693" s="2" t="s">
        <v>3</v>
      </c>
    </row>
    <row r="694">
      <c r="A694" s="2" t="s">
        <v>699</v>
      </c>
      <c r="B694" s="2" t="s">
        <v>12</v>
      </c>
    </row>
    <row r="695">
      <c r="A695" s="2" t="s">
        <v>700</v>
      </c>
      <c r="B695" s="2" t="s">
        <v>5</v>
      </c>
    </row>
    <row r="696">
      <c r="A696" s="2" t="s">
        <v>701</v>
      </c>
      <c r="B696" s="2" t="s">
        <v>12</v>
      </c>
    </row>
    <row r="697">
      <c r="A697" s="2" t="s">
        <v>702</v>
      </c>
      <c r="B697" s="2" t="s">
        <v>12</v>
      </c>
    </row>
    <row r="698">
      <c r="A698" s="2" t="s">
        <v>703</v>
      </c>
      <c r="B698" s="2" t="s">
        <v>25</v>
      </c>
    </row>
    <row r="699">
      <c r="A699" s="2" t="s">
        <v>704</v>
      </c>
      <c r="B699" s="2" t="s">
        <v>32</v>
      </c>
    </row>
    <row r="700">
      <c r="A700" s="2" t="s">
        <v>705</v>
      </c>
      <c r="B700" s="2" t="s">
        <v>20</v>
      </c>
    </row>
    <row r="701">
      <c r="A701" s="2" t="s">
        <v>706</v>
      </c>
      <c r="B701" s="2" t="s">
        <v>20</v>
      </c>
    </row>
    <row r="702">
      <c r="A702" s="2" t="s">
        <v>707</v>
      </c>
      <c r="B702" s="2" t="s">
        <v>5</v>
      </c>
    </row>
    <row r="703">
      <c r="A703" s="2" t="s">
        <v>708</v>
      </c>
      <c r="B703" s="2" t="s">
        <v>10</v>
      </c>
    </row>
    <row r="704">
      <c r="A704" s="2" t="s">
        <v>709</v>
      </c>
      <c r="B704" s="2" t="s">
        <v>20</v>
      </c>
    </row>
    <row r="705">
      <c r="A705" s="2" t="s">
        <v>710</v>
      </c>
      <c r="B705" s="2" t="s">
        <v>25</v>
      </c>
    </row>
    <row r="706">
      <c r="A706" s="2" t="s">
        <v>711</v>
      </c>
      <c r="B706" s="2" t="s">
        <v>8</v>
      </c>
    </row>
    <row r="707">
      <c r="A707" s="2" t="s">
        <v>712</v>
      </c>
      <c r="B707" s="2" t="s">
        <v>10</v>
      </c>
    </row>
    <row r="708">
      <c r="A708" s="2" t="s">
        <v>713</v>
      </c>
      <c r="B708" s="2" t="s">
        <v>8</v>
      </c>
    </row>
    <row r="709">
      <c r="A709" s="2" t="s">
        <v>714</v>
      </c>
      <c r="B709" s="2" t="s">
        <v>10</v>
      </c>
    </row>
    <row r="710">
      <c r="A710" s="2" t="s">
        <v>715</v>
      </c>
      <c r="B710" s="2" t="s">
        <v>5</v>
      </c>
    </row>
    <row r="711">
      <c r="A711" s="2" t="s">
        <v>716</v>
      </c>
      <c r="B711" s="2" t="s">
        <v>10</v>
      </c>
    </row>
    <row r="712">
      <c r="A712" s="2" t="s">
        <v>717</v>
      </c>
      <c r="B712" s="2" t="s">
        <v>32</v>
      </c>
    </row>
    <row r="713">
      <c r="A713" s="2" t="s">
        <v>718</v>
      </c>
      <c r="B713" s="2" t="s">
        <v>3</v>
      </c>
    </row>
    <row r="714">
      <c r="A714" s="2" t="s">
        <v>719</v>
      </c>
      <c r="B714" s="2" t="s">
        <v>12</v>
      </c>
    </row>
    <row r="715">
      <c r="A715" s="2" t="s">
        <v>720</v>
      </c>
      <c r="B715" s="2" t="s">
        <v>20</v>
      </c>
    </row>
    <row r="716">
      <c r="A716" s="2" t="s">
        <v>721</v>
      </c>
      <c r="B716" s="2" t="s">
        <v>5</v>
      </c>
    </row>
    <row r="717">
      <c r="A717" s="2" t="s">
        <v>722</v>
      </c>
      <c r="B717" s="2" t="s">
        <v>36</v>
      </c>
    </row>
    <row r="718">
      <c r="A718" s="2" t="s">
        <v>723</v>
      </c>
      <c r="B718" s="2" t="s">
        <v>5</v>
      </c>
    </row>
    <row r="719">
      <c r="A719" s="2" t="s">
        <v>724</v>
      </c>
      <c r="B719" s="2" t="s">
        <v>10</v>
      </c>
    </row>
    <row r="720">
      <c r="A720" s="2" t="s">
        <v>725</v>
      </c>
      <c r="B720" s="2" t="s">
        <v>20</v>
      </c>
    </row>
    <row r="721">
      <c r="A721" s="2" t="s">
        <v>726</v>
      </c>
      <c r="B721" s="2" t="s">
        <v>3</v>
      </c>
    </row>
    <row r="722">
      <c r="A722" s="2" t="s">
        <v>727</v>
      </c>
      <c r="B722" s="2" t="s">
        <v>10</v>
      </c>
    </row>
    <row r="723">
      <c r="A723" s="2" t="s">
        <v>728</v>
      </c>
      <c r="B723" s="2" t="s">
        <v>36</v>
      </c>
    </row>
    <row r="724">
      <c r="A724" s="2" t="s">
        <v>729</v>
      </c>
      <c r="B724" s="2" t="s">
        <v>8</v>
      </c>
    </row>
    <row r="725">
      <c r="A725" s="2" t="s">
        <v>730</v>
      </c>
      <c r="B725" s="2" t="s">
        <v>5</v>
      </c>
    </row>
    <row r="726">
      <c r="A726" s="3" t="s">
        <v>731</v>
      </c>
      <c r="B726" s="2" t="s">
        <v>5</v>
      </c>
    </row>
    <row r="727">
      <c r="A727" s="2" t="s">
        <v>732</v>
      </c>
      <c r="B727" s="2" t="s">
        <v>5</v>
      </c>
    </row>
    <row r="728">
      <c r="A728" s="2" t="s">
        <v>733</v>
      </c>
      <c r="B728" s="2" t="s">
        <v>8</v>
      </c>
    </row>
    <row r="729">
      <c r="A729" s="2" t="s">
        <v>734</v>
      </c>
      <c r="B729" s="2" t="s">
        <v>12</v>
      </c>
    </row>
    <row r="730">
      <c r="A730" s="2" t="s">
        <v>735</v>
      </c>
      <c r="B730" s="2" t="s">
        <v>3</v>
      </c>
    </row>
    <row r="731">
      <c r="A731" s="2" t="s">
        <v>736</v>
      </c>
      <c r="B731" s="2" t="s">
        <v>3</v>
      </c>
    </row>
    <row r="732">
      <c r="A732" s="2" t="s">
        <v>737</v>
      </c>
      <c r="B732" s="2" t="s">
        <v>8</v>
      </c>
    </row>
    <row r="733">
      <c r="A733" s="2" t="s">
        <v>738</v>
      </c>
      <c r="B733" s="2" t="s">
        <v>3</v>
      </c>
    </row>
    <row r="734">
      <c r="A734" s="2" t="s">
        <v>739</v>
      </c>
    </row>
    <row r="735">
      <c r="A735" s="2" t="s">
        <v>740</v>
      </c>
      <c r="B735" s="2" t="s">
        <v>25</v>
      </c>
    </row>
    <row r="736">
      <c r="A736" s="2" t="s">
        <v>741</v>
      </c>
      <c r="B736" s="2" t="s">
        <v>32</v>
      </c>
    </row>
    <row r="737">
      <c r="A737" s="2" t="s">
        <v>742</v>
      </c>
      <c r="B737" s="2" t="s">
        <v>10</v>
      </c>
    </row>
    <row r="738">
      <c r="A738" s="2" t="s">
        <v>743</v>
      </c>
      <c r="B738" s="2" t="s">
        <v>25</v>
      </c>
    </row>
    <row r="739">
      <c r="A739" s="2" t="s">
        <v>744</v>
      </c>
      <c r="B739" s="2" t="s">
        <v>12</v>
      </c>
    </row>
    <row r="740">
      <c r="A740" s="2" t="s">
        <v>745</v>
      </c>
      <c r="B740" s="2" t="s">
        <v>5</v>
      </c>
    </row>
    <row r="741">
      <c r="A741" s="2" t="s">
        <v>746</v>
      </c>
      <c r="B741" s="2" t="s">
        <v>12</v>
      </c>
    </row>
    <row r="742">
      <c r="A742" s="2" t="s">
        <v>659</v>
      </c>
      <c r="B742" s="2" t="s">
        <v>12</v>
      </c>
    </row>
    <row r="743">
      <c r="A743" s="2" t="s">
        <v>747</v>
      </c>
      <c r="B743" s="2" t="s">
        <v>25</v>
      </c>
    </row>
    <row r="744">
      <c r="A744" s="2" t="s">
        <v>748</v>
      </c>
      <c r="B744" s="2" t="s">
        <v>8</v>
      </c>
    </row>
    <row r="745">
      <c r="A745" s="2" t="s">
        <v>749</v>
      </c>
      <c r="B745" s="2" t="s">
        <v>8</v>
      </c>
    </row>
    <row r="746">
      <c r="A746" s="2" t="s">
        <v>750</v>
      </c>
      <c r="B746" s="2" t="s">
        <v>10</v>
      </c>
    </row>
    <row r="747">
      <c r="A747" s="2" t="s">
        <v>751</v>
      </c>
      <c r="B747" s="2" t="s">
        <v>5</v>
      </c>
    </row>
    <row r="748">
      <c r="A748" s="2" t="s">
        <v>752</v>
      </c>
      <c r="B748" s="2" t="s">
        <v>5</v>
      </c>
    </row>
    <row r="749">
      <c r="A749" s="2" t="s">
        <v>753</v>
      </c>
      <c r="B749" s="2" t="s">
        <v>8</v>
      </c>
    </row>
    <row r="750">
      <c r="A750" s="2" t="s">
        <v>754</v>
      </c>
      <c r="B750" s="2" t="s">
        <v>10</v>
      </c>
    </row>
    <row r="751">
      <c r="A751" s="2" t="s">
        <v>755</v>
      </c>
      <c r="B751" s="2" t="s">
        <v>5</v>
      </c>
    </row>
    <row r="752">
      <c r="A752" s="2" t="s">
        <v>756</v>
      </c>
      <c r="B752" s="2" t="s">
        <v>20</v>
      </c>
    </row>
    <row r="753">
      <c r="A753" s="2" t="s">
        <v>757</v>
      </c>
      <c r="B753" s="2" t="s">
        <v>10</v>
      </c>
    </row>
    <row r="754">
      <c r="A754" s="2" t="s">
        <v>758</v>
      </c>
      <c r="B754" s="2" t="s">
        <v>5</v>
      </c>
    </row>
    <row r="755">
      <c r="A755" s="2" t="s">
        <v>759</v>
      </c>
      <c r="B755" s="2" t="s">
        <v>32</v>
      </c>
    </row>
    <row r="756">
      <c r="A756" s="2" t="s">
        <v>760</v>
      </c>
      <c r="B756" s="2" t="s">
        <v>36</v>
      </c>
    </row>
    <row r="757">
      <c r="A757" s="2" t="s">
        <v>761</v>
      </c>
      <c r="B757" s="2" t="s">
        <v>12</v>
      </c>
    </row>
    <row r="758">
      <c r="A758" s="2" t="s">
        <v>762</v>
      </c>
      <c r="B758" s="2" t="s">
        <v>8</v>
      </c>
    </row>
    <row r="759">
      <c r="A759" s="2" t="s">
        <v>763</v>
      </c>
      <c r="B759" s="2" t="s">
        <v>12</v>
      </c>
    </row>
    <row r="760">
      <c r="A760" s="2" t="s">
        <v>764</v>
      </c>
      <c r="B760" s="2" t="s">
        <v>36</v>
      </c>
    </row>
    <row r="761">
      <c r="A761" s="2" t="s">
        <v>765</v>
      </c>
      <c r="B761" s="2" t="s">
        <v>3</v>
      </c>
    </row>
    <row r="762">
      <c r="A762" s="2" t="s">
        <v>766</v>
      </c>
      <c r="B762" s="2" t="s">
        <v>12</v>
      </c>
    </row>
    <row r="763">
      <c r="A763" s="2" t="s">
        <v>767</v>
      </c>
      <c r="B763" s="2" t="s">
        <v>20</v>
      </c>
    </row>
    <row r="764">
      <c r="A764" s="2" t="s">
        <v>768</v>
      </c>
      <c r="B764" s="2" t="s">
        <v>36</v>
      </c>
    </row>
    <row r="765">
      <c r="A765" s="2" t="s">
        <v>769</v>
      </c>
      <c r="B765" s="2" t="s">
        <v>12</v>
      </c>
    </row>
    <row r="766">
      <c r="A766" s="2" t="s">
        <v>770</v>
      </c>
      <c r="B766" s="2" t="s">
        <v>12</v>
      </c>
    </row>
    <row r="767">
      <c r="A767" s="2" t="s">
        <v>771</v>
      </c>
      <c r="B767" s="2" t="s">
        <v>10</v>
      </c>
    </row>
    <row r="768">
      <c r="A768" s="2" t="s">
        <v>772</v>
      </c>
      <c r="B768" s="2" t="s">
        <v>5</v>
      </c>
    </row>
    <row r="769">
      <c r="A769" s="2" t="s">
        <v>773</v>
      </c>
      <c r="B769" s="2" t="s">
        <v>10</v>
      </c>
    </row>
    <row r="770">
      <c r="A770" s="2" t="s">
        <v>774</v>
      </c>
      <c r="B770" s="2" t="s">
        <v>12</v>
      </c>
    </row>
    <row r="771">
      <c r="A771" s="2" t="s">
        <v>775</v>
      </c>
      <c r="B771" s="2" t="s">
        <v>3</v>
      </c>
    </row>
    <row r="772">
      <c r="A772" s="2" t="s">
        <v>776</v>
      </c>
      <c r="B772" s="2" t="s">
        <v>3</v>
      </c>
    </row>
    <row r="773">
      <c r="A773" s="2" t="s">
        <v>777</v>
      </c>
      <c r="B773" s="2" t="s">
        <v>10</v>
      </c>
    </row>
    <row r="774">
      <c r="A774" s="2" t="s">
        <v>778</v>
      </c>
      <c r="B774" s="2" t="s">
        <v>10</v>
      </c>
    </row>
    <row r="775">
      <c r="A775" s="2" t="s">
        <v>779</v>
      </c>
      <c r="B775" s="2" t="s">
        <v>36</v>
      </c>
    </row>
    <row r="776">
      <c r="A776" s="2" t="s">
        <v>780</v>
      </c>
      <c r="B776" s="2" t="s">
        <v>3</v>
      </c>
    </row>
    <row r="777">
      <c r="A777" s="2" t="s">
        <v>781</v>
      </c>
      <c r="B777" s="2" t="s">
        <v>5</v>
      </c>
    </row>
    <row r="778">
      <c r="A778" s="2" t="s">
        <v>782</v>
      </c>
      <c r="B778" s="2" t="s">
        <v>12</v>
      </c>
    </row>
    <row r="779">
      <c r="A779" s="2" t="s">
        <v>783</v>
      </c>
      <c r="B779" s="2" t="s">
        <v>12</v>
      </c>
    </row>
    <row r="780">
      <c r="A780" s="2" t="s">
        <v>784</v>
      </c>
      <c r="B780" s="2" t="s">
        <v>3</v>
      </c>
    </row>
    <row r="781">
      <c r="A781" s="2" t="s">
        <v>785</v>
      </c>
      <c r="B781" s="2" t="s">
        <v>12</v>
      </c>
    </row>
    <row r="782">
      <c r="A782" s="2" t="s">
        <v>786</v>
      </c>
      <c r="B782" s="2" t="s">
        <v>12</v>
      </c>
    </row>
    <row r="783">
      <c r="A783" s="2" t="s">
        <v>787</v>
      </c>
      <c r="B783" s="2" t="s">
        <v>8</v>
      </c>
    </row>
    <row r="784">
      <c r="A784" s="2" t="s">
        <v>788</v>
      </c>
      <c r="B784" s="2" t="s">
        <v>32</v>
      </c>
    </row>
    <row r="785">
      <c r="A785" s="2" t="s">
        <v>789</v>
      </c>
      <c r="B785" s="2" t="s">
        <v>20</v>
      </c>
    </row>
    <row r="786">
      <c r="A786" s="2" t="s">
        <v>790</v>
      </c>
      <c r="B786" s="2" t="s">
        <v>3</v>
      </c>
    </row>
    <row r="787">
      <c r="A787" s="2" t="s">
        <v>791</v>
      </c>
      <c r="B787" s="2" t="s">
        <v>12</v>
      </c>
    </row>
    <row r="788">
      <c r="A788" s="2" t="s">
        <v>792</v>
      </c>
      <c r="B788" s="2" t="s">
        <v>12</v>
      </c>
    </row>
    <row r="789">
      <c r="A789" s="2" t="s">
        <v>793</v>
      </c>
      <c r="B789" s="2" t="s">
        <v>5</v>
      </c>
    </row>
    <row r="790">
      <c r="A790" s="2" t="s">
        <v>794</v>
      </c>
      <c r="B790" s="2" t="s">
        <v>10</v>
      </c>
    </row>
    <row r="791">
      <c r="A791" s="2" t="s">
        <v>795</v>
      </c>
      <c r="B791" s="2" t="s">
        <v>3</v>
      </c>
    </row>
    <row r="792">
      <c r="A792" s="2" t="s">
        <v>796</v>
      </c>
      <c r="B792" s="2" t="s">
        <v>3</v>
      </c>
    </row>
    <row r="793">
      <c r="A793" s="2" t="s">
        <v>797</v>
      </c>
      <c r="B793" s="2" t="s">
        <v>32</v>
      </c>
    </row>
    <row r="794">
      <c r="A794" s="2" t="s">
        <v>798</v>
      </c>
      <c r="B794" s="2" t="s">
        <v>12</v>
      </c>
    </row>
    <row r="795">
      <c r="A795" s="2" t="s">
        <v>799</v>
      </c>
      <c r="B795" s="2" t="s">
        <v>5</v>
      </c>
    </row>
    <row r="796">
      <c r="A796" s="2" t="s">
        <v>800</v>
      </c>
      <c r="B796" s="2" t="s">
        <v>8</v>
      </c>
    </row>
    <row r="797">
      <c r="A797" s="2" t="s">
        <v>801</v>
      </c>
      <c r="B797" s="2" t="s">
        <v>8</v>
      </c>
    </row>
    <row r="798">
      <c r="A798" s="2" t="s">
        <v>802</v>
      </c>
      <c r="B798" s="2" t="s">
        <v>5</v>
      </c>
    </row>
    <row r="799">
      <c r="A799" s="2" t="s">
        <v>803</v>
      </c>
      <c r="B799" s="2" t="s">
        <v>3</v>
      </c>
    </row>
    <row r="800">
      <c r="A800" s="2" t="s">
        <v>804</v>
      </c>
      <c r="B800" s="2" t="s">
        <v>36</v>
      </c>
    </row>
    <row r="801">
      <c r="A801" s="2" t="s">
        <v>805</v>
      </c>
      <c r="B801" s="2" t="s">
        <v>20</v>
      </c>
    </row>
    <row r="802">
      <c r="A802" s="2" t="s">
        <v>806</v>
      </c>
      <c r="B802" s="2" t="s">
        <v>8</v>
      </c>
    </row>
    <row r="803">
      <c r="A803" s="2" t="s">
        <v>807</v>
      </c>
      <c r="B803" s="2" t="s">
        <v>5</v>
      </c>
    </row>
    <row r="804">
      <c r="A804" s="2" t="s">
        <v>808</v>
      </c>
      <c r="B804" s="2" t="s">
        <v>36</v>
      </c>
    </row>
    <row r="805">
      <c r="A805" s="2" t="s">
        <v>809</v>
      </c>
      <c r="B805" s="2" t="s">
        <v>8</v>
      </c>
    </row>
    <row r="806">
      <c r="A806" s="2" t="s">
        <v>810</v>
      </c>
      <c r="B806" s="2" t="s">
        <v>10</v>
      </c>
    </row>
    <row r="807">
      <c r="A807" s="2" t="s">
        <v>811</v>
      </c>
      <c r="B807" s="2" t="s">
        <v>8</v>
      </c>
    </row>
    <row r="808">
      <c r="A808" s="2" t="s">
        <v>812</v>
      </c>
      <c r="B808" s="2" t="s">
        <v>3</v>
      </c>
    </row>
    <row r="809">
      <c r="A809" s="2" t="s">
        <v>813</v>
      </c>
      <c r="B809" s="2" t="s">
        <v>32</v>
      </c>
    </row>
    <row r="810">
      <c r="A810" s="2" t="s">
        <v>814</v>
      </c>
      <c r="B810" s="2" t="s">
        <v>36</v>
      </c>
    </row>
    <row r="811">
      <c r="A811" s="2" t="s">
        <v>815</v>
      </c>
      <c r="B811" s="2" t="s">
        <v>32</v>
      </c>
    </row>
    <row r="812">
      <c r="A812" s="2" t="s">
        <v>816</v>
      </c>
      <c r="B812" s="2" t="s">
        <v>8</v>
      </c>
    </row>
    <row r="813">
      <c r="A813" s="2" t="s">
        <v>817</v>
      </c>
      <c r="B813" s="2" t="s">
        <v>32</v>
      </c>
    </row>
    <row r="814">
      <c r="A814" s="2" t="s">
        <v>818</v>
      </c>
      <c r="B814" s="2" t="s">
        <v>12</v>
      </c>
    </row>
    <row r="815">
      <c r="A815" s="2" t="s">
        <v>819</v>
      </c>
      <c r="B815" s="2" t="s">
        <v>20</v>
      </c>
    </row>
    <row r="816">
      <c r="A816" s="2" t="s">
        <v>820</v>
      </c>
      <c r="B816" s="2" t="s">
        <v>8</v>
      </c>
    </row>
    <row r="817">
      <c r="A817" s="2" t="s">
        <v>821</v>
      </c>
      <c r="B817" s="2" t="s">
        <v>12</v>
      </c>
    </row>
    <row r="818">
      <c r="A818" s="2" t="s">
        <v>822</v>
      </c>
      <c r="B818" s="2" t="s">
        <v>3</v>
      </c>
    </row>
    <row r="819">
      <c r="A819" s="2" t="s">
        <v>823</v>
      </c>
      <c r="B819" s="2" t="s">
        <v>3</v>
      </c>
    </row>
    <row r="820">
      <c r="A820" s="2" t="s">
        <v>824</v>
      </c>
      <c r="B820" s="2" t="s">
        <v>25</v>
      </c>
    </row>
    <row r="821">
      <c r="A821" s="2" t="s">
        <v>825</v>
      </c>
      <c r="B821" s="2" t="s">
        <v>32</v>
      </c>
    </row>
    <row r="822">
      <c r="A822" s="2" t="s">
        <v>826</v>
      </c>
      <c r="B822" s="2" t="s">
        <v>3</v>
      </c>
    </row>
    <row r="823">
      <c r="A823" s="2" t="s">
        <v>827</v>
      </c>
      <c r="B823" s="2" t="s">
        <v>12</v>
      </c>
    </row>
    <row r="824">
      <c r="A824" s="2" t="s">
        <v>828</v>
      </c>
      <c r="B824" s="2" t="s">
        <v>5</v>
      </c>
    </row>
    <row r="825">
      <c r="A825" s="2" t="s">
        <v>829</v>
      </c>
      <c r="B825" s="2" t="s">
        <v>8</v>
      </c>
    </row>
    <row r="826">
      <c r="A826" s="2" t="s">
        <v>830</v>
      </c>
      <c r="B826" s="2" t="s">
        <v>8</v>
      </c>
    </row>
    <row r="827">
      <c r="A827" s="2" t="s">
        <v>831</v>
      </c>
      <c r="B827" s="2" t="s">
        <v>25</v>
      </c>
    </row>
    <row r="828">
      <c r="A828" s="2" t="s">
        <v>832</v>
      </c>
      <c r="B828" s="2" t="s">
        <v>32</v>
      </c>
    </row>
    <row r="829">
      <c r="A829" s="2" t="s">
        <v>833</v>
      </c>
      <c r="B829" s="2" t="s">
        <v>12</v>
      </c>
    </row>
    <row r="830">
      <c r="A830" s="2" t="s">
        <v>834</v>
      </c>
      <c r="B830" s="2" t="s">
        <v>5</v>
      </c>
    </row>
    <row r="831">
      <c r="A831" s="2" t="s">
        <v>835</v>
      </c>
      <c r="B831" s="2" t="s">
        <v>5</v>
      </c>
    </row>
    <row r="832">
      <c r="A832" s="2" t="s">
        <v>836</v>
      </c>
      <c r="B832" s="2" t="s">
        <v>5</v>
      </c>
    </row>
    <row r="833">
      <c r="A833" s="2" t="s">
        <v>837</v>
      </c>
      <c r="B833" s="2" t="s">
        <v>25</v>
      </c>
    </row>
    <row r="834">
      <c r="A834" s="2" t="s">
        <v>838</v>
      </c>
      <c r="B834" s="2" t="s">
        <v>12</v>
      </c>
    </row>
    <row r="835">
      <c r="A835" s="2" t="s">
        <v>839</v>
      </c>
      <c r="B835" s="2" t="s">
        <v>12</v>
      </c>
    </row>
    <row r="836">
      <c r="A836" s="2" t="s">
        <v>840</v>
      </c>
      <c r="B836" s="2" t="s">
        <v>10</v>
      </c>
    </row>
    <row r="837">
      <c r="A837" s="2" t="s">
        <v>841</v>
      </c>
      <c r="B837" s="2" t="s">
        <v>5</v>
      </c>
    </row>
    <row r="838">
      <c r="A838" s="2" t="s">
        <v>842</v>
      </c>
      <c r="B838" s="2" t="s">
        <v>8</v>
      </c>
    </row>
    <row r="839">
      <c r="A839" s="2" t="s">
        <v>843</v>
      </c>
      <c r="B839" s="2" t="s">
        <v>5</v>
      </c>
    </row>
    <row r="840">
      <c r="A840" s="2" t="s">
        <v>844</v>
      </c>
      <c r="B840" s="2" t="s">
        <v>5</v>
      </c>
    </row>
    <row r="841">
      <c r="A841" s="2" t="s">
        <v>845</v>
      </c>
      <c r="B841" s="2" t="s">
        <v>3</v>
      </c>
    </row>
    <row r="842">
      <c r="A842" s="2" t="s">
        <v>846</v>
      </c>
      <c r="B842" s="2" t="s">
        <v>3</v>
      </c>
    </row>
    <row r="843">
      <c r="A843" s="2" t="s">
        <v>847</v>
      </c>
      <c r="B843" s="2" t="s">
        <v>12</v>
      </c>
    </row>
    <row r="844">
      <c r="A844" s="2" t="s">
        <v>848</v>
      </c>
      <c r="B844" s="2" t="s">
        <v>8</v>
      </c>
    </row>
    <row r="845">
      <c r="A845" s="2" t="s">
        <v>849</v>
      </c>
      <c r="B845" s="2" t="s">
        <v>8</v>
      </c>
    </row>
    <row r="846">
      <c r="A846" s="2" t="s">
        <v>850</v>
      </c>
      <c r="B846" s="2" t="s">
        <v>3</v>
      </c>
    </row>
    <row r="847">
      <c r="A847" s="2" t="s">
        <v>851</v>
      </c>
      <c r="B847" s="2" t="s">
        <v>12</v>
      </c>
    </row>
    <row r="848">
      <c r="A848" s="2" t="s">
        <v>852</v>
      </c>
      <c r="B848" s="2" t="s">
        <v>32</v>
      </c>
    </row>
    <row r="849">
      <c r="A849" s="2" t="s">
        <v>853</v>
      </c>
      <c r="B849" s="2" t="s">
        <v>3</v>
      </c>
    </row>
    <row r="850">
      <c r="A850" s="2" t="s">
        <v>854</v>
      </c>
      <c r="B850" s="2" t="s">
        <v>36</v>
      </c>
    </row>
    <row r="851">
      <c r="A851" s="2" t="s">
        <v>855</v>
      </c>
      <c r="B851" s="2" t="s">
        <v>12</v>
      </c>
    </row>
    <row r="852">
      <c r="A852" s="2" t="s">
        <v>856</v>
      </c>
      <c r="B852" s="2" t="s">
        <v>8</v>
      </c>
    </row>
    <row r="853">
      <c r="A853" s="2" t="s">
        <v>857</v>
      </c>
      <c r="B853" s="2" t="s">
        <v>12</v>
      </c>
    </row>
    <row r="854">
      <c r="A854" s="2" t="s">
        <v>858</v>
      </c>
      <c r="B854" s="2" t="s">
        <v>36</v>
      </c>
    </row>
    <row r="855">
      <c r="A855" s="2" t="s">
        <v>859</v>
      </c>
      <c r="B855" s="2" t="s">
        <v>10</v>
      </c>
    </row>
    <row r="856">
      <c r="A856" s="2" t="s">
        <v>860</v>
      </c>
      <c r="B856" s="2" t="s">
        <v>25</v>
      </c>
    </row>
    <row r="857">
      <c r="A857" s="2" t="s">
        <v>861</v>
      </c>
      <c r="B857" s="2" t="s">
        <v>12</v>
      </c>
    </row>
    <row r="858">
      <c r="A858" s="2" t="s">
        <v>862</v>
      </c>
      <c r="B858" s="2" t="s">
        <v>12</v>
      </c>
    </row>
    <row r="859">
      <c r="A859" s="2" t="s">
        <v>863</v>
      </c>
      <c r="B859" s="2" t="s">
        <v>8</v>
      </c>
    </row>
    <row r="860">
      <c r="A860" s="2" t="s">
        <v>864</v>
      </c>
      <c r="B860" s="2" t="s">
        <v>36</v>
      </c>
    </row>
    <row r="861">
      <c r="A861" s="2" t="s">
        <v>865</v>
      </c>
      <c r="B861" s="2" t="s">
        <v>5</v>
      </c>
    </row>
    <row r="862">
      <c r="A862" s="2" t="s">
        <v>866</v>
      </c>
      <c r="B862" s="2" t="s">
        <v>25</v>
      </c>
    </row>
    <row r="863">
      <c r="A863" s="2" t="s">
        <v>867</v>
      </c>
      <c r="B863" s="2" t="s">
        <v>20</v>
      </c>
    </row>
    <row r="864">
      <c r="A864" s="2" t="s">
        <v>868</v>
      </c>
      <c r="B864" s="2" t="s">
        <v>8</v>
      </c>
    </row>
    <row r="865">
      <c r="A865" s="2" t="s">
        <v>869</v>
      </c>
      <c r="B865" s="2" t="s">
        <v>5</v>
      </c>
    </row>
    <row r="866">
      <c r="A866" s="2" t="s">
        <v>870</v>
      </c>
      <c r="B866" s="2" t="s">
        <v>10</v>
      </c>
    </row>
    <row r="867">
      <c r="A867" s="2" t="s">
        <v>871</v>
      </c>
      <c r="B867" s="2" t="s">
        <v>10</v>
      </c>
    </row>
    <row r="868">
      <c r="A868" s="2" t="s">
        <v>872</v>
      </c>
      <c r="B868" s="2" t="s">
        <v>10</v>
      </c>
    </row>
    <row r="869">
      <c r="A869" s="2" t="s">
        <v>873</v>
      </c>
      <c r="B869" s="2" t="s">
        <v>8</v>
      </c>
    </row>
    <row r="870">
      <c r="A870" s="2" t="s">
        <v>874</v>
      </c>
      <c r="B870" s="2" t="s">
        <v>10</v>
      </c>
    </row>
    <row r="871">
      <c r="A871" s="2" t="s">
        <v>875</v>
      </c>
      <c r="B871" s="2" t="s">
        <v>8</v>
      </c>
    </row>
    <row r="872">
      <c r="A872" s="2" t="s">
        <v>876</v>
      </c>
      <c r="B872" s="2" t="s">
        <v>8</v>
      </c>
    </row>
    <row r="873">
      <c r="A873" s="2" t="s">
        <v>877</v>
      </c>
      <c r="B873" s="2" t="s">
        <v>10</v>
      </c>
    </row>
    <row r="874">
      <c r="A874" s="2" t="s">
        <v>878</v>
      </c>
      <c r="B874" s="2" t="s">
        <v>10</v>
      </c>
    </row>
    <row r="875">
      <c r="A875" s="2" t="s">
        <v>879</v>
      </c>
      <c r="B875" s="2" t="s">
        <v>12</v>
      </c>
    </row>
    <row r="876">
      <c r="A876" s="2" t="s">
        <v>880</v>
      </c>
      <c r="B876" s="2" t="s">
        <v>5</v>
      </c>
    </row>
    <row r="877">
      <c r="A877" s="2" t="s">
        <v>881</v>
      </c>
      <c r="B877" s="2" t="s">
        <v>5</v>
      </c>
    </row>
    <row r="878">
      <c r="A878" s="2" t="s">
        <v>882</v>
      </c>
      <c r="B878" s="2" t="s">
        <v>12</v>
      </c>
    </row>
    <row r="879">
      <c r="A879" s="2" t="s">
        <v>883</v>
      </c>
      <c r="B879" s="2" t="s">
        <v>5</v>
      </c>
    </row>
    <row r="880">
      <c r="A880" s="2" t="s">
        <v>884</v>
      </c>
      <c r="B880" s="2" t="s">
        <v>8</v>
      </c>
    </row>
    <row r="881">
      <c r="A881" s="2" t="s">
        <v>885</v>
      </c>
      <c r="B881" s="2" t="s">
        <v>36</v>
      </c>
    </row>
    <row r="882">
      <c r="A882" s="2" t="s">
        <v>886</v>
      </c>
      <c r="B882" s="2" t="s">
        <v>12</v>
      </c>
    </row>
    <row r="883">
      <c r="A883" s="2" t="s">
        <v>887</v>
      </c>
      <c r="B883" s="2" t="s">
        <v>10</v>
      </c>
    </row>
    <row r="884">
      <c r="A884" s="2" t="s">
        <v>888</v>
      </c>
      <c r="B884" s="2" t="s">
        <v>5</v>
      </c>
    </row>
    <row r="885">
      <c r="A885" s="2" t="s">
        <v>889</v>
      </c>
      <c r="B885" s="2" t="s">
        <v>12</v>
      </c>
    </row>
    <row r="886">
      <c r="A886" s="2" t="s">
        <v>890</v>
      </c>
      <c r="B886" s="2" t="s">
        <v>5</v>
      </c>
    </row>
    <row r="887">
      <c r="A887" s="2" t="s">
        <v>891</v>
      </c>
      <c r="B887" s="2" t="s">
        <v>20</v>
      </c>
    </row>
    <row r="888">
      <c r="A888" s="2" t="s">
        <v>892</v>
      </c>
      <c r="B888" s="2" t="s">
        <v>5</v>
      </c>
    </row>
    <row r="889">
      <c r="A889" s="3" t="s">
        <v>893</v>
      </c>
      <c r="B889" s="2" t="s">
        <v>12</v>
      </c>
    </row>
    <row r="890">
      <c r="A890" s="2" t="s">
        <v>894</v>
      </c>
      <c r="B890" s="2" t="s">
        <v>5</v>
      </c>
    </row>
    <row r="891">
      <c r="A891" s="2" t="s">
        <v>895</v>
      </c>
      <c r="B891" s="2" t="s">
        <v>3</v>
      </c>
    </row>
    <row r="892">
      <c r="A892" s="2" t="s">
        <v>896</v>
      </c>
      <c r="B892" s="2" t="s">
        <v>3</v>
      </c>
    </row>
    <row r="893">
      <c r="A893" s="2" t="s">
        <v>897</v>
      </c>
      <c r="B893" s="2" t="s">
        <v>8</v>
      </c>
    </row>
    <row r="894">
      <c r="A894" s="2" t="s">
        <v>898</v>
      </c>
      <c r="B894" s="2" t="s">
        <v>8</v>
      </c>
    </row>
    <row r="895">
      <c r="A895" s="2" t="s">
        <v>899</v>
      </c>
      <c r="B895" s="2" t="s">
        <v>3</v>
      </c>
    </row>
    <row r="896">
      <c r="A896" s="2" t="s">
        <v>900</v>
      </c>
      <c r="B896" s="2" t="s">
        <v>8</v>
      </c>
    </row>
    <row r="897">
      <c r="A897" s="2" t="s">
        <v>901</v>
      </c>
      <c r="B897" s="2" t="s">
        <v>8</v>
      </c>
    </row>
    <row r="898">
      <c r="A898" s="2" t="s">
        <v>902</v>
      </c>
      <c r="B898" s="2" t="s">
        <v>10</v>
      </c>
    </row>
    <row r="899">
      <c r="A899" s="2" t="s">
        <v>903</v>
      </c>
      <c r="B899" s="2" t="s">
        <v>36</v>
      </c>
    </row>
    <row r="900">
      <c r="A900" s="2" t="s">
        <v>904</v>
      </c>
      <c r="B900" s="2" t="s">
        <v>10</v>
      </c>
    </row>
    <row r="901">
      <c r="A901" s="2" t="s">
        <v>905</v>
      </c>
      <c r="B901" s="2" t="s">
        <v>8</v>
      </c>
    </row>
    <row r="902">
      <c r="A902" s="2" t="s">
        <v>906</v>
      </c>
      <c r="B902" s="2" t="s">
        <v>8</v>
      </c>
    </row>
    <row r="903">
      <c r="A903" s="2" t="s">
        <v>907</v>
      </c>
      <c r="B903" s="2" t="s">
        <v>12</v>
      </c>
    </row>
    <row r="904">
      <c r="A904" s="2" t="s">
        <v>908</v>
      </c>
      <c r="B904" s="2" t="s">
        <v>5</v>
      </c>
    </row>
    <row r="905">
      <c r="A905" s="2" t="s">
        <v>909</v>
      </c>
      <c r="B905" s="2" t="s">
        <v>3</v>
      </c>
    </row>
    <row r="906">
      <c r="A906" s="2" t="s">
        <v>910</v>
      </c>
      <c r="B906" s="2" t="s">
        <v>20</v>
      </c>
    </row>
    <row r="907">
      <c r="A907" s="2" t="s">
        <v>911</v>
      </c>
      <c r="B907" s="2" t="s">
        <v>8</v>
      </c>
    </row>
    <row r="908">
      <c r="A908" s="2" t="s">
        <v>912</v>
      </c>
      <c r="B908" s="2" t="s">
        <v>12</v>
      </c>
    </row>
    <row r="909">
      <c r="A909" s="2" t="s">
        <v>913</v>
      </c>
      <c r="B909" s="2" t="s">
        <v>20</v>
      </c>
    </row>
    <row r="910">
      <c r="A910" s="2" t="s">
        <v>914</v>
      </c>
      <c r="B910" s="2" t="s">
        <v>12</v>
      </c>
    </row>
    <row r="911">
      <c r="A911" s="2" t="s">
        <v>915</v>
      </c>
      <c r="B911" s="2" t="s">
        <v>32</v>
      </c>
    </row>
    <row r="912">
      <c r="A912" s="2" t="s">
        <v>916</v>
      </c>
      <c r="B912" s="2" t="s">
        <v>5</v>
      </c>
    </row>
    <row r="913">
      <c r="A913" s="2" t="s">
        <v>917</v>
      </c>
      <c r="B913" s="2" t="s">
        <v>10</v>
      </c>
    </row>
    <row r="914">
      <c r="A914" s="2" t="s">
        <v>918</v>
      </c>
      <c r="B914" s="2" t="s">
        <v>3</v>
      </c>
    </row>
    <row r="915">
      <c r="A915" s="2" t="s">
        <v>919</v>
      </c>
      <c r="B915" s="2" t="s">
        <v>8</v>
      </c>
    </row>
    <row r="916">
      <c r="A916" s="2" t="s">
        <v>920</v>
      </c>
      <c r="B916" s="2" t="s">
        <v>3</v>
      </c>
    </row>
    <row r="917">
      <c r="A917" s="2" t="s">
        <v>921</v>
      </c>
      <c r="B917" s="2" t="s">
        <v>32</v>
      </c>
    </row>
    <row r="918">
      <c r="A918" s="2" t="s">
        <v>922</v>
      </c>
      <c r="B918" s="2" t="s">
        <v>3</v>
      </c>
    </row>
    <row r="919">
      <c r="A919" s="2" t="s">
        <v>923</v>
      </c>
      <c r="B919" s="2" t="s">
        <v>20</v>
      </c>
    </row>
    <row r="920">
      <c r="A920" s="2" t="s">
        <v>924</v>
      </c>
      <c r="B920" s="2" t="s">
        <v>12</v>
      </c>
    </row>
    <row r="921">
      <c r="A921" s="2" t="s">
        <v>925</v>
      </c>
      <c r="B921" s="2" t="s">
        <v>3</v>
      </c>
    </row>
    <row r="922">
      <c r="A922" s="2" t="s">
        <v>926</v>
      </c>
      <c r="B922" s="2" t="s">
        <v>12</v>
      </c>
    </row>
    <row r="923">
      <c r="A923" s="2" t="s">
        <v>927</v>
      </c>
      <c r="B923" s="2" t="s">
        <v>12</v>
      </c>
    </row>
    <row r="924">
      <c r="A924" s="2" t="s">
        <v>928</v>
      </c>
      <c r="B924" s="2" t="s">
        <v>12</v>
      </c>
    </row>
    <row r="925">
      <c r="A925" s="2" t="s">
        <v>929</v>
      </c>
      <c r="B925" s="2" t="s">
        <v>3</v>
      </c>
    </row>
    <row r="926">
      <c r="A926" s="2" t="s">
        <v>930</v>
      </c>
      <c r="B926" s="2" t="s">
        <v>8</v>
      </c>
    </row>
    <row r="927">
      <c r="A927" s="2" t="s">
        <v>931</v>
      </c>
      <c r="B927" s="2" t="s">
        <v>20</v>
      </c>
    </row>
    <row r="928">
      <c r="A928" s="2" t="s">
        <v>932</v>
      </c>
      <c r="B928" s="2" t="s">
        <v>12</v>
      </c>
    </row>
    <row r="929">
      <c r="A929" s="2" t="s">
        <v>933</v>
      </c>
      <c r="B929" s="2" t="s">
        <v>12</v>
      </c>
    </row>
    <row r="930">
      <c r="A930" s="2" t="s">
        <v>934</v>
      </c>
      <c r="B930" s="2" t="s">
        <v>5</v>
      </c>
    </row>
    <row r="931">
      <c r="A931" s="2" t="s">
        <v>935</v>
      </c>
      <c r="B931" s="2" t="s">
        <v>32</v>
      </c>
    </row>
    <row r="932">
      <c r="A932" s="2" t="s">
        <v>936</v>
      </c>
      <c r="B932" s="2" t="s">
        <v>3</v>
      </c>
    </row>
    <row r="933">
      <c r="A933" s="2" t="s">
        <v>937</v>
      </c>
      <c r="B933" s="2" t="s">
        <v>8</v>
      </c>
    </row>
    <row r="934">
      <c r="A934" s="2" t="s">
        <v>938</v>
      </c>
      <c r="B934" s="2" t="s">
        <v>32</v>
      </c>
    </row>
    <row r="935">
      <c r="A935" s="2" t="s">
        <v>939</v>
      </c>
      <c r="B935" s="2" t="s">
        <v>12</v>
      </c>
    </row>
    <row r="936">
      <c r="A936" s="2" t="s">
        <v>940</v>
      </c>
      <c r="B936" s="2" t="s">
        <v>5</v>
      </c>
    </row>
    <row r="937">
      <c r="A937" s="2" t="s">
        <v>941</v>
      </c>
      <c r="B937" s="2" t="s">
        <v>5</v>
      </c>
    </row>
    <row r="938">
      <c r="A938" s="2" t="s">
        <v>942</v>
      </c>
      <c r="B938" s="2" t="s">
        <v>5</v>
      </c>
    </row>
    <row r="939">
      <c r="A939" s="2" t="s">
        <v>943</v>
      </c>
      <c r="B939" s="2" t="s">
        <v>20</v>
      </c>
    </row>
    <row r="940">
      <c r="A940" s="2" t="s">
        <v>944</v>
      </c>
      <c r="B940" s="2" t="s">
        <v>10</v>
      </c>
    </row>
    <row r="941">
      <c r="A941" s="2" t="s">
        <v>945</v>
      </c>
      <c r="B941" s="2" t="s">
        <v>10</v>
      </c>
    </row>
    <row r="942">
      <c r="A942" s="2" t="s">
        <v>946</v>
      </c>
      <c r="B942" s="2" t="s">
        <v>3</v>
      </c>
    </row>
    <row r="943">
      <c r="A943" s="2" t="s">
        <v>947</v>
      </c>
      <c r="B943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6.43"/>
    <col customWidth="1" min="3" max="3" width="13.57"/>
    <col customWidth="1" min="4" max="4" width="9.29"/>
    <col customWidth="1" min="5" max="8" width="5.71"/>
    <col customWidth="1" min="9" max="13" width="8.71"/>
  </cols>
  <sheetData>
    <row r="1">
      <c r="A1" s="4" t="s">
        <v>948</v>
      </c>
      <c r="B1" s="5"/>
      <c r="C1" s="2"/>
      <c r="D1" s="6" t="s">
        <v>949</v>
      </c>
    </row>
    <row r="2">
      <c r="A2" s="7" t="s">
        <v>950</v>
      </c>
      <c r="B2" s="8" t="s">
        <v>951</v>
      </c>
      <c r="C2" s="2"/>
      <c r="D2" s="9" t="s">
        <v>950</v>
      </c>
      <c r="E2" s="9" t="s">
        <v>952</v>
      </c>
      <c r="F2" s="10" t="s">
        <v>953</v>
      </c>
      <c r="G2" s="10" t="s">
        <v>954</v>
      </c>
      <c r="H2" s="10" t="s">
        <v>955</v>
      </c>
      <c r="I2" s="10" t="s">
        <v>956</v>
      </c>
      <c r="J2" s="10" t="s">
        <v>957</v>
      </c>
      <c r="K2" s="10" t="s">
        <v>958</v>
      </c>
      <c r="L2" s="10" t="s">
        <v>959</v>
      </c>
      <c r="M2" s="11" t="s">
        <v>960</v>
      </c>
    </row>
    <row r="3">
      <c r="A3" s="12" t="str">
        <f>IFERROR(__xludf.DUMMYFUNCTION(" QUERY('データ'!$A$2:$Z999, ""SELECT B, COUNT(B) WHERE B IS NOT NULL GROUP BY B LABEL COUNT(B) ''"")"),"不満")</f>
        <v>不満</v>
      </c>
      <c r="B3" s="13">
        <f>IFERROR(__xludf.DUMMYFUNCTION("""COMPUTED_VALUE"""),71.0)</f>
        <v>71</v>
      </c>
      <c r="C3" s="2"/>
      <c r="D3" s="14" t="s">
        <v>8</v>
      </c>
      <c r="E3" s="14">
        <v>7.0</v>
      </c>
      <c r="F3" s="14">
        <v>62.0</v>
      </c>
      <c r="G3" s="14">
        <v>6.0</v>
      </c>
      <c r="H3" s="14">
        <v>10.0</v>
      </c>
      <c r="I3" s="14">
        <v>81.18</v>
      </c>
      <c r="J3" s="14">
        <v>18.82</v>
      </c>
      <c r="K3" s="14">
        <v>53.85</v>
      </c>
      <c r="L3" s="14">
        <v>41.18</v>
      </c>
      <c r="M3" s="15">
        <v>46.67</v>
      </c>
    </row>
    <row r="4">
      <c r="A4" s="12" t="str">
        <f>IFERROR(__xludf.DUMMYFUNCTION("""COMPUTED_VALUE"""),"了解")</f>
        <v>了解</v>
      </c>
      <c r="B4" s="13">
        <f>IFERROR(__xludf.DUMMYFUNCTION("""COMPUTED_VALUE"""),192.0)</f>
        <v>192</v>
      </c>
      <c r="D4" s="16" t="s">
        <v>36</v>
      </c>
      <c r="E4" s="16">
        <v>1.0</v>
      </c>
      <c r="F4" s="16">
        <v>79.0</v>
      </c>
      <c r="G4" s="16">
        <v>3.0</v>
      </c>
      <c r="H4" s="16">
        <v>2.0</v>
      </c>
      <c r="I4" s="16">
        <v>94.12</v>
      </c>
      <c r="J4" s="16">
        <v>5.88</v>
      </c>
      <c r="K4" s="16">
        <v>25.0</v>
      </c>
      <c r="L4" s="16">
        <v>33.33</v>
      </c>
      <c r="M4" s="17">
        <v>28.57</v>
      </c>
    </row>
    <row r="5">
      <c r="A5" s="12" t="str">
        <f>IFERROR(__xludf.DUMMYFUNCTION("""COMPUTED_VALUE"""),"困惑")</f>
        <v>困惑</v>
      </c>
      <c r="B5" s="13">
        <f>IFERROR(__xludf.DUMMYFUNCTION("""COMPUTED_VALUE"""),136.0)</f>
        <v>136</v>
      </c>
      <c r="C5" s="2"/>
      <c r="D5" s="16" t="s">
        <v>5</v>
      </c>
      <c r="E5" s="16">
        <v>13.0</v>
      </c>
      <c r="F5" s="16">
        <v>65.0</v>
      </c>
      <c r="G5" s="16">
        <v>5.0</v>
      </c>
      <c r="H5" s="16">
        <v>2.0</v>
      </c>
      <c r="I5" s="16">
        <v>91.76</v>
      </c>
      <c r="J5" s="16">
        <v>8.24</v>
      </c>
      <c r="K5" s="16">
        <v>72.22</v>
      </c>
      <c r="L5" s="16">
        <v>86.67</v>
      </c>
      <c r="M5" s="17">
        <v>78.79</v>
      </c>
    </row>
    <row r="6">
      <c r="A6" s="12" t="str">
        <f>IFERROR(__xludf.DUMMYFUNCTION("""COMPUTED_VALUE"""),"嬉しい")</f>
        <v>嬉しい</v>
      </c>
      <c r="B6" s="13">
        <f>IFERROR(__xludf.DUMMYFUNCTION("""COMPUTED_VALUE"""),212.0)</f>
        <v>212</v>
      </c>
      <c r="C6" s="2"/>
      <c r="D6" s="16" t="s">
        <v>25</v>
      </c>
      <c r="E6" s="16">
        <v>0.0</v>
      </c>
      <c r="F6" s="16">
        <v>82.0</v>
      </c>
      <c r="G6" s="16">
        <v>2.0</v>
      </c>
      <c r="H6" s="16">
        <v>1.0</v>
      </c>
      <c r="I6" s="16">
        <v>96.47</v>
      </c>
      <c r="J6" s="16">
        <v>3.53</v>
      </c>
      <c r="K6" s="16">
        <v>0.0</v>
      </c>
      <c r="L6" s="16">
        <v>0.0</v>
      </c>
      <c r="M6" s="17">
        <v>1.0</v>
      </c>
    </row>
    <row r="7">
      <c r="A7" s="12" t="str">
        <f>IFERROR(__xludf.DUMMYFUNCTION("""COMPUTED_VALUE"""),"怒り")</f>
        <v>怒り</v>
      </c>
      <c r="B7" s="13">
        <f>IFERROR(__xludf.DUMMYFUNCTION("""COMPUTED_VALUE"""),29.0)</f>
        <v>29</v>
      </c>
      <c r="C7" s="2"/>
      <c r="D7" s="16" t="s">
        <v>20</v>
      </c>
      <c r="E7" s="16">
        <v>3.0</v>
      </c>
      <c r="F7" s="16">
        <v>74.0</v>
      </c>
      <c r="G7" s="16">
        <v>4.0</v>
      </c>
      <c r="H7" s="16">
        <v>4.0</v>
      </c>
      <c r="I7" s="16">
        <v>90.59</v>
      </c>
      <c r="J7" s="16">
        <v>9.41</v>
      </c>
      <c r="K7" s="16">
        <v>42.86</v>
      </c>
      <c r="L7" s="16">
        <v>42.86</v>
      </c>
      <c r="M7" s="17">
        <v>42.86</v>
      </c>
    </row>
    <row r="8">
      <c r="A8" s="12" t="str">
        <f>IFERROR(__xludf.DUMMYFUNCTION("""COMPUTED_VALUE"""),"恥ずかしい")</f>
        <v>恥ずかしい</v>
      </c>
      <c r="B8" s="13">
        <f>IFERROR(__xludf.DUMMYFUNCTION("""COMPUTED_VALUE"""),38.0)</f>
        <v>38</v>
      </c>
      <c r="C8" s="2"/>
      <c r="D8" s="16" t="s">
        <v>10</v>
      </c>
      <c r="E8" s="16">
        <v>5.0</v>
      </c>
      <c r="F8" s="16">
        <v>72.0</v>
      </c>
      <c r="G8" s="16">
        <v>1.0</v>
      </c>
      <c r="H8" s="16">
        <v>7.0</v>
      </c>
      <c r="I8" s="16">
        <v>90.59</v>
      </c>
      <c r="J8" s="16">
        <v>9.41</v>
      </c>
      <c r="K8" s="16">
        <v>83.33</v>
      </c>
      <c r="L8" s="16">
        <v>41.67</v>
      </c>
      <c r="M8" s="17">
        <v>55.56</v>
      </c>
    </row>
    <row r="9">
      <c r="A9" s="12" t="str">
        <f>IFERROR(__xludf.DUMMYFUNCTION("""COMPUTED_VALUE"""),"悲しい")</f>
        <v>悲しい</v>
      </c>
      <c r="B9" s="13">
        <f>IFERROR(__xludf.DUMMYFUNCTION("""COMPUTED_VALUE"""),131.0)</f>
        <v>131</v>
      </c>
      <c r="C9" s="2"/>
      <c r="D9" s="16" t="s">
        <v>12</v>
      </c>
      <c r="E9" s="16">
        <v>10.0</v>
      </c>
      <c r="F9" s="16">
        <v>59.0</v>
      </c>
      <c r="G9" s="16">
        <v>11.0</v>
      </c>
      <c r="H9" s="16">
        <v>5.0</v>
      </c>
      <c r="I9" s="16">
        <v>81.18</v>
      </c>
      <c r="J9" s="16">
        <v>18.82</v>
      </c>
      <c r="K9" s="16">
        <v>47.62</v>
      </c>
      <c r="L9" s="16">
        <v>66.67</v>
      </c>
      <c r="M9" s="17">
        <v>55.56</v>
      </c>
    </row>
    <row r="10">
      <c r="A10" s="12" t="str">
        <f>IFERROR(__xludf.DUMMYFUNCTION("""COMPUTED_VALUE"""),"決意")</f>
        <v>決意</v>
      </c>
      <c r="B10" s="13">
        <f>IFERROR(__xludf.DUMMYFUNCTION("""COMPUTED_VALUE"""),26.0)</f>
        <v>26</v>
      </c>
      <c r="C10" s="2"/>
      <c r="D10" s="16" t="s">
        <v>3</v>
      </c>
      <c r="E10" s="16">
        <v>5.0</v>
      </c>
      <c r="F10" s="16">
        <v>68.0</v>
      </c>
      <c r="G10" s="16">
        <v>6.0</v>
      </c>
      <c r="H10" s="16">
        <v>6.0</v>
      </c>
      <c r="I10" s="16">
        <v>85.88</v>
      </c>
      <c r="J10" s="16">
        <v>14.12</v>
      </c>
      <c r="K10" s="16">
        <v>45.45</v>
      </c>
      <c r="L10" s="16">
        <v>45.45</v>
      </c>
      <c r="M10" s="17">
        <v>45.45</v>
      </c>
    </row>
    <row r="11">
      <c r="A11" s="18" t="str">
        <f>IFERROR(__xludf.DUMMYFUNCTION("""COMPUTED_VALUE"""),"驚き")</f>
        <v>驚き</v>
      </c>
      <c r="B11" s="19">
        <f>IFERROR(__xludf.DUMMYFUNCTION("""COMPUTED_VALUE"""),105.0)</f>
        <v>105</v>
      </c>
      <c r="C11" s="2"/>
      <c r="D11" s="20" t="s">
        <v>32</v>
      </c>
      <c r="E11" s="20">
        <v>3.0</v>
      </c>
      <c r="F11" s="20">
        <v>81.0</v>
      </c>
      <c r="G11" s="20">
        <v>0.0</v>
      </c>
      <c r="H11" s="20">
        <v>1.0</v>
      </c>
      <c r="I11" s="20">
        <v>98.82</v>
      </c>
      <c r="J11" s="20">
        <v>1.18</v>
      </c>
      <c r="K11" s="20">
        <v>100.0</v>
      </c>
      <c r="L11" s="20">
        <v>75.0</v>
      </c>
      <c r="M11" s="21">
        <v>85.71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0"/>
    <col customWidth="1" min="2" max="3" width="12.86"/>
    <col customWidth="1" min="4" max="4" width="5.29"/>
    <col customWidth="1" min="6" max="7" width="9.0"/>
    <col customWidth="1" min="8" max="8" width="5.43"/>
    <col customWidth="1" min="9" max="10" width="13.14"/>
    <col customWidth="1" min="11" max="11" width="15.86"/>
  </cols>
  <sheetData>
    <row r="1">
      <c r="A1" s="4" t="s">
        <v>961</v>
      </c>
      <c r="B1" s="5"/>
    </row>
    <row r="2">
      <c r="A2" s="22" t="s">
        <v>962</v>
      </c>
      <c r="B2" s="23" t="s">
        <v>963</v>
      </c>
      <c r="C2" s="23" t="s">
        <v>964</v>
      </c>
    </row>
    <row r="3">
      <c r="A3" s="24" t="s">
        <v>958</v>
      </c>
      <c r="B3" s="24">
        <v>52.26</v>
      </c>
      <c r="C3" s="25">
        <v>55.29</v>
      </c>
    </row>
    <row r="4">
      <c r="A4" s="24" t="s">
        <v>959</v>
      </c>
      <c r="B4" s="24">
        <v>48.09</v>
      </c>
      <c r="C4" s="25">
        <v>55.29</v>
      </c>
    </row>
    <row r="5">
      <c r="A5" s="26" t="s">
        <v>965</v>
      </c>
      <c r="B5" s="26">
        <v>50.09</v>
      </c>
      <c r="C5" s="27">
        <v>55.29</v>
      </c>
    </row>
    <row r="6">
      <c r="A6" s="28" t="s">
        <v>966</v>
      </c>
      <c r="B6" s="29">
        <v>1.448</v>
      </c>
      <c r="C6" s="30"/>
    </row>
    <row r="20">
      <c r="D20" s="2"/>
      <c r="E20" s="2"/>
      <c r="F20" s="2"/>
      <c r="G20" s="2"/>
      <c r="H20" s="2"/>
      <c r="I20" s="2"/>
      <c r="J20" s="2"/>
      <c r="K20" s="2"/>
    </row>
    <row r="21">
      <c r="D21" s="2"/>
      <c r="E21" s="2"/>
      <c r="F21" s="2"/>
      <c r="G21" s="2"/>
      <c r="H21" s="2"/>
      <c r="I21" s="2"/>
      <c r="J21" s="2"/>
      <c r="K21" s="2"/>
    </row>
    <row r="22">
      <c r="D22" s="2"/>
      <c r="E22" s="2"/>
      <c r="F22" s="2"/>
      <c r="G22" s="2"/>
      <c r="H22" s="2"/>
      <c r="I22" s="2"/>
      <c r="J22" s="2"/>
      <c r="K22" s="2"/>
    </row>
    <row r="23">
      <c r="D23" s="2"/>
      <c r="E23" s="2"/>
      <c r="F23" s="2"/>
      <c r="G23" s="2"/>
      <c r="H23" s="2"/>
      <c r="I23" s="2"/>
      <c r="J23" s="2"/>
      <c r="K23" s="2"/>
    </row>
    <row r="24">
      <c r="D24" s="2"/>
      <c r="E24" s="2"/>
      <c r="F24" s="2"/>
      <c r="G24" s="2"/>
      <c r="H24" s="2"/>
      <c r="I24" s="2"/>
      <c r="J24" s="2"/>
      <c r="K24" s="2"/>
    </row>
    <row r="25">
      <c r="D25" s="2"/>
      <c r="E25" s="2"/>
      <c r="F25" s="2"/>
      <c r="G25" s="2"/>
      <c r="H25" s="2"/>
      <c r="I25" s="2"/>
      <c r="J25" s="2"/>
      <c r="K25" s="2"/>
    </row>
    <row r="26">
      <c r="D26" s="2"/>
      <c r="E26" s="2"/>
      <c r="F26" s="2"/>
      <c r="G26" s="2"/>
      <c r="H26" s="2"/>
      <c r="I26" s="2"/>
      <c r="J26" s="2"/>
      <c r="K26" s="2"/>
    </row>
    <row r="27">
      <c r="D27" s="2"/>
      <c r="E27" s="2"/>
      <c r="F27" s="2"/>
      <c r="G27" s="2"/>
      <c r="H27" s="2"/>
      <c r="I27" s="2"/>
      <c r="J27" s="2"/>
      <c r="K27" s="2"/>
    </row>
    <row r="28">
      <c r="D28" s="2"/>
      <c r="E28" s="2"/>
      <c r="F28" s="2"/>
      <c r="G28" s="2"/>
      <c r="H28" s="2"/>
      <c r="I28" s="2"/>
      <c r="J28" s="2"/>
      <c r="K28" s="2"/>
    </row>
    <row r="29">
      <c r="D29" s="2"/>
      <c r="E29" s="2"/>
      <c r="F29" s="2"/>
      <c r="G29" s="2"/>
      <c r="H29" s="2"/>
      <c r="I29" s="2"/>
      <c r="J29" s="2"/>
      <c r="K29" s="2"/>
    </row>
    <row r="30">
      <c r="D30" s="2"/>
      <c r="E30" s="2"/>
      <c r="F30" s="2"/>
      <c r="G30" s="2"/>
      <c r="H30" s="2"/>
      <c r="I30" s="2"/>
      <c r="J30" s="2"/>
      <c r="K30" s="2"/>
    </row>
    <row r="31">
      <c r="D31" s="2"/>
      <c r="E31" s="2"/>
      <c r="F31" s="2"/>
      <c r="G31" s="2"/>
      <c r="H31" s="2"/>
      <c r="I31" s="2"/>
      <c r="J31" s="2"/>
      <c r="K31" s="2"/>
    </row>
    <row r="32">
      <c r="D32" s="2"/>
      <c r="E32" s="2"/>
      <c r="F32" s="2"/>
      <c r="G32" s="2"/>
      <c r="H32" s="2"/>
      <c r="I32" s="2"/>
      <c r="J32" s="2"/>
      <c r="K32" s="2"/>
    </row>
    <row r="33">
      <c r="D33" s="2"/>
      <c r="E33" s="2"/>
      <c r="F33" s="2"/>
      <c r="G33" s="2"/>
      <c r="H33" s="2"/>
      <c r="I33" s="2"/>
      <c r="J33" s="2"/>
      <c r="K33" s="2"/>
    </row>
    <row r="34">
      <c r="D34" s="2"/>
      <c r="E34" s="2"/>
      <c r="F34" s="2"/>
      <c r="G34" s="2"/>
      <c r="H34" s="2"/>
      <c r="I34" s="2"/>
      <c r="J34" s="2"/>
      <c r="K34" s="2"/>
    </row>
    <row r="35">
      <c r="D35" s="2"/>
      <c r="E35" s="2"/>
      <c r="F35" s="2"/>
      <c r="G35" s="2"/>
      <c r="H35" s="2"/>
      <c r="I35" s="2"/>
      <c r="J35" s="2"/>
      <c r="K35" s="2"/>
    </row>
    <row r="36">
      <c r="D36" s="2"/>
      <c r="E36" s="2"/>
      <c r="F36" s="2"/>
      <c r="G36" s="2"/>
      <c r="H36" s="2"/>
      <c r="I36" s="2"/>
      <c r="J36" s="2"/>
      <c r="K36" s="2"/>
    </row>
    <row r="37">
      <c r="D37" s="2"/>
      <c r="E37" s="2"/>
      <c r="F37" s="2"/>
      <c r="G37" s="2"/>
      <c r="H37" s="2"/>
      <c r="I37" s="2"/>
      <c r="J37" s="2"/>
      <c r="K37" s="2"/>
    </row>
    <row r="38">
      <c r="D38" s="2"/>
      <c r="E38" s="2"/>
      <c r="F38" s="2"/>
      <c r="G38" s="2"/>
      <c r="H38" s="2"/>
      <c r="I38" s="2"/>
      <c r="J38" s="2"/>
      <c r="K38" s="2"/>
    </row>
    <row r="39">
      <c r="D39" s="2"/>
      <c r="E39" s="2"/>
      <c r="F39" s="2"/>
      <c r="G39" s="2"/>
      <c r="H39" s="2"/>
      <c r="I39" s="2"/>
      <c r="J39" s="2"/>
      <c r="K39" s="2"/>
    </row>
    <row r="40">
      <c r="D40" s="2"/>
      <c r="E40" s="2"/>
      <c r="F40" s="2"/>
      <c r="G40" s="2"/>
      <c r="H40" s="2"/>
      <c r="I40" s="2"/>
      <c r="J40" s="2"/>
      <c r="K40" s="2"/>
    </row>
    <row r="41">
      <c r="D41" s="2"/>
      <c r="E41" s="2"/>
      <c r="F41" s="2"/>
      <c r="G41" s="2"/>
      <c r="H41" s="2"/>
      <c r="I41" s="2"/>
      <c r="J41" s="2"/>
      <c r="K41" s="2"/>
    </row>
    <row r="42">
      <c r="D42" s="2"/>
      <c r="E42" s="2"/>
      <c r="F42" s="2"/>
      <c r="G42" s="2"/>
      <c r="H42" s="2"/>
      <c r="I42" s="2"/>
      <c r="J42" s="2"/>
      <c r="K42" s="2"/>
    </row>
    <row r="43">
      <c r="D43" s="2"/>
      <c r="E43" s="2"/>
      <c r="F43" s="2"/>
      <c r="G43" s="2"/>
      <c r="H43" s="2"/>
      <c r="I43" s="2"/>
      <c r="J43" s="2"/>
      <c r="K43" s="2"/>
    </row>
    <row r="44">
      <c r="D44" s="2"/>
      <c r="E44" s="2"/>
      <c r="F44" s="2"/>
      <c r="G44" s="2"/>
      <c r="H44" s="2"/>
      <c r="I44" s="2"/>
      <c r="J44" s="2"/>
      <c r="K44" s="2"/>
    </row>
    <row r="45">
      <c r="D45" s="2"/>
      <c r="E45" s="2"/>
      <c r="F45" s="2"/>
      <c r="G45" s="2"/>
      <c r="H45" s="2"/>
      <c r="I45" s="2"/>
      <c r="J45" s="2"/>
      <c r="K45" s="2"/>
    </row>
    <row r="46">
      <c r="D46" s="2"/>
      <c r="E46" s="2"/>
      <c r="F46" s="2"/>
      <c r="G46" s="2"/>
      <c r="H46" s="2"/>
      <c r="I46" s="2"/>
      <c r="J46" s="2"/>
      <c r="K46" s="2"/>
    </row>
    <row r="47">
      <c r="D47" s="2"/>
      <c r="E47" s="2"/>
      <c r="F47" s="2"/>
      <c r="G47" s="2"/>
      <c r="H47" s="2"/>
      <c r="I47" s="2"/>
      <c r="J47" s="2"/>
      <c r="K47" s="2"/>
    </row>
    <row r="48">
      <c r="D48" s="2"/>
      <c r="E48" s="2"/>
      <c r="F48" s="2"/>
      <c r="G48" s="2"/>
      <c r="H48" s="2"/>
      <c r="I48" s="2"/>
      <c r="J48" s="2"/>
      <c r="K48" s="2"/>
    </row>
    <row r="49">
      <c r="D49" s="2"/>
      <c r="E49" s="2"/>
      <c r="F49" s="2"/>
      <c r="G49" s="2"/>
      <c r="H49" s="2"/>
      <c r="I49" s="2"/>
      <c r="J49" s="2"/>
      <c r="K49" s="2"/>
    </row>
    <row r="50">
      <c r="D50" s="2"/>
      <c r="E50" s="2"/>
      <c r="F50" s="2"/>
      <c r="G50" s="2"/>
      <c r="H50" s="2"/>
      <c r="I50" s="2"/>
      <c r="J50" s="2"/>
      <c r="K50" s="2"/>
    </row>
    <row r="51">
      <c r="D51" s="2"/>
      <c r="E51" s="2"/>
      <c r="F51" s="2"/>
      <c r="G51" s="2"/>
      <c r="H51" s="2"/>
      <c r="I51" s="2"/>
      <c r="J51" s="2"/>
      <c r="K51" s="2"/>
    </row>
    <row r="52">
      <c r="D52" s="2"/>
      <c r="E52" s="2"/>
      <c r="F52" s="2"/>
      <c r="G52" s="2"/>
      <c r="H52" s="2"/>
      <c r="I52" s="2"/>
      <c r="J52" s="2"/>
      <c r="K52" s="2"/>
    </row>
    <row r="53">
      <c r="D53" s="2"/>
      <c r="E53" s="2"/>
      <c r="F53" s="2"/>
      <c r="G53" s="2"/>
      <c r="H53" s="2"/>
      <c r="I53" s="2"/>
      <c r="J53" s="2"/>
      <c r="K53" s="2"/>
    </row>
    <row r="54">
      <c r="D54" s="2"/>
      <c r="E54" s="2"/>
      <c r="F54" s="2"/>
      <c r="G54" s="2"/>
      <c r="H54" s="2"/>
      <c r="I54" s="2"/>
      <c r="J54" s="2"/>
      <c r="K54" s="2"/>
    </row>
    <row r="55">
      <c r="D55" s="2"/>
      <c r="E55" s="2"/>
      <c r="F55" s="2"/>
      <c r="G55" s="2"/>
      <c r="H55" s="2"/>
      <c r="I55" s="2"/>
      <c r="J55" s="2"/>
      <c r="K55" s="2"/>
    </row>
    <row r="56">
      <c r="D56" s="2"/>
      <c r="E56" s="2"/>
      <c r="F56" s="2"/>
      <c r="G56" s="2"/>
      <c r="H56" s="2"/>
      <c r="I56" s="2"/>
      <c r="J56" s="2"/>
      <c r="K56" s="2"/>
    </row>
    <row r="57">
      <c r="D57" s="2"/>
      <c r="E57" s="2"/>
      <c r="F57" s="2"/>
      <c r="G57" s="2"/>
      <c r="H57" s="2"/>
      <c r="I57" s="2"/>
      <c r="J57" s="2"/>
      <c r="K57" s="2"/>
    </row>
    <row r="58">
      <c r="D58" s="2"/>
      <c r="E58" s="2"/>
      <c r="F58" s="2"/>
      <c r="G58" s="2"/>
      <c r="H58" s="2"/>
      <c r="I58" s="2"/>
      <c r="J58" s="2"/>
      <c r="K58" s="2"/>
    </row>
    <row r="59">
      <c r="D59" s="2"/>
      <c r="E59" s="2"/>
      <c r="F59" s="2"/>
      <c r="G59" s="2"/>
      <c r="H59" s="2"/>
      <c r="I59" s="2"/>
      <c r="J59" s="2"/>
      <c r="K59" s="2"/>
    </row>
    <row r="60">
      <c r="D60" s="2"/>
      <c r="E60" s="2"/>
      <c r="F60" s="2"/>
      <c r="G60" s="2"/>
      <c r="H60" s="2"/>
      <c r="I60" s="2"/>
      <c r="J60" s="2"/>
      <c r="K60" s="2"/>
    </row>
    <row r="61">
      <c r="D61" s="2"/>
      <c r="E61" s="2"/>
      <c r="F61" s="2"/>
      <c r="G61" s="2"/>
      <c r="H61" s="2"/>
      <c r="I61" s="2"/>
      <c r="J61" s="2"/>
      <c r="K61" s="2"/>
    </row>
    <row r="62">
      <c r="D62" s="2"/>
      <c r="E62" s="2"/>
      <c r="F62" s="2"/>
      <c r="G62" s="2"/>
      <c r="H62" s="2"/>
      <c r="I62" s="2"/>
      <c r="J62" s="2"/>
      <c r="K62" s="2"/>
    </row>
    <row r="63">
      <c r="D63" s="2"/>
      <c r="E63" s="2"/>
      <c r="F63" s="2"/>
      <c r="G63" s="2"/>
      <c r="H63" s="2"/>
      <c r="I63" s="2"/>
      <c r="J63" s="2"/>
      <c r="K63" s="2"/>
    </row>
    <row r="64">
      <c r="D64" s="2"/>
      <c r="E64" s="2"/>
      <c r="F64" s="2"/>
      <c r="G64" s="2"/>
      <c r="H64" s="2"/>
      <c r="I64" s="2"/>
      <c r="J64" s="2"/>
      <c r="K64" s="2"/>
    </row>
    <row r="65">
      <c r="D65" s="2"/>
      <c r="E65" s="2"/>
      <c r="F65" s="2"/>
      <c r="G65" s="2"/>
      <c r="H65" s="2"/>
      <c r="I65" s="2"/>
      <c r="J65" s="2"/>
      <c r="K65" s="2"/>
    </row>
    <row r="66">
      <c r="D66" s="2"/>
      <c r="E66" s="2"/>
      <c r="F66" s="2"/>
      <c r="G66" s="2"/>
      <c r="H66" s="2"/>
      <c r="I66" s="2"/>
      <c r="J66" s="2"/>
      <c r="K66" s="2"/>
    </row>
    <row r="67">
      <c r="D67" s="2"/>
      <c r="E67" s="2"/>
      <c r="F67" s="2"/>
      <c r="G67" s="2"/>
      <c r="H67" s="2"/>
      <c r="I67" s="2"/>
      <c r="J67" s="2"/>
      <c r="K67" s="2"/>
    </row>
    <row r="68">
      <c r="D68" s="2"/>
      <c r="E68" s="2"/>
      <c r="F68" s="2"/>
      <c r="G68" s="2"/>
      <c r="H68" s="2"/>
      <c r="I68" s="2"/>
      <c r="J68" s="2"/>
      <c r="K68" s="2"/>
    </row>
    <row r="69">
      <c r="D69" s="2"/>
      <c r="E69" s="2"/>
      <c r="F69" s="2"/>
      <c r="G69" s="2"/>
      <c r="H69" s="2"/>
      <c r="I69" s="2"/>
      <c r="J69" s="2"/>
      <c r="K69" s="2"/>
    </row>
    <row r="70">
      <c r="D70" s="2"/>
      <c r="E70" s="2"/>
      <c r="F70" s="2"/>
      <c r="G70" s="2"/>
      <c r="H70" s="2"/>
      <c r="I70" s="2"/>
      <c r="J70" s="2"/>
      <c r="K70" s="2"/>
    </row>
    <row r="71">
      <c r="D71" s="2"/>
      <c r="E71" s="2"/>
      <c r="F71" s="2"/>
      <c r="G71" s="2"/>
      <c r="H71" s="2"/>
      <c r="I71" s="2"/>
      <c r="J71" s="2"/>
      <c r="K71" s="2"/>
    </row>
    <row r="72">
      <c r="D72" s="2"/>
      <c r="E72" s="2"/>
      <c r="F72" s="2"/>
      <c r="G72" s="2"/>
      <c r="H72" s="2"/>
      <c r="I72" s="2"/>
      <c r="J72" s="2"/>
      <c r="K72" s="2"/>
    </row>
    <row r="73">
      <c r="D73" s="2"/>
      <c r="E73" s="2"/>
      <c r="F73" s="2"/>
      <c r="G73" s="2"/>
      <c r="H73" s="2"/>
      <c r="I73" s="2"/>
      <c r="J73" s="2"/>
      <c r="K73" s="2"/>
    </row>
    <row r="74">
      <c r="D74" s="2"/>
      <c r="E74" s="2"/>
      <c r="F74" s="2"/>
      <c r="G74" s="2"/>
      <c r="H74" s="2"/>
      <c r="I74" s="2"/>
      <c r="J74" s="2"/>
      <c r="K74" s="2"/>
    </row>
    <row r="75">
      <c r="D75" s="2"/>
      <c r="E75" s="2"/>
      <c r="F75" s="2"/>
      <c r="G75" s="2"/>
      <c r="H75" s="2"/>
      <c r="I75" s="2"/>
      <c r="J75" s="2"/>
      <c r="K75" s="2"/>
    </row>
    <row r="76">
      <c r="D76" s="2"/>
      <c r="E76" s="2"/>
      <c r="F76" s="2"/>
      <c r="G76" s="2"/>
      <c r="H76" s="2"/>
      <c r="I76" s="2"/>
      <c r="J76" s="2"/>
      <c r="K76" s="2"/>
    </row>
    <row r="77">
      <c r="D77" s="2"/>
      <c r="E77" s="2"/>
      <c r="F77" s="2"/>
      <c r="G77" s="2"/>
      <c r="H77" s="2"/>
      <c r="I77" s="2"/>
      <c r="J77" s="2"/>
      <c r="K77" s="2"/>
    </row>
    <row r="78">
      <c r="D78" s="2"/>
      <c r="E78" s="2"/>
      <c r="F78" s="2"/>
      <c r="G78" s="2"/>
      <c r="H78" s="2"/>
      <c r="I78" s="2"/>
      <c r="J78" s="2"/>
      <c r="K78" s="2"/>
    </row>
    <row r="79">
      <c r="D79" s="2"/>
      <c r="E79" s="2"/>
      <c r="F79" s="2"/>
      <c r="G79" s="2"/>
      <c r="H79" s="2"/>
      <c r="I79" s="2"/>
      <c r="J79" s="2"/>
      <c r="K79" s="2"/>
    </row>
    <row r="80">
      <c r="D80" s="2"/>
      <c r="E80" s="2"/>
      <c r="F80" s="2"/>
      <c r="G80" s="2"/>
      <c r="H80" s="2"/>
      <c r="I80" s="2"/>
      <c r="J80" s="2"/>
      <c r="K80" s="2"/>
    </row>
    <row r="81">
      <c r="D81" s="2"/>
      <c r="E81" s="2"/>
      <c r="F81" s="2"/>
      <c r="G81" s="2"/>
      <c r="H81" s="2"/>
      <c r="I81" s="2"/>
      <c r="J81" s="2"/>
      <c r="K81" s="2"/>
    </row>
    <row r="82">
      <c r="D82" s="2"/>
      <c r="E82" s="2"/>
      <c r="F82" s="2"/>
      <c r="G82" s="2"/>
      <c r="H82" s="2"/>
      <c r="I82" s="2"/>
      <c r="J82" s="2"/>
      <c r="K82" s="2"/>
    </row>
    <row r="83">
      <c r="D83" s="2"/>
      <c r="E83" s="2"/>
      <c r="F83" s="2"/>
      <c r="G83" s="2"/>
      <c r="H83" s="2"/>
      <c r="I83" s="2"/>
      <c r="J83" s="2"/>
      <c r="K83" s="2"/>
    </row>
  </sheetData>
  <mergeCells count="1">
    <mergeCell ref="B6:C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3" max="4" width="10.43"/>
    <col customWidth="1" min="5" max="5" width="6.43"/>
    <col customWidth="1" min="8" max="8" width="16.0"/>
  </cols>
  <sheetData>
    <row r="1">
      <c r="A1" s="4" t="s">
        <v>967</v>
      </c>
      <c r="B1" s="6"/>
    </row>
    <row r="2">
      <c r="A2" s="9" t="s">
        <v>968</v>
      </c>
      <c r="B2" s="31" t="s">
        <v>969</v>
      </c>
      <c r="C2" s="32" t="s">
        <v>970</v>
      </c>
      <c r="D2" s="32" t="s">
        <v>971</v>
      </c>
      <c r="E2" s="32" t="s">
        <v>972</v>
      </c>
      <c r="F2" s="32" t="s">
        <v>973</v>
      </c>
      <c r="G2" s="32" t="s">
        <v>974</v>
      </c>
      <c r="H2" s="33" t="s">
        <v>975</v>
      </c>
    </row>
    <row r="3">
      <c r="A3" s="17">
        <v>1.0</v>
      </c>
      <c r="B3" s="34" t="s">
        <v>899</v>
      </c>
      <c r="C3" s="34" t="s">
        <v>3</v>
      </c>
      <c r="D3" s="34" t="s">
        <v>3</v>
      </c>
      <c r="E3" s="34" t="s">
        <v>976</v>
      </c>
      <c r="F3" s="34" t="s">
        <v>977</v>
      </c>
      <c r="G3" s="34" t="s">
        <v>978</v>
      </c>
      <c r="H3" s="35" t="s">
        <v>979</v>
      </c>
    </row>
    <row r="4">
      <c r="A4" s="17">
        <v>2.0</v>
      </c>
      <c r="B4" s="34" t="s">
        <v>924</v>
      </c>
      <c r="C4" s="34" t="s">
        <v>12</v>
      </c>
      <c r="D4" s="34" t="s">
        <v>8</v>
      </c>
      <c r="E4" s="34" t="s">
        <v>980</v>
      </c>
      <c r="F4" s="34" t="s">
        <v>981</v>
      </c>
      <c r="G4" s="34" t="s">
        <v>982</v>
      </c>
      <c r="H4" s="35" t="s">
        <v>983</v>
      </c>
    </row>
    <row r="5">
      <c r="A5" s="17">
        <v>3.0</v>
      </c>
      <c r="B5" s="34" t="s">
        <v>913</v>
      </c>
      <c r="C5" s="34" t="s">
        <v>20</v>
      </c>
      <c r="D5" s="34" t="s">
        <v>20</v>
      </c>
      <c r="E5" s="34" t="s">
        <v>976</v>
      </c>
      <c r="F5" s="34" t="s">
        <v>984</v>
      </c>
      <c r="G5" s="34" t="s">
        <v>985</v>
      </c>
      <c r="H5" s="35" t="s">
        <v>986</v>
      </c>
    </row>
    <row r="6">
      <c r="A6" s="17">
        <v>4.0</v>
      </c>
      <c r="B6" s="34" t="s">
        <v>942</v>
      </c>
      <c r="C6" s="34" t="s">
        <v>5</v>
      </c>
      <c r="D6" s="34" t="s">
        <v>5</v>
      </c>
      <c r="E6" s="34" t="s">
        <v>976</v>
      </c>
      <c r="F6" s="34" t="s">
        <v>987</v>
      </c>
      <c r="G6" s="34" t="s">
        <v>988</v>
      </c>
      <c r="H6" s="35" t="s">
        <v>989</v>
      </c>
    </row>
    <row r="7">
      <c r="A7" s="17">
        <v>5.0</v>
      </c>
      <c r="B7" s="34" t="s">
        <v>878</v>
      </c>
      <c r="C7" s="34" t="s">
        <v>10</v>
      </c>
      <c r="D7" s="34" t="s">
        <v>12</v>
      </c>
      <c r="E7" s="34" t="s">
        <v>980</v>
      </c>
      <c r="F7" s="34" t="s">
        <v>990</v>
      </c>
      <c r="G7" s="34" t="s">
        <v>991</v>
      </c>
      <c r="H7" s="35" t="s">
        <v>992</v>
      </c>
    </row>
    <row r="8">
      <c r="A8" s="17">
        <v>6.0</v>
      </c>
      <c r="B8" s="34" t="s">
        <v>879</v>
      </c>
      <c r="C8" s="34" t="s">
        <v>12</v>
      </c>
      <c r="D8" s="34" t="s">
        <v>12</v>
      </c>
      <c r="E8" s="34" t="s">
        <v>976</v>
      </c>
      <c r="F8" s="34" t="s">
        <v>993</v>
      </c>
      <c r="G8" s="34" t="s">
        <v>983</v>
      </c>
      <c r="H8" s="35" t="s">
        <v>994</v>
      </c>
    </row>
    <row r="9">
      <c r="A9" s="17">
        <v>7.0</v>
      </c>
      <c r="B9" s="34" t="s">
        <v>932</v>
      </c>
      <c r="C9" s="34" t="s">
        <v>12</v>
      </c>
      <c r="D9" s="34" t="s">
        <v>5</v>
      </c>
      <c r="E9" s="34" t="s">
        <v>980</v>
      </c>
      <c r="F9" s="34" t="s">
        <v>995</v>
      </c>
      <c r="G9" s="34" t="s">
        <v>996</v>
      </c>
      <c r="H9" s="35" t="s">
        <v>997</v>
      </c>
    </row>
    <row r="10">
      <c r="A10" s="17">
        <v>8.0</v>
      </c>
      <c r="B10" s="34" t="s">
        <v>866</v>
      </c>
      <c r="C10" s="34" t="s">
        <v>25</v>
      </c>
      <c r="D10" s="34" t="s">
        <v>8</v>
      </c>
      <c r="E10" s="34" t="s">
        <v>980</v>
      </c>
      <c r="F10" s="34" t="s">
        <v>998</v>
      </c>
      <c r="G10" s="34" t="s">
        <v>979</v>
      </c>
      <c r="H10" s="35" t="s">
        <v>999</v>
      </c>
    </row>
    <row r="11">
      <c r="A11" s="17">
        <v>9.0</v>
      </c>
      <c r="B11" s="34" t="s">
        <v>947</v>
      </c>
      <c r="C11" s="34" t="s">
        <v>8</v>
      </c>
      <c r="D11" s="34" t="s">
        <v>8</v>
      </c>
      <c r="E11" s="34" t="s">
        <v>976</v>
      </c>
      <c r="F11" s="34" t="s">
        <v>1000</v>
      </c>
      <c r="G11" s="34" t="s">
        <v>999</v>
      </c>
      <c r="H11" s="35" t="s">
        <v>1001</v>
      </c>
    </row>
    <row r="12">
      <c r="A12" s="21">
        <v>10.0</v>
      </c>
      <c r="B12" s="36" t="s">
        <v>891</v>
      </c>
      <c r="C12" s="36" t="s">
        <v>20</v>
      </c>
      <c r="D12" s="36" t="s">
        <v>20</v>
      </c>
      <c r="E12" s="36" t="s">
        <v>976</v>
      </c>
      <c r="F12" s="36" t="s">
        <v>1002</v>
      </c>
      <c r="G12" s="36" t="s">
        <v>1003</v>
      </c>
      <c r="H12" s="37" t="s">
        <v>1004</v>
      </c>
    </row>
    <row r="14">
      <c r="A14" s="9" t="s">
        <v>968</v>
      </c>
      <c r="B14" s="31" t="s">
        <v>969</v>
      </c>
      <c r="C14" s="32" t="s">
        <v>970</v>
      </c>
      <c r="D14" s="32" t="s">
        <v>971</v>
      </c>
      <c r="E14" s="32" t="s">
        <v>972</v>
      </c>
      <c r="F14" s="32" t="s">
        <v>973</v>
      </c>
      <c r="G14" s="32" t="s">
        <v>974</v>
      </c>
      <c r="H14" s="33" t="s">
        <v>975</v>
      </c>
    </row>
    <row r="15">
      <c r="A15" s="17">
        <v>11.0</v>
      </c>
      <c r="B15" s="34" t="s">
        <v>873</v>
      </c>
      <c r="C15" s="34" t="s">
        <v>8</v>
      </c>
      <c r="D15" s="34" t="s">
        <v>8</v>
      </c>
      <c r="E15" s="34" t="s">
        <v>976</v>
      </c>
      <c r="F15" s="34" t="s">
        <v>1005</v>
      </c>
      <c r="G15" s="34" t="s">
        <v>1006</v>
      </c>
      <c r="H15" s="35" t="s">
        <v>1007</v>
      </c>
    </row>
    <row r="16">
      <c r="A16" s="17">
        <v>12.0</v>
      </c>
      <c r="B16" s="34" t="s">
        <v>882</v>
      </c>
      <c r="C16" s="34" t="s">
        <v>12</v>
      </c>
      <c r="D16" s="34" t="s">
        <v>12</v>
      </c>
      <c r="E16" s="34" t="s">
        <v>976</v>
      </c>
      <c r="F16" s="34" t="s">
        <v>1008</v>
      </c>
      <c r="G16" s="34" t="s">
        <v>1009</v>
      </c>
      <c r="H16" s="35" t="s">
        <v>1010</v>
      </c>
    </row>
    <row r="17">
      <c r="A17" s="17">
        <v>13.0</v>
      </c>
      <c r="B17" s="34" t="s">
        <v>898</v>
      </c>
      <c r="C17" s="34" t="s">
        <v>8</v>
      </c>
      <c r="D17" s="34" t="s">
        <v>3</v>
      </c>
      <c r="E17" s="34" t="s">
        <v>980</v>
      </c>
      <c r="F17" s="34" t="s">
        <v>1011</v>
      </c>
      <c r="G17" s="34" t="s">
        <v>1012</v>
      </c>
      <c r="H17" s="35" t="s">
        <v>1013</v>
      </c>
    </row>
    <row r="18">
      <c r="A18" s="17">
        <v>14.0</v>
      </c>
      <c r="B18" s="34" t="s">
        <v>919</v>
      </c>
      <c r="C18" s="34" t="s">
        <v>8</v>
      </c>
      <c r="D18" s="34" t="s">
        <v>8</v>
      </c>
      <c r="E18" s="34" t="s">
        <v>976</v>
      </c>
      <c r="F18" s="34" t="s">
        <v>1014</v>
      </c>
      <c r="G18" s="34" t="s">
        <v>1015</v>
      </c>
      <c r="H18" s="35" t="s">
        <v>1016</v>
      </c>
    </row>
    <row r="19">
      <c r="A19" s="17">
        <v>15.0</v>
      </c>
      <c r="B19" s="34" t="s">
        <v>872</v>
      </c>
      <c r="C19" s="34" t="s">
        <v>10</v>
      </c>
      <c r="D19" s="34" t="s">
        <v>3</v>
      </c>
      <c r="E19" s="34" t="s">
        <v>980</v>
      </c>
      <c r="F19" s="34" t="s">
        <v>1017</v>
      </c>
      <c r="G19" s="34" t="s">
        <v>1018</v>
      </c>
      <c r="H19" s="35" t="s">
        <v>1019</v>
      </c>
    </row>
    <row r="20">
      <c r="A20" s="17">
        <v>16.0</v>
      </c>
      <c r="B20" s="34" t="s">
        <v>884</v>
      </c>
      <c r="C20" s="34" t="s">
        <v>8</v>
      </c>
      <c r="D20" s="34" t="s">
        <v>20</v>
      </c>
      <c r="E20" s="34" t="s">
        <v>980</v>
      </c>
      <c r="F20" s="34" t="s">
        <v>1020</v>
      </c>
      <c r="G20" s="34" t="s">
        <v>1021</v>
      </c>
      <c r="H20" s="35" t="s">
        <v>1022</v>
      </c>
    </row>
    <row r="21">
      <c r="A21" s="17">
        <v>17.0</v>
      </c>
      <c r="B21" s="34" t="s">
        <v>906</v>
      </c>
      <c r="C21" s="34" t="s">
        <v>8</v>
      </c>
      <c r="D21" s="34" t="s">
        <v>8</v>
      </c>
      <c r="E21" s="34" t="s">
        <v>976</v>
      </c>
      <c r="F21" s="34" t="s">
        <v>1023</v>
      </c>
      <c r="G21" s="34" t="s">
        <v>1015</v>
      </c>
      <c r="H21" s="35" t="s">
        <v>1024</v>
      </c>
    </row>
    <row r="22">
      <c r="A22" s="17">
        <v>18.0</v>
      </c>
      <c r="B22" s="34" t="s">
        <v>875</v>
      </c>
      <c r="C22" s="34" t="s">
        <v>8</v>
      </c>
      <c r="D22" s="34" t="s">
        <v>8</v>
      </c>
      <c r="E22" s="34" t="s">
        <v>976</v>
      </c>
      <c r="F22" s="34" t="s">
        <v>1025</v>
      </c>
      <c r="G22" s="34" t="s">
        <v>1026</v>
      </c>
      <c r="H22" s="35" t="s">
        <v>1027</v>
      </c>
    </row>
    <row r="23">
      <c r="A23" s="17">
        <v>19.0</v>
      </c>
      <c r="B23" s="34" t="s">
        <v>869</v>
      </c>
      <c r="C23" s="34" t="s">
        <v>5</v>
      </c>
      <c r="D23" s="34" t="s">
        <v>5</v>
      </c>
      <c r="E23" s="34" t="s">
        <v>976</v>
      </c>
      <c r="F23" s="34" t="s">
        <v>1028</v>
      </c>
      <c r="G23" s="34" t="s">
        <v>1029</v>
      </c>
      <c r="H23" s="35" t="s">
        <v>1030</v>
      </c>
    </row>
    <row r="24">
      <c r="A24" s="21">
        <v>20.0</v>
      </c>
      <c r="B24" s="36" t="s">
        <v>928</v>
      </c>
      <c r="C24" s="36" t="s">
        <v>12</v>
      </c>
      <c r="D24" s="36" t="s">
        <v>12</v>
      </c>
      <c r="E24" s="36" t="s">
        <v>976</v>
      </c>
      <c r="F24" s="36" t="s">
        <v>1031</v>
      </c>
      <c r="G24" s="36" t="s">
        <v>1032</v>
      </c>
      <c r="H24" s="37" t="s">
        <v>1033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0"/>
    <col customWidth="1" min="2" max="2" width="8.71"/>
    <col customWidth="1" min="3" max="3" width="8.0"/>
    <col customWidth="1" min="4" max="4" width="7.0"/>
    <col customWidth="1" min="5" max="5" width="9.14"/>
    <col customWidth="1" min="6" max="6" width="4.29"/>
    <col customWidth="1" min="7" max="7" width="11.71"/>
    <col customWidth="1" min="8" max="8" width="8.0"/>
    <col customWidth="1" min="9" max="9" width="6.0"/>
  </cols>
  <sheetData>
    <row r="1">
      <c r="A1" s="6" t="s">
        <v>1034</v>
      </c>
      <c r="B1" s="38"/>
      <c r="C1" s="39"/>
      <c r="D1" s="40"/>
      <c r="E1" s="41"/>
      <c r="F1" s="2"/>
      <c r="G1" s="38"/>
      <c r="H1" s="39"/>
    </row>
    <row r="2">
      <c r="A2" s="9" t="s">
        <v>968</v>
      </c>
      <c r="B2" s="9" t="s">
        <v>950</v>
      </c>
      <c r="C2" s="42" t="s">
        <v>1035</v>
      </c>
      <c r="D2" s="43" t="s">
        <v>1036</v>
      </c>
      <c r="E2" s="44"/>
      <c r="F2" s="9" t="s">
        <v>968</v>
      </c>
      <c r="G2" s="9" t="s">
        <v>950</v>
      </c>
      <c r="H2" s="42" t="s">
        <v>1035</v>
      </c>
      <c r="I2" s="43" t="s">
        <v>1036</v>
      </c>
    </row>
    <row r="3">
      <c r="A3" s="45">
        <f>IFERROR(__xludf.DUMMYFUNCTION(" QUERY('特徴ベクトル貼り付け'!$A$1:$Z1002, ""SELECT F, E, B, D LIMIT 15"")"),1.0)</f>
        <v>1</v>
      </c>
      <c r="B3" s="46" t="str">
        <f>IFERROR(__xludf.DUMMYFUNCTION("""COMPUTED_VALUE"""),"悲しい")</f>
        <v>悲しい</v>
      </c>
      <c r="C3" s="47">
        <f>IFERROR(__xludf.DUMMYFUNCTION("""COMPUTED_VALUE"""),4.06787626191393)</f>
        <v>4.067876262</v>
      </c>
      <c r="D3" s="48" t="str">
        <f>IFERROR(__xludf.DUMMYFUNCTION("""COMPUTED_VALUE"""),"シ")</f>
        <v>シ</v>
      </c>
      <c r="E3" s="41"/>
      <c r="F3" s="45">
        <f>IFERROR(__xludf.DUMMYFUNCTION(" QUERY('特徴ベクトル貼り付け'!$A$1:$Z1002, ""SELECT F, E, B,  D LIMIT 12 OFFSET 15"")"),16.0)</f>
        <v>16</v>
      </c>
      <c r="G3" s="49" t="str">
        <f>IFERROR(__xludf.DUMMYFUNCTION("""COMPUTED_VALUE"""),"不満")</f>
        <v>不満</v>
      </c>
      <c r="H3" s="50">
        <f>IFERROR(__xludf.DUMMYFUNCTION("""COMPUTED_VALUE"""),3.1786192730995)</f>
        <v>3.178619273</v>
      </c>
      <c r="I3" s="51" t="str">
        <f>IFERROR(__xludf.DUMMYFUNCTION("""COMPUTED_VALUE"""),"3")</f>
        <v>3</v>
      </c>
    </row>
    <row r="4">
      <c r="A4" s="52">
        <f>IFERROR(__xludf.DUMMYFUNCTION("""COMPUTED_VALUE"""),2.0)</f>
        <v>2</v>
      </c>
      <c r="B4" s="53" t="str">
        <f>IFERROR(__xludf.DUMMYFUNCTION("""COMPUTED_VALUE"""),"悲しい")</f>
        <v>悲しい</v>
      </c>
      <c r="C4" s="54">
        <f>IFERROR(__xludf.DUMMYFUNCTION("""COMPUTED_VALUE"""),3.43486557714633)</f>
        <v>3.434865577</v>
      </c>
      <c r="D4" s="55" t="str">
        <f>IFERROR(__xludf.DUMMYFUNCTION("""COMPUTED_VALUE"""),"□")</f>
        <v>□</v>
      </c>
      <c r="E4" s="41"/>
      <c r="F4" s="52">
        <f>IFERROR(__xludf.DUMMYFUNCTION("""COMPUTED_VALUE"""),17.0)</f>
        <v>17</v>
      </c>
      <c r="G4" s="56" t="str">
        <f>IFERROR(__xludf.DUMMYFUNCTION("""COMPUTED_VALUE"""),"不満")</f>
        <v>不満</v>
      </c>
      <c r="H4" s="57">
        <f>IFERROR(__xludf.DUMMYFUNCTION("""COMPUTED_VALUE"""),3.09941427887407)</f>
        <v>3.099414279</v>
      </c>
      <c r="I4" s="58" t="str">
        <f>IFERROR(__xludf.DUMMYFUNCTION("""COMPUTED_VALUE"""),"ﾍ")</f>
        <v>ﾍ</v>
      </c>
    </row>
    <row r="5">
      <c r="A5" s="52">
        <f>IFERROR(__xludf.DUMMYFUNCTION("""COMPUTED_VALUE"""),3.0)</f>
        <v>3</v>
      </c>
      <c r="B5" s="53" t="str">
        <f>IFERROR(__xludf.DUMMYFUNCTION("""COMPUTED_VALUE"""),"悲しい")</f>
        <v>悲しい</v>
      </c>
      <c r="C5" s="54">
        <f>IFERROR(__xludf.DUMMYFUNCTION("""COMPUTED_VALUE"""),3.40272756041505)</f>
        <v>3.40272756</v>
      </c>
      <c r="D5" s="55" t="str">
        <f>IFERROR(__xludf.DUMMYFUNCTION("""COMPUTED_VALUE"""),"T")</f>
        <v>T</v>
      </c>
      <c r="E5" s="41"/>
      <c r="F5" s="52">
        <f>IFERROR(__xludf.DUMMYFUNCTION("""COMPUTED_VALUE"""),18.0)</f>
        <v>18</v>
      </c>
      <c r="G5" s="56" t="str">
        <f>IFERROR(__xludf.DUMMYFUNCTION("""COMPUTED_VALUE"""),"不満")</f>
        <v>不満</v>
      </c>
      <c r="H5" s="57">
        <f>IFERROR(__xludf.DUMMYFUNCTION("""COMPUTED_VALUE"""),3.08668896527643)</f>
        <v>3.086688965</v>
      </c>
      <c r="I5" s="58" t="str">
        <f>IFERROR(__xludf.DUMMYFUNCTION("""COMPUTED_VALUE"""),"┐")</f>
        <v>┐</v>
      </c>
    </row>
    <row r="6">
      <c r="A6" s="52">
        <f>IFERROR(__xludf.DUMMYFUNCTION("""COMPUTED_VALUE"""),4.0)</f>
        <v>4</v>
      </c>
      <c r="B6" s="53" t="str">
        <f>IFERROR(__xludf.DUMMYFUNCTION("""COMPUTED_VALUE"""),"了解")</f>
        <v>了解</v>
      </c>
      <c r="C6" s="54">
        <f>IFERROR(__xludf.DUMMYFUNCTION("""COMPUTED_VALUE"""),4.13012296387638)</f>
        <v>4.130122964</v>
      </c>
      <c r="D6" s="55" t="str">
        <f>IFERROR(__xludf.DUMMYFUNCTION("""COMPUTED_VALUE"""),"•")</f>
        <v>•</v>
      </c>
      <c r="E6" s="41"/>
      <c r="F6" s="52">
        <f>IFERROR(__xludf.DUMMYFUNCTION("""COMPUTED_VALUE"""),19.0)</f>
        <v>19</v>
      </c>
      <c r="G6" s="56" t="str">
        <f>IFERROR(__xludf.DUMMYFUNCTION("""COMPUTED_VALUE"""),"怒り")</f>
        <v>怒り</v>
      </c>
      <c r="H6" s="57">
        <f>IFERROR(__xludf.DUMMYFUNCTION("""COMPUTED_VALUE"""),3.27679946081102)</f>
        <v>3.276799461</v>
      </c>
      <c r="I6" s="58" t="str">
        <f>IFERROR(__xludf.DUMMYFUNCTION("""COMPUTED_VALUE"""),"ლ")</f>
        <v>ლ</v>
      </c>
    </row>
    <row r="7">
      <c r="A7" s="52">
        <f>IFERROR(__xludf.DUMMYFUNCTION("""COMPUTED_VALUE"""),5.0)</f>
        <v>5</v>
      </c>
      <c r="B7" s="53" t="str">
        <f>IFERROR(__xludf.DUMMYFUNCTION("""COMPUTED_VALUE"""),"了解")</f>
        <v>了解</v>
      </c>
      <c r="C7" s="54">
        <f>IFERROR(__xludf.DUMMYFUNCTION("""COMPUTED_VALUE"""),3.97367606367656)</f>
        <v>3.973676064</v>
      </c>
      <c r="D7" s="55" t="str">
        <f>IFERROR(__xludf.DUMMYFUNCTION("""COMPUTED_VALUE"""),"つ")</f>
        <v>つ</v>
      </c>
      <c r="E7" s="41"/>
      <c r="F7" s="52">
        <f>IFERROR(__xludf.DUMMYFUNCTION("""COMPUTED_VALUE"""),20.0)</f>
        <v>20</v>
      </c>
      <c r="G7" s="56" t="str">
        <f>IFERROR(__xludf.DUMMYFUNCTION("""COMPUTED_VALUE"""),"怒り")</f>
        <v>怒り</v>
      </c>
      <c r="H7" s="57">
        <f>IFERROR(__xludf.DUMMYFUNCTION("""COMPUTED_VALUE"""),2.99912986085165)</f>
        <v>2.999129861</v>
      </c>
      <c r="I7" s="58" t="str">
        <f>IFERROR(__xludf.DUMMYFUNCTION("""COMPUTED_VALUE"""),"#")</f>
        <v>#</v>
      </c>
    </row>
    <row r="8">
      <c r="A8" s="52">
        <f>IFERROR(__xludf.DUMMYFUNCTION("""COMPUTED_VALUE"""),6.0)</f>
        <v>6</v>
      </c>
      <c r="B8" s="53" t="str">
        <f>IFERROR(__xludf.DUMMYFUNCTION("""COMPUTED_VALUE"""),"了解")</f>
        <v>了解</v>
      </c>
      <c r="C8" s="54">
        <f>IFERROR(__xludf.DUMMYFUNCTION("""COMPUTED_VALUE"""),3.9723099771438)</f>
        <v>3.972309977</v>
      </c>
      <c r="D8" s="55" t="str">
        <f>IFERROR(__xludf.DUMMYFUNCTION("""COMPUTED_VALUE"""),"┛")</f>
        <v>┛</v>
      </c>
      <c r="E8" s="41"/>
      <c r="F8" s="52">
        <f>IFERROR(__xludf.DUMMYFUNCTION("""COMPUTED_VALUE"""),21.0)</f>
        <v>21</v>
      </c>
      <c r="G8" s="56" t="str">
        <f>IFERROR(__xludf.DUMMYFUNCTION("""COMPUTED_VALUE"""),"怒り")</f>
        <v>怒り</v>
      </c>
      <c r="H8" s="57">
        <f>IFERROR(__xludf.DUMMYFUNCTION("""COMPUTED_VALUE"""),2.87920615675368)</f>
        <v>2.879206157</v>
      </c>
      <c r="I8" s="58" t="str">
        <f>IFERROR(__xludf.DUMMYFUNCTION("""COMPUTED_VALUE"""),"∧")</f>
        <v>∧</v>
      </c>
    </row>
    <row r="9">
      <c r="A9" s="52">
        <f>IFERROR(__xludf.DUMMYFUNCTION("""COMPUTED_VALUE"""),7.0)</f>
        <v>7</v>
      </c>
      <c r="B9" s="53" t="str">
        <f>IFERROR(__xludf.DUMMYFUNCTION("""COMPUTED_VALUE"""),"困惑")</f>
        <v>困惑</v>
      </c>
      <c r="C9" s="54">
        <f>IFERROR(__xludf.DUMMYFUNCTION("""COMPUTED_VALUE"""),3.17854640324435)</f>
        <v>3.178546403</v>
      </c>
      <c r="D9" s="55" t="str">
        <f>IFERROR(__xludf.DUMMYFUNCTION("""COMPUTED_VALUE"""),"0")</f>
        <v>0</v>
      </c>
      <c r="E9" s="41"/>
      <c r="F9" s="52">
        <f>IFERROR(__xludf.DUMMYFUNCTION("""COMPUTED_VALUE"""),22.0)</f>
        <v>22</v>
      </c>
      <c r="G9" s="56" t="str">
        <f>IFERROR(__xludf.DUMMYFUNCTION("""COMPUTED_VALUE"""),"恥ずかしい")</f>
        <v>恥ずかしい</v>
      </c>
      <c r="H9" s="57">
        <f>IFERROR(__xludf.DUMMYFUNCTION("""COMPUTED_VALUE"""),2.61856489551375)</f>
        <v>2.618564896</v>
      </c>
      <c r="I9" s="58" t="str">
        <f>IFERROR(__xludf.DUMMYFUNCTION("""COMPUTED_VALUE"""),"＼")</f>
        <v>＼</v>
      </c>
    </row>
    <row r="10">
      <c r="A10" s="52">
        <f>IFERROR(__xludf.DUMMYFUNCTION("""COMPUTED_VALUE"""),8.0)</f>
        <v>8</v>
      </c>
      <c r="B10" s="53" t="str">
        <f>IFERROR(__xludf.DUMMYFUNCTION("""COMPUTED_VALUE"""),"困惑")</f>
        <v>困惑</v>
      </c>
      <c r="C10" s="54">
        <f>IFERROR(__xludf.DUMMYFUNCTION("""COMPUTED_VALUE"""),3.06761136619319)</f>
        <v>3.067611366</v>
      </c>
      <c r="D10" s="55" t="str">
        <f>IFERROR(__xludf.DUMMYFUNCTION("""COMPUTED_VALUE"""),"し")</f>
        <v>し</v>
      </c>
      <c r="E10" s="41"/>
      <c r="F10" s="52">
        <f>IFERROR(__xludf.DUMMYFUNCTION("""COMPUTED_VALUE"""),23.0)</f>
        <v>23</v>
      </c>
      <c r="G10" s="56" t="str">
        <f>IFERROR(__xludf.DUMMYFUNCTION("""COMPUTED_VALUE"""),"恥ずかしい")</f>
        <v>恥ずかしい</v>
      </c>
      <c r="H10" s="57">
        <f>IFERROR(__xludf.DUMMYFUNCTION("""COMPUTED_VALUE"""),2.36731073181428)</f>
        <v>2.367310732</v>
      </c>
      <c r="I10" s="58" t="str">
        <f>IFERROR(__xludf.DUMMYFUNCTION("""COMPUTED_VALUE"""),"/")</f>
        <v>/</v>
      </c>
    </row>
    <row r="11">
      <c r="A11" s="52">
        <f>IFERROR(__xludf.DUMMYFUNCTION("""COMPUTED_VALUE"""),9.0)</f>
        <v>9</v>
      </c>
      <c r="B11" s="53" t="str">
        <f>IFERROR(__xludf.DUMMYFUNCTION("""COMPUTED_VALUE"""),"困惑")</f>
        <v>困惑</v>
      </c>
      <c r="C11" s="54">
        <f>IFERROR(__xludf.DUMMYFUNCTION("""COMPUTED_VALUE"""),2.86628298566455)</f>
        <v>2.866282986</v>
      </c>
      <c r="D11" s="55" t="str">
        <f>IFERROR(__xludf.DUMMYFUNCTION("""COMPUTED_VALUE"""),"、")</f>
        <v>、</v>
      </c>
      <c r="E11" s="41"/>
      <c r="F11" s="52">
        <f>IFERROR(__xludf.DUMMYFUNCTION("""COMPUTED_VALUE"""),24.0)</f>
        <v>24</v>
      </c>
      <c r="G11" s="56" t="str">
        <f>IFERROR(__xludf.DUMMYFUNCTION("""COMPUTED_VALUE"""),"恥ずかしい")</f>
        <v>恥ずかしい</v>
      </c>
      <c r="H11" s="57">
        <f>IFERROR(__xludf.DUMMYFUNCTION("""COMPUTED_VALUE"""),2.29362087799678)</f>
        <v>2.293620878</v>
      </c>
      <c r="I11" s="58" t="str">
        <f>IFERROR(__xludf.DUMMYFUNCTION("""COMPUTED_VALUE"""),"ゝ")</f>
        <v>ゝ</v>
      </c>
    </row>
    <row r="12">
      <c r="A12" s="52">
        <f>IFERROR(__xludf.DUMMYFUNCTION("""COMPUTED_VALUE"""),10.0)</f>
        <v>10</v>
      </c>
      <c r="B12" s="53" t="str">
        <f>IFERROR(__xludf.DUMMYFUNCTION("""COMPUTED_VALUE"""),"驚き")</f>
        <v>驚き</v>
      </c>
      <c r="C12" s="54">
        <f>IFERROR(__xludf.DUMMYFUNCTION("""COMPUTED_VALUE"""),3.89036632674622)</f>
        <v>3.890366327</v>
      </c>
      <c r="D12" s="55" t="str">
        <f>IFERROR(__xludf.DUMMYFUNCTION("""COMPUTED_VALUE"""),"！")</f>
        <v>！</v>
      </c>
      <c r="E12" s="41"/>
      <c r="F12" s="52">
        <f>IFERROR(__xludf.DUMMYFUNCTION("""COMPUTED_VALUE"""),25.0)</f>
        <v>25</v>
      </c>
      <c r="G12" s="56" t="str">
        <f>IFERROR(__xludf.DUMMYFUNCTION("""COMPUTED_VALUE"""),"決意")</f>
        <v>決意</v>
      </c>
      <c r="H12" s="57">
        <f>IFERROR(__xludf.DUMMYFUNCTION("""COMPUTED_VALUE"""),2.76287930334597)</f>
        <v>2.762879303</v>
      </c>
      <c r="I12" s="58" t="str">
        <f>IFERROR(__xludf.DUMMYFUNCTION("""COMPUTED_VALUE"""),"b")</f>
        <v>b</v>
      </c>
    </row>
    <row r="13">
      <c r="A13" s="52">
        <f>IFERROR(__xludf.DUMMYFUNCTION("""COMPUTED_VALUE"""),11.0)</f>
        <v>11</v>
      </c>
      <c r="B13" s="53" t="str">
        <f>IFERROR(__xludf.DUMMYFUNCTION("""COMPUTED_VALUE"""),"驚き")</f>
        <v>驚き</v>
      </c>
      <c r="C13" s="54">
        <f>IFERROR(__xludf.DUMMYFUNCTION("""COMPUTED_VALUE"""),3.12079916057112)</f>
        <v>3.120799161</v>
      </c>
      <c r="D13" s="55" t="str">
        <f>IFERROR(__xludf.DUMMYFUNCTION("""COMPUTED_VALUE"""),"°")</f>
        <v>°</v>
      </c>
      <c r="E13" s="41"/>
      <c r="F13" s="52">
        <f>IFERROR(__xludf.DUMMYFUNCTION("""COMPUTED_VALUE"""),26.0)</f>
        <v>26</v>
      </c>
      <c r="G13" s="56" t="str">
        <f>IFERROR(__xludf.DUMMYFUNCTION("""COMPUTED_VALUE"""),"決意")</f>
        <v>決意</v>
      </c>
      <c r="H13" s="57">
        <f>IFERROR(__xludf.DUMMYFUNCTION("""COMPUTED_VALUE"""),2.62684931414207)</f>
        <v>2.626849314</v>
      </c>
      <c r="I13" s="58" t="str">
        <f>IFERROR(__xludf.DUMMYFUNCTION("""COMPUTED_VALUE"""),"ゞ")</f>
        <v>ゞ</v>
      </c>
    </row>
    <row r="14">
      <c r="A14" s="52">
        <f>IFERROR(__xludf.DUMMYFUNCTION("""COMPUTED_VALUE"""),12.0)</f>
        <v>12</v>
      </c>
      <c r="B14" s="53" t="str">
        <f>IFERROR(__xludf.DUMMYFUNCTION("""COMPUTED_VALUE"""),"驚き")</f>
        <v>驚き</v>
      </c>
      <c r="C14" s="54">
        <f>IFERROR(__xludf.DUMMYFUNCTION("""COMPUTED_VALUE"""),2.96219096742748)</f>
        <v>2.962190967</v>
      </c>
      <c r="D14" s="55" t="str">
        <f>IFERROR(__xludf.DUMMYFUNCTION("""COMPUTED_VALUE"""),"‘")</f>
        <v>‘</v>
      </c>
      <c r="E14" s="41"/>
      <c r="F14" s="59">
        <f>IFERROR(__xludf.DUMMYFUNCTION("""COMPUTED_VALUE"""),27.0)</f>
        <v>27</v>
      </c>
      <c r="G14" s="60" t="str">
        <f>IFERROR(__xludf.DUMMYFUNCTION("""COMPUTED_VALUE"""),"決意")</f>
        <v>決意</v>
      </c>
      <c r="H14" s="61">
        <f>IFERROR(__xludf.DUMMYFUNCTION("""COMPUTED_VALUE"""),2.29139000418356)</f>
        <v>2.291390004</v>
      </c>
      <c r="I14" s="62" t="str">
        <f>IFERROR(__xludf.DUMMYFUNCTION("""COMPUTED_VALUE"""),"ﾒ")</f>
        <v>ﾒ</v>
      </c>
    </row>
    <row r="15">
      <c r="A15" s="52">
        <f>IFERROR(__xludf.DUMMYFUNCTION("""COMPUTED_VALUE"""),13.0)</f>
        <v>13</v>
      </c>
      <c r="B15" s="53" t="str">
        <f>IFERROR(__xludf.DUMMYFUNCTION("""COMPUTED_VALUE"""),"嬉しい")</f>
        <v>嬉しい</v>
      </c>
      <c r="C15" s="54">
        <f>IFERROR(__xludf.DUMMYFUNCTION("""COMPUTED_VALUE"""),3.35125668486452)</f>
        <v>3.351256685</v>
      </c>
      <c r="D15" s="55" t="str">
        <f>IFERROR(__xludf.DUMMYFUNCTION("""COMPUTED_VALUE"""),"◡")</f>
        <v>◡</v>
      </c>
      <c r="E15" s="63"/>
      <c r="H15" s="64"/>
    </row>
    <row r="16">
      <c r="A16" s="52">
        <f>IFERROR(__xludf.DUMMYFUNCTION("""COMPUTED_VALUE"""),14.0)</f>
        <v>14</v>
      </c>
      <c r="B16" s="53" t="str">
        <f>IFERROR(__xludf.DUMMYFUNCTION("""COMPUTED_VALUE"""),"嬉しい")</f>
        <v>嬉しい</v>
      </c>
      <c r="C16" s="54">
        <f>IFERROR(__xludf.DUMMYFUNCTION("""COMPUTED_VALUE"""),2.90978084483147)</f>
        <v>2.909780845</v>
      </c>
      <c r="D16" s="55" t="str">
        <f>IFERROR(__xludf.DUMMYFUNCTION("""COMPUTED_VALUE"""),"∀")</f>
        <v>∀</v>
      </c>
      <c r="E16" s="63"/>
      <c r="H16" s="64"/>
    </row>
    <row r="17">
      <c r="A17" s="59">
        <f>IFERROR(__xludf.DUMMYFUNCTION("""COMPUTED_VALUE"""),15.0)</f>
        <v>15</v>
      </c>
      <c r="B17" s="65" t="str">
        <f>IFERROR(__xludf.DUMMYFUNCTION("""COMPUTED_VALUE"""),"嬉しい")</f>
        <v>嬉しい</v>
      </c>
      <c r="C17" s="66">
        <f>IFERROR(__xludf.DUMMYFUNCTION("""COMPUTED_VALUE"""),2.73080309809131)</f>
        <v>2.730803098</v>
      </c>
      <c r="D17" s="67" t="str">
        <f>IFERROR(__xludf.DUMMYFUNCTION("""COMPUTED_VALUE"""),"♪")</f>
        <v>♪</v>
      </c>
      <c r="E17" s="63"/>
      <c r="H17" s="64"/>
    </row>
    <row r="18">
      <c r="C18" s="64"/>
      <c r="E18" s="41"/>
      <c r="F18" s="2"/>
      <c r="H18" s="64"/>
    </row>
    <row r="19">
      <c r="C19" s="64"/>
      <c r="E19" s="41"/>
      <c r="F19" s="2"/>
      <c r="H19" s="64"/>
    </row>
    <row r="20">
      <c r="C20" s="64"/>
      <c r="E20" s="41"/>
      <c r="F20" s="2"/>
      <c r="H20" s="64"/>
    </row>
    <row r="21">
      <c r="C21" s="64"/>
      <c r="E21" s="41"/>
      <c r="F21" s="2"/>
      <c r="H21" s="64"/>
    </row>
    <row r="22">
      <c r="C22" s="64"/>
      <c r="E22" s="41"/>
      <c r="F22" s="2"/>
      <c r="H22" s="64"/>
    </row>
    <row r="23">
      <c r="C23" s="64"/>
      <c r="E23" s="41"/>
      <c r="F23" s="2"/>
      <c r="H23" s="64"/>
    </row>
    <row r="24">
      <c r="C24" s="64"/>
      <c r="E24" s="41"/>
      <c r="F24" s="2"/>
      <c r="H24" s="64"/>
    </row>
    <row r="25">
      <c r="C25" s="64"/>
      <c r="E25" s="41"/>
      <c r="F25" s="2"/>
      <c r="H25" s="64"/>
    </row>
    <row r="26">
      <c r="C26" s="64"/>
      <c r="E26" s="41"/>
      <c r="F26" s="2"/>
      <c r="H26" s="64"/>
    </row>
    <row r="27">
      <c r="C27" s="64"/>
      <c r="E27" s="41"/>
      <c r="F27" s="2"/>
      <c r="H27" s="64"/>
    </row>
    <row r="28">
      <c r="C28" s="64"/>
      <c r="E28" s="41"/>
      <c r="F28" s="2"/>
      <c r="H28" s="64"/>
    </row>
    <row r="29">
      <c r="C29" s="64"/>
      <c r="E29" s="41"/>
      <c r="F29" s="2"/>
      <c r="H29" s="64"/>
    </row>
    <row r="30">
      <c r="A30" s="2"/>
      <c r="B30" s="38"/>
      <c r="C30" s="39"/>
      <c r="D30" s="40"/>
      <c r="E30" s="41"/>
      <c r="F30" s="2"/>
      <c r="H30" s="64"/>
    </row>
    <row r="31">
      <c r="A31" s="2"/>
      <c r="B31" s="38"/>
      <c r="C31" s="39"/>
      <c r="D31" s="40"/>
      <c r="E31" s="41"/>
      <c r="F31" s="2"/>
      <c r="H31" s="64"/>
    </row>
    <row r="32">
      <c r="A32" s="2"/>
      <c r="B32" s="38"/>
      <c r="C32" s="39"/>
      <c r="D32" s="40"/>
      <c r="E32" s="41"/>
      <c r="F32" s="2"/>
      <c r="H32" s="64"/>
    </row>
    <row r="33">
      <c r="B33" s="38"/>
      <c r="C33" s="39"/>
      <c r="D33" s="40"/>
      <c r="E33" s="63"/>
      <c r="H33" s="64"/>
    </row>
    <row r="34">
      <c r="B34" s="38"/>
      <c r="C34" s="39"/>
      <c r="D34" s="40"/>
      <c r="E34" s="63"/>
      <c r="H34" s="64"/>
    </row>
    <row r="35">
      <c r="B35" s="38"/>
      <c r="C35" s="39"/>
      <c r="D35" s="40"/>
      <c r="E35" s="63"/>
      <c r="H35" s="64"/>
    </row>
    <row r="36">
      <c r="B36" s="38"/>
      <c r="C36" s="39"/>
      <c r="D36" s="40"/>
      <c r="E36" s="63"/>
      <c r="H36" s="64"/>
    </row>
    <row r="37">
      <c r="B37" s="38"/>
      <c r="C37" s="39"/>
      <c r="D37" s="40"/>
      <c r="E37" s="63"/>
      <c r="H37" s="64"/>
    </row>
    <row r="38">
      <c r="B38" s="38"/>
      <c r="C38" s="39"/>
      <c r="D38" s="40"/>
      <c r="E38" s="63"/>
      <c r="H38" s="64"/>
    </row>
    <row r="39">
      <c r="B39" s="38"/>
      <c r="C39" s="39"/>
      <c r="D39" s="40"/>
      <c r="E39" s="63"/>
      <c r="H39" s="64"/>
    </row>
    <row r="40">
      <c r="B40" s="38"/>
      <c r="C40" s="39"/>
      <c r="D40" s="40"/>
      <c r="E40" s="63"/>
      <c r="H40" s="64"/>
    </row>
    <row r="41">
      <c r="B41" s="38"/>
      <c r="C41" s="39"/>
      <c r="D41" s="40"/>
      <c r="E41" s="63"/>
      <c r="H41" s="64"/>
    </row>
    <row r="42">
      <c r="B42" s="38"/>
      <c r="C42" s="39"/>
      <c r="D42" s="40"/>
      <c r="E42" s="63"/>
      <c r="H42" s="64"/>
    </row>
    <row r="43">
      <c r="B43" s="38"/>
      <c r="C43" s="39"/>
      <c r="D43" s="40"/>
      <c r="E43" s="63"/>
      <c r="H43" s="64"/>
    </row>
    <row r="44">
      <c r="B44" s="38"/>
      <c r="C44" s="39"/>
      <c r="D44" s="40"/>
      <c r="E44" s="63"/>
      <c r="H44" s="64"/>
    </row>
    <row r="45">
      <c r="B45" s="38"/>
      <c r="C45" s="39"/>
      <c r="D45" s="40"/>
      <c r="E45" s="63"/>
      <c r="H45" s="64"/>
    </row>
    <row r="46">
      <c r="B46" s="38"/>
      <c r="C46" s="39"/>
      <c r="D46" s="40"/>
      <c r="E46" s="63"/>
      <c r="H46" s="64"/>
    </row>
    <row r="47">
      <c r="B47" s="38"/>
      <c r="C47" s="39"/>
      <c r="D47" s="40"/>
      <c r="E47" s="63"/>
      <c r="H47" s="64"/>
    </row>
    <row r="48">
      <c r="B48" s="38"/>
      <c r="C48" s="39"/>
      <c r="D48" s="40"/>
      <c r="E48" s="63"/>
      <c r="H48" s="64"/>
    </row>
    <row r="49">
      <c r="B49" s="38"/>
      <c r="C49" s="39"/>
      <c r="D49" s="40"/>
      <c r="E49" s="63"/>
      <c r="H49" s="64"/>
    </row>
    <row r="50">
      <c r="B50" s="38"/>
      <c r="C50" s="39"/>
      <c r="D50" s="40"/>
      <c r="E50" s="63"/>
      <c r="H50" s="64"/>
    </row>
    <row r="51">
      <c r="B51" s="38"/>
      <c r="C51" s="39"/>
      <c r="D51" s="40"/>
      <c r="E51" s="63"/>
      <c r="H51" s="64"/>
    </row>
    <row r="52">
      <c r="B52" s="38"/>
      <c r="C52" s="39"/>
      <c r="D52" s="40"/>
      <c r="E52" s="63"/>
      <c r="H52" s="64"/>
    </row>
    <row r="53">
      <c r="B53" s="38"/>
      <c r="C53" s="39"/>
      <c r="D53" s="40"/>
      <c r="E53" s="63"/>
      <c r="H53" s="64"/>
    </row>
    <row r="54">
      <c r="B54" s="38"/>
      <c r="C54" s="39"/>
      <c r="D54" s="40"/>
      <c r="E54" s="63"/>
      <c r="H54" s="64"/>
    </row>
    <row r="55">
      <c r="B55" s="38"/>
      <c r="C55" s="39"/>
      <c r="D55" s="40"/>
      <c r="E55" s="63"/>
      <c r="H55" s="64"/>
    </row>
    <row r="56">
      <c r="B56" s="38"/>
      <c r="C56" s="39"/>
      <c r="D56" s="40"/>
      <c r="E56" s="63"/>
      <c r="H56" s="64"/>
    </row>
    <row r="57">
      <c r="B57" s="38"/>
      <c r="C57" s="39"/>
      <c r="D57" s="40"/>
      <c r="E57" s="63"/>
      <c r="H57" s="64"/>
    </row>
    <row r="58">
      <c r="B58" s="38"/>
      <c r="C58" s="39"/>
      <c r="D58" s="40"/>
      <c r="E58" s="63"/>
      <c r="H58" s="64"/>
    </row>
    <row r="59">
      <c r="B59" s="38"/>
      <c r="C59" s="39"/>
      <c r="D59" s="40"/>
      <c r="E59" s="63"/>
      <c r="H59" s="64"/>
    </row>
    <row r="60">
      <c r="B60" s="38"/>
      <c r="C60" s="39"/>
      <c r="D60" s="40"/>
      <c r="E60" s="63"/>
      <c r="H60" s="64"/>
    </row>
    <row r="61">
      <c r="B61" s="38"/>
      <c r="C61" s="39"/>
      <c r="D61" s="40"/>
      <c r="E61" s="63"/>
      <c r="H61" s="64"/>
    </row>
    <row r="62">
      <c r="B62" s="38"/>
      <c r="C62" s="39"/>
      <c r="D62" s="40"/>
      <c r="E62" s="63"/>
      <c r="H62" s="64"/>
    </row>
    <row r="63">
      <c r="B63" s="38"/>
      <c r="C63" s="39"/>
      <c r="D63" s="40"/>
      <c r="E63" s="63"/>
      <c r="H63" s="64"/>
    </row>
    <row r="64">
      <c r="B64" s="38"/>
      <c r="C64" s="39"/>
      <c r="D64" s="40"/>
      <c r="E64" s="63"/>
      <c r="H64" s="64"/>
    </row>
    <row r="65">
      <c r="B65" s="38"/>
      <c r="C65" s="39"/>
      <c r="D65" s="40"/>
      <c r="E65" s="63"/>
      <c r="H65" s="64"/>
    </row>
    <row r="66">
      <c r="B66" s="38"/>
      <c r="C66" s="39"/>
      <c r="D66" s="40"/>
      <c r="E66" s="63"/>
      <c r="H66" s="64"/>
    </row>
    <row r="67">
      <c r="B67" s="38"/>
      <c r="C67" s="39"/>
      <c r="D67" s="40"/>
      <c r="E67" s="63"/>
      <c r="H67" s="64"/>
    </row>
    <row r="68">
      <c r="B68" s="38"/>
      <c r="C68" s="39"/>
      <c r="D68" s="40"/>
      <c r="E68" s="63"/>
      <c r="H68" s="64"/>
    </row>
    <row r="69">
      <c r="B69" s="38"/>
      <c r="C69" s="39"/>
      <c r="D69" s="40"/>
      <c r="E69" s="63"/>
      <c r="H69" s="64"/>
    </row>
    <row r="70">
      <c r="B70" s="38"/>
      <c r="C70" s="39"/>
      <c r="D70" s="40"/>
      <c r="E70" s="63"/>
      <c r="H70" s="64"/>
    </row>
    <row r="71">
      <c r="B71" s="38"/>
      <c r="C71" s="39"/>
      <c r="D71" s="40"/>
      <c r="E71" s="63"/>
      <c r="H71" s="64"/>
    </row>
    <row r="72">
      <c r="B72" s="38"/>
      <c r="C72" s="39"/>
      <c r="D72" s="40"/>
      <c r="E72" s="63"/>
      <c r="H72" s="64"/>
    </row>
    <row r="73">
      <c r="B73" s="38"/>
      <c r="C73" s="39"/>
      <c r="D73" s="40"/>
      <c r="E73" s="63"/>
      <c r="H73" s="64"/>
    </row>
    <row r="74">
      <c r="B74" s="38"/>
      <c r="C74" s="39"/>
      <c r="D74" s="68"/>
      <c r="E74" s="63"/>
      <c r="H74" s="64"/>
    </row>
    <row r="75">
      <c r="B75" s="38"/>
      <c r="C75" s="39"/>
      <c r="D75" s="68"/>
      <c r="E75" s="63"/>
      <c r="H75" s="64"/>
    </row>
    <row r="76">
      <c r="B76" s="38"/>
      <c r="C76" s="39"/>
      <c r="D76" s="68"/>
      <c r="E76" s="63"/>
      <c r="H76" s="64"/>
    </row>
    <row r="77">
      <c r="B77" s="38"/>
      <c r="C77" s="39"/>
      <c r="D77" s="68"/>
      <c r="E77" s="63"/>
      <c r="H77" s="64"/>
    </row>
    <row r="78">
      <c r="B78" s="38"/>
      <c r="C78" s="39"/>
      <c r="D78" s="68"/>
      <c r="E78" s="63"/>
      <c r="H78" s="64"/>
    </row>
    <row r="79">
      <c r="B79" s="38"/>
      <c r="C79" s="39"/>
      <c r="D79" s="68"/>
      <c r="E79" s="63"/>
      <c r="H79" s="64"/>
    </row>
    <row r="80">
      <c r="B80" s="38"/>
      <c r="C80" s="39"/>
      <c r="D80" s="68"/>
      <c r="E80" s="63"/>
      <c r="H80" s="64"/>
    </row>
    <row r="81">
      <c r="B81" s="38"/>
      <c r="C81" s="39"/>
      <c r="D81" s="68"/>
      <c r="E81" s="63"/>
      <c r="H81" s="64"/>
    </row>
    <row r="82">
      <c r="B82" s="38"/>
      <c r="C82" s="39"/>
      <c r="D82" s="68"/>
      <c r="E82" s="63"/>
      <c r="H82" s="64"/>
    </row>
    <row r="83">
      <c r="B83" s="38"/>
      <c r="C83" s="39"/>
      <c r="D83" s="68"/>
      <c r="E83" s="63"/>
      <c r="H83" s="64"/>
    </row>
    <row r="84">
      <c r="B84" s="38"/>
      <c r="C84" s="39"/>
      <c r="D84" s="68"/>
      <c r="E84" s="63"/>
      <c r="H84" s="64"/>
    </row>
    <row r="85">
      <c r="B85" s="38"/>
      <c r="C85" s="39"/>
      <c r="D85" s="68"/>
      <c r="E85" s="63"/>
      <c r="H85" s="64"/>
    </row>
    <row r="86">
      <c r="B86" s="38"/>
      <c r="C86" s="39"/>
      <c r="D86" s="68"/>
      <c r="E86" s="63"/>
      <c r="H86" s="64"/>
    </row>
    <row r="87">
      <c r="B87" s="38"/>
      <c r="C87" s="39"/>
      <c r="D87" s="68"/>
      <c r="E87" s="63"/>
      <c r="H87" s="64"/>
    </row>
    <row r="88">
      <c r="B88" s="38"/>
      <c r="C88" s="39"/>
      <c r="D88" s="68"/>
      <c r="E88" s="63"/>
      <c r="H88" s="64"/>
    </row>
    <row r="89">
      <c r="B89" s="38"/>
      <c r="C89" s="39"/>
      <c r="D89" s="68"/>
      <c r="E89" s="63"/>
      <c r="H89" s="64"/>
    </row>
    <row r="90">
      <c r="B90" s="38"/>
      <c r="C90" s="39"/>
      <c r="D90" s="68"/>
      <c r="E90" s="63"/>
      <c r="H90" s="64"/>
    </row>
    <row r="91">
      <c r="B91" s="38"/>
      <c r="C91" s="39"/>
      <c r="D91" s="68"/>
      <c r="E91" s="63"/>
      <c r="H91" s="64"/>
    </row>
    <row r="92">
      <c r="B92" s="38"/>
      <c r="C92" s="39"/>
      <c r="D92" s="68"/>
      <c r="E92" s="63"/>
      <c r="H92" s="64"/>
    </row>
    <row r="93">
      <c r="B93" s="38"/>
      <c r="C93" s="39"/>
      <c r="D93" s="68"/>
      <c r="E93" s="63"/>
      <c r="H93" s="64"/>
    </row>
    <row r="94">
      <c r="B94" s="38"/>
      <c r="C94" s="39"/>
      <c r="D94" s="68"/>
      <c r="E94" s="63"/>
      <c r="H94" s="64"/>
    </row>
    <row r="95">
      <c r="B95" s="38"/>
      <c r="C95" s="39"/>
      <c r="D95" s="68"/>
      <c r="E95" s="63"/>
      <c r="H95" s="64"/>
    </row>
    <row r="96">
      <c r="B96" s="38"/>
      <c r="C96" s="39"/>
      <c r="D96" s="68"/>
      <c r="E96" s="63"/>
      <c r="H96" s="64"/>
    </row>
    <row r="97">
      <c r="B97" s="38"/>
      <c r="C97" s="39"/>
      <c r="D97" s="68"/>
      <c r="E97" s="63"/>
      <c r="H97" s="64"/>
    </row>
    <row r="98">
      <c r="B98" s="38"/>
      <c r="C98" s="39"/>
      <c r="D98" s="68"/>
      <c r="E98" s="63"/>
      <c r="H98" s="64"/>
    </row>
    <row r="99">
      <c r="B99" s="38"/>
      <c r="C99" s="39"/>
      <c r="D99" s="68"/>
      <c r="E99" s="63"/>
      <c r="H99" s="64"/>
    </row>
    <row r="100">
      <c r="B100" s="38"/>
      <c r="C100" s="39"/>
      <c r="D100" s="68"/>
      <c r="E100" s="63"/>
      <c r="H100" s="64"/>
    </row>
    <row r="101">
      <c r="B101" s="38"/>
      <c r="C101" s="39"/>
      <c r="D101" s="68"/>
      <c r="E101" s="63"/>
      <c r="H101" s="64"/>
    </row>
    <row r="102">
      <c r="B102" s="38"/>
      <c r="C102" s="39"/>
      <c r="D102" s="68"/>
      <c r="E102" s="63"/>
      <c r="H102" s="64"/>
    </row>
    <row r="103">
      <c r="B103" s="38"/>
      <c r="C103" s="39"/>
      <c r="D103" s="68"/>
      <c r="E103" s="63"/>
      <c r="H103" s="64"/>
    </row>
    <row r="104">
      <c r="B104" s="38"/>
      <c r="C104" s="39"/>
      <c r="D104" s="68"/>
      <c r="E104" s="63"/>
      <c r="H104" s="64"/>
    </row>
    <row r="105">
      <c r="B105" s="38"/>
      <c r="C105" s="39"/>
      <c r="D105" s="68"/>
      <c r="E105" s="63"/>
      <c r="H105" s="64"/>
    </row>
    <row r="106">
      <c r="B106" s="38"/>
      <c r="C106" s="39"/>
      <c r="D106" s="68"/>
      <c r="E106" s="63"/>
      <c r="H106" s="64"/>
    </row>
    <row r="107">
      <c r="B107" s="38"/>
      <c r="C107" s="39"/>
      <c r="D107" s="68"/>
      <c r="E107" s="63"/>
      <c r="H107" s="64"/>
    </row>
    <row r="108">
      <c r="B108" s="38"/>
      <c r="C108" s="39"/>
      <c r="D108" s="68"/>
      <c r="E108" s="63"/>
      <c r="H108" s="64"/>
    </row>
    <row r="109">
      <c r="B109" s="38"/>
      <c r="C109" s="39"/>
      <c r="D109" s="68"/>
      <c r="E109" s="63"/>
      <c r="H109" s="64"/>
    </row>
    <row r="110">
      <c r="B110" s="38"/>
      <c r="C110" s="39"/>
      <c r="D110" s="68"/>
      <c r="E110" s="63"/>
      <c r="H110" s="64"/>
    </row>
    <row r="111">
      <c r="B111" s="38"/>
      <c r="C111" s="39"/>
      <c r="D111" s="68"/>
      <c r="E111" s="63"/>
      <c r="H111" s="64"/>
    </row>
    <row r="112">
      <c r="B112" s="38"/>
      <c r="C112" s="39"/>
      <c r="D112" s="68"/>
      <c r="E112" s="63"/>
      <c r="H112" s="64"/>
    </row>
    <row r="113">
      <c r="B113" s="38"/>
      <c r="C113" s="39"/>
      <c r="D113" s="68"/>
      <c r="E113" s="63"/>
      <c r="H113" s="64"/>
    </row>
    <row r="114">
      <c r="B114" s="64"/>
      <c r="C114" s="69"/>
      <c r="D114" s="68"/>
      <c r="E114" s="63"/>
      <c r="H114" s="64"/>
    </row>
    <row r="115">
      <c r="B115" s="64"/>
      <c r="C115" s="69"/>
      <c r="D115" s="68"/>
      <c r="E115" s="63"/>
      <c r="H115" s="64"/>
    </row>
    <row r="116">
      <c r="B116" s="64"/>
      <c r="C116" s="69"/>
      <c r="D116" s="68"/>
      <c r="E116" s="63"/>
      <c r="H116" s="64"/>
    </row>
    <row r="117">
      <c r="B117" s="64"/>
      <c r="C117" s="69"/>
      <c r="D117" s="68"/>
      <c r="E117" s="63"/>
      <c r="H117" s="64"/>
    </row>
    <row r="118">
      <c r="B118" s="64"/>
      <c r="C118" s="69"/>
      <c r="D118" s="68"/>
      <c r="E118" s="63"/>
      <c r="H118" s="64"/>
    </row>
    <row r="119">
      <c r="B119" s="64"/>
      <c r="C119" s="69"/>
      <c r="D119" s="68"/>
      <c r="E119" s="63"/>
      <c r="H119" s="64"/>
    </row>
    <row r="120">
      <c r="B120" s="64"/>
      <c r="C120" s="69"/>
      <c r="D120" s="68"/>
      <c r="E120" s="63"/>
      <c r="H120" s="64"/>
    </row>
    <row r="121">
      <c r="B121" s="64"/>
      <c r="C121" s="69"/>
      <c r="D121" s="68"/>
      <c r="E121" s="63"/>
      <c r="H121" s="64"/>
    </row>
    <row r="122">
      <c r="B122" s="64"/>
      <c r="C122" s="69"/>
      <c r="D122" s="68"/>
      <c r="E122" s="63"/>
      <c r="H122" s="64"/>
    </row>
    <row r="123">
      <c r="B123" s="64"/>
      <c r="C123" s="69"/>
      <c r="D123" s="68"/>
      <c r="E123" s="63"/>
      <c r="H123" s="64"/>
    </row>
    <row r="124">
      <c r="B124" s="64"/>
      <c r="C124" s="69"/>
      <c r="D124" s="68"/>
      <c r="E124" s="63"/>
      <c r="H124" s="64"/>
    </row>
    <row r="125">
      <c r="B125" s="64"/>
      <c r="C125" s="69"/>
      <c r="D125" s="68"/>
      <c r="E125" s="63"/>
      <c r="H125" s="64"/>
    </row>
    <row r="126">
      <c r="B126" s="64"/>
      <c r="C126" s="69"/>
      <c r="D126" s="68"/>
      <c r="E126" s="63"/>
      <c r="H126" s="64"/>
    </row>
    <row r="127">
      <c r="B127" s="64"/>
      <c r="C127" s="69"/>
      <c r="D127" s="68"/>
      <c r="E127" s="63"/>
      <c r="H127" s="64"/>
    </row>
    <row r="128">
      <c r="B128" s="64"/>
      <c r="C128" s="69"/>
      <c r="D128" s="68"/>
      <c r="E128" s="63"/>
      <c r="H128" s="64"/>
    </row>
    <row r="129">
      <c r="B129" s="64"/>
      <c r="C129" s="69"/>
      <c r="D129" s="68"/>
      <c r="E129" s="63"/>
      <c r="H129" s="64"/>
    </row>
    <row r="130">
      <c r="B130" s="64"/>
      <c r="C130" s="69"/>
      <c r="D130" s="68"/>
      <c r="E130" s="63"/>
      <c r="H130" s="64"/>
    </row>
    <row r="131">
      <c r="B131" s="64"/>
      <c r="C131" s="69"/>
      <c r="D131" s="68"/>
      <c r="E131" s="63"/>
      <c r="H131" s="64"/>
    </row>
    <row r="132">
      <c r="B132" s="64"/>
      <c r="C132" s="69"/>
      <c r="D132" s="68"/>
      <c r="E132" s="63"/>
      <c r="H132" s="64"/>
    </row>
    <row r="133">
      <c r="B133" s="64"/>
      <c r="C133" s="69"/>
      <c r="D133" s="68"/>
      <c r="E133" s="63"/>
      <c r="H133" s="64"/>
    </row>
    <row r="134">
      <c r="B134" s="64"/>
      <c r="C134" s="69"/>
      <c r="D134" s="68"/>
      <c r="E134" s="63"/>
      <c r="H134" s="64"/>
    </row>
    <row r="135">
      <c r="B135" s="64"/>
      <c r="C135" s="69"/>
      <c r="D135" s="68"/>
      <c r="E135" s="63"/>
      <c r="H135" s="64"/>
    </row>
    <row r="136">
      <c r="B136" s="64"/>
      <c r="C136" s="69"/>
      <c r="D136" s="68"/>
      <c r="E136" s="63"/>
      <c r="H136" s="64"/>
    </row>
    <row r="137">
      <c r="B137" s="64"/>
      <c r="C137" s="69"/>
      <c r="D137" s="68"/>
      <c r="E137" s="63"/>
      <c r="H137" s="64"/>
    </row>
    <row r="138">
      <c r="B138" s="64"/>
      <c r="C138" s="69"/>
      <c r="D138" s="68"/>
      <c r="E138" s="63"/>
      <c r="H138" s="64"/>
    </row>
    <row r="139">
      <c r="B139" s="64"/>
      <c r="C139" s="69"/>
      <c r="D139" s="68"/>
      <c r="E139" s="63"/>
      <c r="H139" s="64"/>
    </row>
    <row r="140">
      <c r="B140" s="64"/>
      <c r="C140" s="69"/>
      <c r="D140" s="68"/>
      <c r="E140" s="63"/>
      <c r="H140" s="64"/>
    </row>
    <row r="141">
      <c r="B141" s="64"/>
      <c r="C141" s="69"/>
      <c r="D141" s="68"/>
      <c r="E141" s="63"/>
      <c r="H141" s="64"/>
    </row>
    <row r="142">
      <c r="B142" s="64"/>
      <c r="C142" s="69"/>
      <c r="D142" s="68"/>
      <c r="E142" s="63"/>
      <c r="H142" s="64"/>
    </row>
    <row r="143">
      <c r="B143" s="64"/>
      <c r="C143" s="69"/>
      <c r="D143" s="68"/>
      <c r="E143" s="63"/>
      <c r="H143" s="64"/>
    </row>
    <row r="144">
      <c r="B144" s="64"/>
      <c r="C144" s="69"/>
      <c r="D144" s="68"/>
      <c r="E144" s="63"/>
      <c r="H144" s="64"/>
    </row>
    <row r="145">
      <c r="B145" s="64"/>
      <c r="C145" s="69"/>
      <c r="D145" s="68"/>
      <c r="E145" s="63"/>
      <c r="H145" s="64"/>
    </row>
    <row r="146">
      <c r="B146" s="64"/>
      <c r="C146" s="69"/>
      <c r="D146" s="68"/>
      <c r="E146" s="63"/>
      <c r="H146" s="64"/>
    </row>
    <row r="147">
      <c r="B147" s="64"/>
      <c r="C147" s="69"/>
      <c r="D147" s="68"/>
      <c r="E147" s="63"/>
      <c r="H147" s="64"/>
    </row>
    <row r="148">
      <c r="B148" s="64"/>
      <c r="C148" s="69"/>
      <c r="D148" s="68"/>
      <c r="E148" s="63"/>
      <c r="H148" s="64"/>
    </row>
    <row r="149">
      <c r="B149" s="64"/>
      <c r="C149" s="69"/>
      <c r="D149" s="68"/>
      <c r="E149" s="63"/>
      <c r="H149" s="64"/>
    </row>
    <row r="150">
      <c r="B150" s="64"/>
      <c r="C150" s="69"/>
      <c r="D150" s="68"/>
      <c r="E150" s="63"/>
      <c r="H150" s="64"/>
    </row>
    <row r="151">
      <c r="B151" s="64"/>
      <c r="C151" s="69"/>
      <c r="D151" s="68"/>
      <c r="E151" s="63"/>
      <c r="H151" s="64"/>
    </row>
    <row r="152">
      <c r="B152" s="64"/>
      <c r="C152" s="69"/>
      <c r="D152" s="68"/>
      <c r="E152" s="63"/>
      <c r="H152" s="64"/>
    </row>
    <row r="153">
      <c r="B153" s="64"/>
      <c r="C153" s="69"/>
      <c r="D153" s="68"/>
      <c r="E153" s="63"/>
      <c r="H153" s="64"/>
    </row>
    <row r="154">
      <c r="B154" s="64"/>
      <c r="C154" s="69"/>
      <c r="D154" s="68"/>
      <c r="E154" s="63"/>
      <c r="H154" s="64"/>
    </row>
    <row r="155">
      <c r="B155" s="64"/>
      <c r="C155" s="69"/>
      <c r="D155" s="68"/>
      <c r="E155" s="63"/>
      <c r="H155" s="64"/>
    </row>
    <row r="156">
      <c r="B156" s="64"/>
      <c r="C156" s="69"/>
      <c r="D156" s="68"/>
      <c r="E156" s="63"/>
      <c r="H156" s="64"/>
    </row>
    <row r="157">
      <c r="B157" s="64"/>
      <c r="C157" s="69"/>
      <c r="D157" s="68"/>
      <c r="E157" s="63"/>
      <c r="H157" s="64"/>
    </row>
    <row r="158">
      <c r="B158" s="64"/>
      <c r="C158" s="69"/>
      <c r="D158" s="68"/>
      <c r="E158" s="63"/>
      <c r="H158" s="64"/>
    </row>
    <row r="159">
      <c r="B159" s="64"/>
      <c r="C159" s="69"/>
      <c r="D159" s="68"/>
      <c r="E159" s="63"/>
      <c r="H159" s="64"/>
    </row>
    <row r="160">
      <c r="B160" s="64"/>
      <c r="C160" s="69"/>
      <c r="D160" s="68"/>
      <c r="E160" s="63"/>
      <c r="H160" s="64"/>
    </row>
    <row r="161">
      <c r="B161" s="64"/>
      <c r="C161" s="69"/>
      <c r="D161" s="68"/>
      <c r="E161" s="63"/>
      <c r="H161" s="64"/>
    </row>
    <row r="162">
      <c r="B162" s="64"/>
      <c r="C162" s="69"/>
      <c r="D162" s="68"/>
      <c r="E162" s="63"/>
      <c r="H162" s="64"/>
    </row>
    <row r="163">
      <c r="B163" s="64"/>
      <c r="C163" s="69"/>
      <c r="D163" s="68"/>
      <c r="E163" s="63"/>
      <c r="H163" s="64"/>
    </row>
    <row r="164">
      <c r="B164" s="64"/>
      <c r="C164" s="69"/>
      <c r="D164" s="68"/>
      <c r="E164" s="63"/>
      <c r="H164" s="64"/>
    </row>
    <row r="165">
      <c r="B165" s="64"/>
      <c r="C165" s="69"/>
      <c r="D165" s="68"/>
      <c r="E165" s="63"/>
      <c r="H165" s="64"/>
    </row>
    <row r="166">
      <c r="B166" s="64"/>
      <c r="C166" s="69"/>
      <c r="D166" s="68"/>
      <c r="E166" s="63"/>
      <c r="H166" s="64"/>
    </row>
    <row r="167">
      <c r="B167" s="64"/>
      <c r="C167" s="69"/>
      <c r="D167" s="68"/>
      <c r="E167" s="63"/>
      <c r="H167" s="64"/>
    </row>
    <row r="168">
      <c r="B168" s="64"/>
      <c r="C168" s="69"/>
      <c r="D168" s="68"/>
      <c r="E168" s="63"/>
      <c r="H168" s="64"/>
    </row>
    <row r="169">
      <c r="B169" s="64"/>
      <c r="C169" s="69"/>
      <c r="D169" s="68"/>
      <c r="E169" s="63"/>
      <c r="H169" s="64"/>
    </row>
    <row r="170">
      <c r="B170" s="64"/>
      <c r="C170" s="69"/>
      <c r="D170" s="68"/>
      <c r="E170" s="63"/>
      <c r="H170" s="64"/>
    </row>
    <row r="171">
      <c r="B171" s="64"/>
      <c r="C171" s="69"/>
      <c r="D171" s="68"/>
      <c r="E171" s="63"/>
      <c r="H171" s="64"/>
    </row>
    <row r="172">
      <c r="B172" s="64"/>
      <c r="C172" s="69"/>
      <c r="D172" s="68"/>
      <c r="E172" s="63"/>
      <c r="H172" s="64"/>
    </row>
    <row r="173">
      <c r="B173" s="64"/>
      <c r="C173" s="69"/>
      <c r="D173" s="68"/>
      <c r="E173" s="63"/>
      <c r="H173" s="64"/>
    </row>
    <row r="174">
      <c r="B174" s="64"/>
      <c r="C174" s="69"/>
      <c r="D174" s="68"/>
      <c r="E174" s="63"/>
      <c r="H174" s="64"/>
    </row>
    <row r="175">
      <c r="B175" s="64"/>
      <c r="C175" s="69"/>
      <c r="D175" s="68"/>
      <c r="E175" s="63"/>
      <c r="H175" s="64"/>
    </row>
    <row r="176">
      <c r="B176" s="64"/>
      <c r="C176" s="69"/>
      <c r="D176" s="68"/>
      <c r="E176" s="63"/>
      <c r="H176" s="64"/>
    </row>
    <row r="177">
      <c r="B177" s="64"/>
      <c r="C177" s="69"/>
      <c r="D177" s="68"/>
      <c r="E177" s="63"/>
      <c r="H177" s="64"/>
    </row>
    <row r="178">
      <c r="B178" s="64"/>
      <c r="C178" s="69"/>
      <c r="D178" s="68"/>
      <c r="E178" s="63"/>
      <c r="H178" s="64"/>
    </row>
    <row r="179">
      <c r="B179" s="64"/>
      <c r="C179" s="69"/>
      <c r="D179" s="68"/>
      <c r="E179" s="63"/>
      <c r="H179" s="64"/>
    </row>
    <row r="180">
      <c r="B180" s="64"/>
      <c r="C180" s="69"/>
      <c r="D180" s="68"/>
      <c r="E180" s="63"/>
      <c r="H180" s="64"/>
    </row>
    <row r="181">
      <c r="B181" s="64"/>
      <c r="C181" s="69"/>
      <c r="D181" s="68"/>
      <c r="E181" s="63"/>
      <c r="H181" s="64"/>
    </row>
    <row r="182">
      <c r="B182" s="64"/>
      <c r="C182" s="69"/>
      <c r="D182" s="68"/>
      <c r="E182" s="63"/>
      <c r="H182" s="64"/>
    </row>
    <row r="183">
      <c r="B183" s="64"/>
      <c r="C183" s="69"/>
      <c r="D183" s="68"/>
      <c r="E183" s="63"/>
      <c r="H183" s="64"/>
    </row>
    <row r="184">
      <c r="B184" s="64"/>
      <c r="C184" s="69"/>
      <c r="D184" s="68"/>
      <c r="E184" s="63"/>
      <c r="H184" s="64"/>
    </row>
    <row r="185">
      <c r="B185" s="64"/>
      <c r="C185" s="69"/>
      <c r="D185" s="68"/>
      <c r="E185" s="63"/>
      <c r="H185" s="64"/>
    </row>
    <row r="186">
      <c r="B186" s="64"/>
      <c r="C186" s="69"/>
      <c r="D186" s="68"/>
      <c r="E186" s="63"/>
      <c r="H186" s="64"/>
    </row>
    <row r="187">
      <c r="B187" s="64"/>
      <c r="C187" s="69"/>
      <c r="D187" s="68"/>
      <c r="E187" s="63"/>
      <c r="H187" s="64"/>
    </row>
    <row r="188">
      <c r="B188" s="64"/>
      <c r="C188" s="69"/>
      <c r="D188" s="68"/>
      <c r="E188" s="63"/>
      <c r="H188" s="64"/>
    </row>
    <row r="189">
      <c r="B189" s="64"/>
      <c r="C189" s="69"/>
      <c r="D189" s="68"/>
      <c r="E189" s="63"/>
      <c r="H189" s="64"/>
    </row>
    <row r="190">
      <c r="B190" s="64"/>
      <c r="C190" s="69"/>
      <c r="D190" s="68"/>
      <c r="E190" s="63"/>
      <c r="H190" s="64"/>
    </row>
    <row r="191">
      <c r="B191" s="64"/>
      <c r="C191" s="69"/>
      <c r="D191" s="68"/>
      <c r="E191" s="63"/>
      <c r="H191" s="64"/>
    </row>
    <row r="192">
      <c r="B192" s="64"/>
      <c r="C192" s="69"/>
      <c r="D192" s="68"/>
      <c r="E192" s="63"/>
      <c r="H192" s="64"/>
    </row>
    <row r="193">
      <c r="B193" s="64"/>
      <c r="C193" s="69"/>
      <c r="D193" s="68"/>
      <c r="E193" s="63"/>
      <c r="H193" s="64"/>
    </row>
    <row r="194">
      <c r="B194" s="64"/>
      <c r="C194" s="69"/>
      <c r="D194" s="68"/>
      <c r="E194" s="63"/>
      <c r="H194" s="64"/>
    </row>
    <row r="195">
      <c r="B195" s="64"/>
      <c r="C195" s="69"/>
      <c r="D195" s="68"/>
      <c r="E195" s="63"/>
      <c r="H195" s="64"/>
    </row>
    <row r="196">
      <c r="B196" s="64"/>
      <c r="C196" s="69"/>
      <c r="D196" s="68"/>
      <c r="E196" s="63"/>
      <c r="H196" s="64"/>
    </row>
    <row r="197">
      <c r="B197" s="64"/>
      <c r="C197" s="69"/>
      <c r="D197" s="68"/>
      <c r="E197" s="63"/>
      <c r="H197" s="64"/>
    </row>
    <row r="198">
      <c r="B198" s="64"/>
      <c r="C198" s="69"/>
      <c r="D198" s="68"/>
      <c r="E198" s="63"/>
      <c r="H198" s="64"/>
    </row>
    <row r="199">
      <c r="B199" s="64"/>
      <c r="C199" s="69"/>
      <c r="D199" s="68"/>
      <c r="E199" s="63"/>
      <c r="H199" s="64"/>
    </row>
    <row r="200">
      <c r="B200" s="64"/>
      <c r="C200" s="69"/>
      <c r="D200" s="68"/>
      <c r="E200" s="63"/>
      <c r="H200" s="64"/>
    </row>
    <row r="201">
      <c r="B201" s="64"/>
      <c r="C201" s="69"/>
      <c r="D201" s="68"/>
      <c r="E201" s="63"/>
      <c r="H201" s="64"/>
    </row>
    <row r="202">
      <c r="B202" s="64"/>
      <c r="C202" s="69"/>
      <c r="D202" s="68"/>
      <c r="E202" s="63"/>
      <c r="H202" s="64"/>
    </row>
    <row r="203">
      <c r="B203" s="64"/>
      <c r="C203" s="69"/>
      <c r="D203" s="68"/>
      <c r="E203" s="63"/>
      <c r="H203" s="64"/>
    </row>
    <row r="204">
      <c r="B204" s="64"/>
      <c r="C204" s="69"/>
      <c r="D204" s="68"/>
      <c r="E204" s="63"/>
      <c r="H204" s="64"/>
    </row>
    <row r="205">
      <c r="B205" s="64"/>
      <c r="C205" s="69"/>
      <c r="D205" s="68"/>
      <c r="E205" s="63"/>
      <c r="H205" s="64"/>
    </row>
    <row r="206">
      <c r="B206" s="64"/>
      <c r="C206" s="69"/>
      <c r="D206" s="68"/>
      <c r="E206" s="63"/>
      <c r="H206" s="64"/>
    </row>
    <row r="207">
      <c r="B207" s="64"/>
      <c r="C207" s="69"/>
      <c r="D207" s="68"/>
      <c r="E207" s="63"/>
      <c r="H207" s="64"/>
    </row>
    <row r="208">
      <c r="B208" s="64"/>
      <c r="C208" s="69"/>
      <c r="D208" s="68"/>
      <c r="E208" s="63"/>
      <c r="H208" s="64"/>
    </row>
    <row r="209">
      <c r="B209" s="64"/>
      <c r="C209" s="69"/>
      <c r="D209" s="68"/>
      <c r="E209" s="63"/>
      <c r="H209" s="64"/>
    </row>
    <row r="210">
      <c r="B210" s="64"/>
      <c r="C210" s="69"/>
      <c r="D210" s="68"/>
      <c r="E210" s="63"/>
      <c r="H210" s="64"/>
    </row>
    <row r="211">
      <c r="B211" s="64"/>
      <c r="C211" s="69"/>
      <c r="D211" s="68"/>
      <c r="E211" s="63"/>
      <c r="H211" s="64"/>
    </row>
    <row r="212">
      <c r="B212" s="64"/>
      <c r="C212" s="69"/>
      <c r="D212" s="68"/>
      <c r="E212" s="63"/>
      <c r="H212" s="64"/>
    </row>
    <row r="213">
      <c r="B213" s="64"/>
      <c r="C213" s="69"/>
      <c r="D213" s="68"/>
      <c r="E213" s="63"/>
      <c r="H213" s="64"/>
    </row>
    <row r="214">
      <c r="B214" s="64"/>
      <c r="C214" s="69"/>
      <c r="D214" s="68"/>
      <c r="E214" s="63"/>
      <c r="H214" s="64"/>
    </row>
    <row r="215">
      <c r="B215" s="64"/>
      <c r="C215" s="69"/>
      <c r="D215" s="68"/>
      <c r="E215" s="63"/>
      <c r="H215" s="64"/>
    </row>
    <row r="216">
      <c r="B216" s="64"/>
      <c r="C216" s="69"/>
      <c r="D216" s="68"/>
      <c r="E216" s="63"/>
      <c r="H216" s="64"/>
    </row>
    <row r="217">
      <c r="B217" s="64"/>
      <c r="C217" s="69"/>
      <c r="D217" s="68"/>
      <c r="E217" s="63"/>
      <c r="H217" s="64"/>
    </row>
    <row r="218">
      <c r="B218" s="64"/>
      <c r="C218" s="69"/>
      <c r="D218" s="68"/>
      <c r="E218" s="63"/>
      <c r="H218" s="64"/>
    </row>
    <row r="219">
      <c r="B219" s="64"/>
      <c r="C219" s="69"/>
      <c r="D219" s="68"/>
      <c r="E219" s="63"/>
      <c r="H219" s="64"/>
    </row>
    <row r="220">
      <c r="B220" s="64"/>
      <c r="C220" s="69"/>
      <c r="D220" s="68"/>
      <c r="E220" s="63"/>
      <c r="H220" s="64"/>
    </row>
    <row r="221">
      <c r="B221" s="64"/>
      <c r="C221" s="69"/>
      <c r="D221" s="68"/>
      <c r="E221" s="63"/>
      <c r="H221" s="64"/>
    </row>
    <row r="222">
      <c r="B222" s="64"/>
      <c r="C222" s="69"/>
      <c r="D222" s="68"/>
      <c r="E222" s="63"/>
      <c r="H222" s="64"/>
    </row>
    <row r="223">
      <c r="B223" s="64"/>
      <c r="C223" s="69"/>
      <c r="D223" s="68"/>
      <c r="E223" s="63"/>
      <c r="H223" s="64"/>
    </row>
    <row r="224">
      <c r="B224" s="64"/>
      <c r="C224" s="69"/>
      <c r="D224" s="68"/>
      <c r="E224" s="63"/>
      <c r="H224" s="64"/>
    </row>
    <row r="225">
      <c r="B225" s="64"/>
      <c r="C225" s="69"/>
      <c r="D225" s="68"/>
      <c r="E225" s="63"/>
      <c r="H225" s="64"/>
    </row>
    <row r="226">
      <c r="B226" s="64"/>
      <c r="C226" s="69"/>
      <c r="D226" s="68"/>
      <c r="E226" s="63"/>
      <c r="H226" s="64"/>
    </row>
    <row r="227">
      <c r="B227" s="64"/>
      <c r="C227" s="69"/>
      <c r="D227" s="68"/>
      <c r="E227" s="63"/>
      <c r="H227" s="64"/>
    </row>
    <row r="228">
      <c r="B228" s="64"/>
      <c r="C228" s="69"/>
      <c r="D228" s="68"/>
      <c r="E228" s="63"/>
      <c r="H228" s="64"/>
    </row>
    <row r="229">
      <c r="B229" s="64"/>
      <c r="C229" s="69"/>
      <c r="D229" s="68"/>
      <c r="E229" s="63"/>
      <c r="H229" s="64"/>
    </row>
    <row r="230">
      <c r="B230" s="64"/>
      <c r="C230" s="69"/>
      <c r="D230" s="68"/>
      <c r="E230" s="63"/>
      <c r="H230" s="64"/>
    </row>
    <row r="231">
      <c r="B231" s="64"/>
      <c r="C231" s="69"/>
      <c r="D231" s="68"/>
      <c r="E231" s="63"/>
      <c r="H231" s="64"/>
    </row>
    <row r="232">
      <c r="B232" s="64"/>
      <c r="C232" s="69"/>
      <c r="D232" s="68"/>
      <c r="E232" s="63"/>
      <c r="H232" s="64"/>
    </row>
    <row r="233">
      <c r="B233" s="64"/>
      <c r="C233" s="69"/>
      <c r="D233" s="68"/>
      <c r="E233" s="63"/>
      <c r="H233" s="64"/>
    </row>
    <row r="234">
      <c r="B234" s="64"/>
      <c r="C234" s="69"/>
      <c r="D234" s="68"/>
      <c r="E234" s="63"/>
      <c r="H234" s="64"/>
    </row>
    <row r="235">
      <c r="B235" s="64"/>
      <c r="C235" s="69"/>
      <c r="D235" s="68"/>
      <c r="E235" s="63"/>
      <c r="H235" s="64"/>
    </row>
    <row r="236">
      <c r="B236" s="64"/>
      <c r="C236" s="69"/>
      <c r="D236" s="68"/>
      <c r="E236" s="63"/>
      <c r="H236" s="64"/>
    </row>
    <row r="237">
      <c r="B237" s="64"/>
      <c r="C237" s="69"/>
      <c r="D237" s="68"/>
      <c r="E237" s="63"/>
      <c r="H237" s="64"/>
    </row>
    <row r="238">
      <c r="B238" s="64"/>
      <c r="C238" s="69"/>
      <c r="D238" s="68"/>
      <c r="E238" s="63"/>
      <c r="H238" s="64"/>
    </row>
    <row r="239">
      <c r="B239" s="64"/>
      <c r="C239" s="69"/>
      <c r="D239" s="68"/>
      <c r="E239" s="63"/>
      <c r="H239" s="64"/>
    </row>
    <row r="240">
      <c r="B240" s="64"/>
      <c r="C240" s="69"/>
      <c r="D240" s="68"/>
      <c r="E240" s="63"/>
      <c r="H240" s="64"/>
    </row>
    <row r="241">
      <c r="B241" s="64"/>
      <c r="C241" s="69"/>
      <c r="D241" s="68"/>
      <c r="E241" s="63"/>
      <c r="H241" s="64"/>
    </row>
    <row r="242">
      <c r="B242" s="64"/>
      <c r="C242" s="69"/>
      <c r="D242" s="68"/>
      <c r="E242" s="63"/>
      <c r="H242" s="64"/>
    </row>
    <row r="243">
      <c r="B243" s="64"/>
      <c r="C243" s="69"/>
      <c r="D243" s="68"/>
      <c r="E243" s="63"/>
      <c r="H243" s="64"/>
    </row>
    <row r="244">
      <c r="B244" s="64"/>
      <c r="C244" s="69"/>
      <c r="D244" s="68"/>
      <c r="E244" s="63"/>
      <c r="H244" s="64"/>
    </row>
    <row r="245">
      <c r="B245" s="64"/>
      <c r="C245" s="69"/>
      <c r="D245" s="68"/>
      <c r="E245" s="63"/>
      <c r="H245" s="64"/>
    </row>
    <row r="246">
      <c r="B246" s="64"/>
      <c r="C246" s="69"/>
      <c r="D246" s="68"/>
      <c r="E246" s="63"/>
      <c r="H246" s="64"/>
    </row>
    <row r="247">
      <c r="B247" s="64"/>
      <c r="C247" s="69"/>
      <c r="D247" s="68"/>
      <c r="E247" s="63"/>
      <c r="H247" s="64"/>
    </row>
    <row r="248">
      <c r="B248" s="64"/>
      <c r="C248" s="69"/>
      <c r="D248" s="68"/>
      <c r="E248" s="63"/>
      <c r="H248" s="64"/>
    </row>
    <row r="249">
      <c r="B249" s="64"/>
      <c r="C249" s="69"/>
      <c r="D249" s="68"/>
      <c r="E249" s="63"/>
      <c r="H249" s="64"/>
    </row>
    <row r="250">
      <c r="B250" s="64"/>
      <c r="C250" s="69"/>
      <c r="D250" s="68"/>
      <c r="E250" s="63"/>
      <c r="H250" s="64"/>
    </row>
    <row r="251">
      <c r="B251" s="64"/>
      <c r="C251" s="69"/>
      <c r="D251" s="68"/>
      <c r="E251" s="63"/>
      <c r="H251" s="64"/>
    </row>
    <row r="252">
      <c r="B252" s="64"/>
      <c r="C252" s="69"/>
      <c r="D252" s="68"/>
      <c r="E252" s="63"/>
      <c r="H252" s="64"/>
    </row>
    <row r="253">
      <c r="B253" s="64"/>
      <c r="C253" s="69"/>
      <c r="D253" s="68"/>
      <c r="E253" s="63"/>
      <c r="H253" s="64"/>
    </row>
    <row r="254">
      <c r="B254" s="64"/>
      <c r="C254" s="69"/>
      <c r="D254" s="68"/>
      <c r="E254" s="63"/>
      <c r="H254" s="64"/>
    </row>
    <row r="255">
      <c r="B255" s="64"/>
      <c r="C255" s="69"/>
      <c r="D255" s="68"/>
      <c r="E255" s="63"/>
      <c r="H255" s="64"/>
    </row>
    <row r="256">
      <c r="B256" s="64"/>
      <c r="C256" s="69"/>
      <c r="D256" s="68"/>
      <c r="E256" s="63"/>
      <c r="H256" s="64"/>
    </row>
    <row r="257">
      <c r="B257" s="64"/>
      <c r="C257" s="69"/>
      <c r="D257" s="68"/>
      <c r="E257" s="63"/>
      <c r="H257" s="64"/>
    </row>
    <row r="258">
      <c r="B258" s="64"/>
      <c r="C258" s="69"/>
      <c r="D258" s="68"/>
      <c r="E258" s="63"/>
      <c r="H258" s="64"/>
    </row>
    <row r="259">
      <c r="B259" s="64"/>
      <c r="C259" s="69"/>
      <c r="D259" s="68"/>
      <c r="E259" s="63"/>
      <c r="H259" s="64"/>
    </row>
    <row r="260">
      <c r="B260" s="64"/>
      <c r="C260" s="69"/>
      <c r="D260" s="68"/>
      <c r="E260" s="63"/>
      <c r="H260" s="64"/>
    </row>
    <row r="261">
      <c r="B261" s="64"/>
      <c r="C261" s="69"/>
      <c r="D261" s="68"/>
      <c r="E261" s="63"/>
      <c r="H261" s="64"/>
    </row>
    <row r="262">
      <c r="B262" s="64"/>
      <c r="C262" s="69"/>
      <c r="D262" s="68"/>
      <c r="E262" s="63"/>
      <c r="H262" s="64"/>
    </row>
    <row r="263">
      <c r="B263" s="64"/>
      <c r="C263" s="69"/>
      <c r="D263" s="68"/>
      <c r="E263" s="63"/>
      <c r="H263" s="64"/>
    </row>
    <row r="264">
      <c r="B264" s="64"/>
      <c r="C264" s="69"/>
      <c r="D264" s="68"/>
      <c r="E264" s="63"/>
      <c r="H264" s="64"/>
    </row>
    <row r="265">
      <c r="B265" s="64"/>
      <c r="C265" s="69"/>
      <c r="D265" s="68"/>
      <c r="E265" s="63"/>
      <c r="H265" s="64"/>
    </row>
    <row r="266">
      <c r="B266" s="64"/>
      <c r="C266" s="69"/>
      <c r="D266" s="68"/>
      <c r="E266" s="63"/>
      <c r="H266" s="64"/>
    </row>
    <row r="267">
      <c r="B267" s="64"/>
      <c r="C267" s="69"/>
      <c r="D267" s="68"/>
      <c r="E267" s="63"/>
      <c r="H267" s="64"/>
    </row>
    <row r="268">
      <c r="B268" s="64"/>
      <c r="C268" s="69"/>
      <c r="D268" s="68"/>
      <c r="E268" s="63"/>
      <c r="H268" s="64"/>
    </row>
    <row r="269">
      <c r="B269" s="64"/>
      <c r="C269" s="69"/>
      <c r="D269" s="68"/>
      <c r="E269" s="63"/>
      <c r="H269" s="64"/>
    </row>
    <row r="270">
      <c r="B270" s="64"/>
      <c r="C270" s="69"/>
      <c r="D270" s="68"/>
      <c r="E270" s="63"/>
      <c r="H270" s="64"/>
    </row>
    <row r="271">
      <c r="B271" s="64"/>
      <c r="C271" s="69"/>
      <c r="D271" s="68"/>
      <c r="E271" s="63"/>
      <c r="H271" s="64"/>
    </row>
    <row r="272">
      <c r="B272" s="64"/>
      <c r="C272" s="69"/>
      <c r="D272" s="68"/>
      <c r="E272" s="63"/>
      <c r="H272" s="64"/>
    </row>
    <row r="273">
      <c r="B273" s="64"/>
      <c r="C273" s="69"/>
      <c r="D273" s="68"/>
      <c r="E273" s="63"/>
      <c r="H273" s="64"/>
    </row>
    <row r="274">
      <c r="B274" s="64"/>
      <c r="C274" s="69"/>
      <c r="D274" s="68"/>
      <c r="E274" s="63"/>
      <c r="H274" s="64"/>
    </row>
    <row r="275">
      <c r="B275" s="64"/>
      <c r="C275" s="69"/>
      <c r="D275" s="68"/>
      <c r="E275" s="63"/>
      <c r="H275" s="64"/>
    </row>
    <row r="276">
      <c r="B276" s="64"/>
      <c r="C276" s="69"/>
      <c r="D276" s="68"/>
      <c r="E276" s="63"/>
      <c r="H276" s="64"/>
    </row>
    <row r="277">
      <c r="B277" s="64"/>
      <c r="C277" s="69"/>
      <c r="D277" s="68"/>
      <c r="E277" s="63"/>
      <c r="H277" s="64"/>
    </row>
    <row r="278">
      <c r="B278" s="64"/>
      <c r="C278" s="69"/>
      <c r="D278" s="68"/>
      <c r="E278" s="63"/>
      <c r="H278" s="64"/>
    </row>
    <row r="279">
      <c r="B279" s="64"/>
      <c r="C279" s="69"/>
      <c r="D279" s="68"/>
      <c r="E279" s="63"/>
      <c r="H279" s="64"/>
    </row>
    <row r="280">
      <c r="B280" s="64"/>
      <c r="C280" s="69"/>
      <c r="D280" s="68"/>
      <c r="E280" s="63"/>
      <c r="H280" s="64"/>
    </row>
    <row r="281">
      <c r="B281" s="64"/>
      <c r="C281" s="69"/>
      <c r="D281" s="68"/>
      <c r="E281" s="63"/>
      <c r="H281" s="64"/>
    </row>
    <row r="282">
      <c r="B282" s="64"/>
      <c r="C282" s="69"/>
      <c r="D282" s="68"/>
      <c r="E282" s="63"/>
      <c r="H282" s="64"/>
    </row>
    <row r="283">
      <c r="B283" s="64"/>
      <c r="C283" s="69"/>
      <c r="D283" s="68"/>
      <c r="E283" s="63"/>
      <c r="H283" s="64"/>
    </row>
    <row r="284">
      <c r="B284" s="64"/>
      <c r="C284" s="69"/>
      <c r="D284" s="68"/>
      <c r="E284" s="63"/>
      <c r="H284" s="64"/>
    </row>
    <row r="285">
      <c r="B285" s="64"/>
      <c r="C285" s="69"/>
      <c r="D285" s="68"/>
      <c r="E285" s="63"/>
      <c r="H285" s="64"/>
    </row>
    <row r="286">
      <c r="B286" s="64"/>
      <c r="C286" s="69"/>
      <c r="D286" s="68"/>
      <c r="E286" s="63"/>
      <c r="H286" s="64"/>
    </row>
    <row r="287">
      <c r="B287" s="64"/>
      <c r="C287" s="69"/>
      <c r="D287" s="68"/>
      <c r="E287" s="63"/>
      <c r="H287" s="64"/>
    </row>
    <row r="288">
      <c r="B288" s="64"/>
      <c r="C288" s="69"/>
      <c r="D288" s="68"/>
      <c r="E288" s="63"/>
      <c r="H288" s="64"/>
    </row>
    <row r="289">
      <c r="B289" s="64"/>
      <c r="C289" s="69"/>
      <c r="D289" s="68"/>
      <c r="E289" s="63"/>
      <c r="H289" s="64"/>
    </row>
    <row r="290">
      <c r="B290" s="64"/>
      <c r="C290" s="69"/>
      <c r="D290" s="68"/>
      <c r="E290" s="63"/>
      <c r="H290" s="64"/>
    </row>
    <row r="291">
      <c r="B291" s="64"/>
      <c r="C291" s="69"/>
      <c r="D291" s="68"/>
      <c r="E291" s="63"/>
      <c r="H291" s="64"/>
    </row>
    <row r="292">
      <c r="B292" s="64"/>
      <c r="C292" s="69"/>
      <c r="D292" s="68"/>
      <c r="E292" s="63"/>
      <c r="H292" s="64"/>
    </row>
    <row r="293">
      <c r="B293" s="64"/>
      <c r="C293" s="69"/>
      <c r="D293" s="68"/>
      <c r="E293" s="63"/>
      <c r="H293" s="64"/>
    </row>
    <row r="294">
      <c r="B294" s="64"/>
      <c r="C294" s="69"/>
      <c r="D294" s="68"/>
      <c r="E294" s="63"/>
      <c r="H294" s="64"/>
    </row>
    <row r="295">
      <c r="B295" s="64"/>
      <c r="C295" s="69"/>
      <c r="D295" s="68"/>
      <c r="E295" s="63"/>
      <c r="H295" s="64"/>
    </row>
    <row r="296">
      <c r="B296" s="64"/>
      <c r="C296" s="69"/>
      <c r="D296" s="68"/>
      <c r="E296" s="63"/>
      <c r="H296" s="64"/>
    </row>
    <row r="297">
      <c r="B297" s="64"/>
      <c r="C297" s="69"/>
      <c r="D297" s="68"/>
      <c r="E297" s="63"/>
      <c r="H297" s="64"/>
    </row>
    <row r="298">
      <c r="B298" s="64"/>
      <c r="C298" s="69"/>
      <c r="D298" s="68"/>
      <c r="E298" s="63"/>
      <c r="H298" s="64"/>
    </row>
    <row r="299">
      <c r="B299" s="64"/>
      <c r="C299" s="69"/>
      <c r="D299" s="68"/>
      <c r="E299" s="63"/>
      <c r="H299" s="64"/>
    </row>
    <row r="300">
      <c r="B300" s="64"/>
      <c r="C300" s="69"/>
      <c r="D300" s="68"/>
      <c r="E300" s="63"/>
      <c r="H300" s="64"/>
    </row>
    <row r="301">
      <c r="B301" s="64"/>
      <c r="C301" s="69"/>
      <c r="D301" s="68"/>
      <c r="E301" s="63"/>
      <c r="H301" s="64"/>
    </row>
    <row r="302">
      <c r="B302" s="64"/>
      <c r="C302" s="69"/>
      <c r="D302" s="68"/>
      <c r="E302" s="63"/>
      <c r="H302" s="64"/>
    </row>
    <row r="303">
      <c r="B303" s="64"/>
      <c r="C303" s="69"/>
      <c r="D303" s="68"/>
      <c r="E303" s="63"/>
      <c r="H303" s="64"/>
    </row>
    <row r="304">
      <c r="B304" s="64"/>
      <c r="C304" s="69"/>
      <c r="D304" s="68"/>
      <c r="E304" s="63"/>
      <c r="H304" s="64"/>
    </row>
    <row r="305">
      <c r="B305" s="64"/>
      <c r="C305" s="69"/>
      <c r="D305" s="68"/>
      <c r="E305" s="63"/>
      <c r="H305" s="64"/>
    </row>
    <row r="306">
      <c r="B306" s="64"/>
      <c r="C306" s="69"/>
      <c r="D306" s="68"/>
      <c r="E306" s="63"/>
      <c r="H306" s="64"/>
    </row>
    <row r="307">
      <c r="B307" s="64"/>
      <c r="C307" s="69"/>
      <c r="D307" s="68"/>
      <c r="E307" s="63"/>
      <c r="H307" s="64"/>
    </row>
    <row r="308">
      <c r="B308" s="64"/>
      <c r="C308" s="69"/>
      <c r="D308" s="68"/>
      <c r="E308" s="63"/>
      <c r="H308" s="64"/>
    </row>
    <row r="309">
      <c r="B309" s="64"/>
      <c r="C309" s="69"/>
      <c r="D309" s="68"/>
      <c r="E309" s="63"/>
      <c r="H309" s="64"/>
    </row>
    <row r="310">
      <c r="B310" s="64"/>
      <c r="C310" s="69"/>
      <c r="D310" s="68"/>
      <c r="E310" s="63"/>
      <c r="H310" s="64"/>
    </row>
    <row r="311">
      <c r="B311" s="64"/>
      <c r="C311" s="69"/>
      <c r="D311" s="68"/>
      <c r="E311" s="63"/>
      <c r="H311" s="64"/>
    </row>
    <row r="312">
      <c r="B312" s="64"/>
      <c r="C312" s="69"/>
      <c r="D312" s="68"/>
      <c r="E312" s="63"/>
      <c r="H312" s="64"/>
    </row>
    <row r="313">
      <c r="B313" s="64"/>
      <c r="C313" s="69"/>
      <c r="D313" s="68"/>
      <c r="E313" s="63"/>
      <c r="H313" s="64"/>
    </row>
    <row r="314">
      <c r="B314" s="64"/>
      <c r="C314" s="69"/>
      <c r="D314" s="68"/>
      <c r="E314" s="63"/>
      <c r="H314" s="64"/>
    </row>
    <row r="315">
      <c r="B315" s="64"/>
      <c r="C315" s="69"/>
      <c r="D315" s="68"/>
      <c r="E315" s="63"/>
      <c r="H315" s="64"/>
    </row>
    <row r="316">
      <c r="B316" s="64"/>
      <c r="C316" s="69"/>
      <c r="D316" s="68"/>
      <c r="E316" s="63"/>
      <c r="H316" s="64"/>
    </row>
    <row r="317">
      <c r="B317" s="64"/>
      <c r="C317" s="69"/>
      <c r="D317" s="68"/>
      <c r="E317" s="63"/>
      <c r="H317" s="64"/>
    </row>
    <row r="318">
      <c r="B318" s="64"/>
      <c r="C318" s="69"/>
      <c r="D318" s="68"/>
      <c r="E318" s="63"/>
      <c r="H318" s="64"/>
    </row>
    <row r="319">
      <c r="B319" s="64"/>
      <c r="C319" s="69"/>
      <c r="D319" s="68"/>
      <c r="E319" s="63"/>
      <c r="H319" s="64"/>
    </row>
    <row r="320">
      <c r="B320" s="64"/>
      <c r="C320" s="69"/>
      <c r="D320" s="68"/>
      <c r="E320" s="63"/>
      <c r="H320" s="64"/>
    </row>
    <row r="321">
      <c r="B321" s="64"/>
      <c r="C321" s="69"/>
      <c r="D321" s="68"/>
      <c r="E321" s="63"/>
      <c r="H321" s="64"/>
    </row>
    <row r="322">
      <c r="B322" s="64"/>
      <c r="C322" s="69"/>
      <c r="D322" s="68"/>
      <c r="E322" s="63"/>
      <c r="H322" s="64"/>
    </row>
    <row r="323">
      <c r="B323" s="64"/>
      <c r="C323" s="69"/>
      <c r="D323" s="68"/>
      <c r="E323" s="63"/>
      <c r="H323" s="64"/>
    </row>
    <row r="324">
      <c r="B324" s="64"/>
      <c r="C324" s="69"/>
      <c r="D324" s="68"/>
      <c r="E324" s="63"/>
      <c r="H324" s="64"/>
    </row>
    <row r="325">
      <c r="B325" s="64"/>
      <c r="C325" s="69"/>
      <c r="D325" s="68"/>
      <c r="E325" s="63"/>
      <c r="H325" s="64"/>
    </row>
    <row r="326">
      <c r="B326" s="64"/>
      <c r="C326" s="69"/>
      <c r="D326" s="68"/>
      <c r="E326" s="63"/>
      <c r="H326" s="64"/>
    </row>
    <row r="327">
      <c r="B327" s="64"/>
      <c r="C327" s="69"/>
      <c r="D327" s="68"/>
      <c r="E327" s="63"/>
      <c r="H327" s="64"/>
    </row>
    <row r="328">
      <c r="B328" s="64"/>
      <c r="C328" s="69"/>
      <c r="D328" s="68"/>
      <c r="E328" s="63"/>
      <c r="H328" s="64"/>
    </row>
    <row r="329">
      <c r="B329" s="64"/>
      <c r="C329" s="69"/>
      <c r="D329" s="68"/>
      <c r="E329" s="63"/>
      <c r="H329" s="64"/>
    </row>
    <row r="330">
      <c r="B330" s="64"/>
      <c r="C330" s="69"/>
      <c r="D330" s="68"/>
      <c r="E330" s="63"/>
      <c r="H330" s="64"/>
    </row>
    <row r="331">
      <c r="B331" s="64"/>
      <c r="C331" s="69"/>
      <c r="D331" s="68"/>
      <c r="E331" s="63"/>
      <c r="H331" s="64"/>
    </row>
    <row r="332">
      <c r="B332" s="64"/>
      <c r="C332" s="69"/>
      <c r="D332" s="68"/>
      <c r="E332" s="63"/>
      <c r="H332" s="64"/>
    </row>
    <row r="333">
      <c r="B333" s="64"/>
      <c r="C333" s="69"/>
      <c r="D333" s="68"/>
      <c r="E333" s="63"/>
      <c r="H333" s="64"/>
    </row>
    <row r="334">
      <c r="B334" s="64"/>
      <c r="C334" s="69"/>
      <c r="D334" s="68"/>
      <c r="E334" s="63"/>
      <c r="H334" s="64"/>
    </row>
    <row r="335">
      <c r="B335" s="64"/>
      <c r="C335" s="69"/>
      <c r="D335" s="68"/>
      <c r="E335" s="63"/>
      <c r="H335" s="64"/>
    </row>
    <row r="336">
      <c r="B336" s="64"/>
      <c r="C336" s="69"/>
      <c r="D336" s="68"/>
      <c r="E336" s="63"/>
      <c r="H336" s="64"/>
    </row>
    <row r="337">
      <c r="B337" s="64"/>
      <c r="C337" s="69"/>
      <c r="D337" s="68"/>
      <c r="E337" s="63"/>
      <c r="H337" s="64"/>
    </row>
    <row r="338">
      <c r="B338" s="64"/>
      <c r="C338" s="69"/>
      <c r="D338" s="68"/>
      <c r="E338" s="63"/>
      <c r="H338" s="64"/>
    </row>
    <row r="339">
      <c r="B339" s="64"/>
      <c r="C339" s="69"/>
      <c r="D339" s="68"/>
      <c r="E339" s="63"/>
      <c r="H339" s="64"/>
    </row>
    <row r="340">
      <c r="B340" s="64"/>
      <c r="C340" s="69"/>
      <c r="D340" s="68"/>
      <c r="E340" s="63"/>
      <c r="H340" s="64"/>
    </row>
    <row r="341">
      <c r="B341" s="64"/>
      <c r="C341" s="69"/>
      <c r="D341" s="68"/>
      <c r="E341" s="63"/>
      <c r="H341" s="64"/>
    </row>
    <row r="342">
      <c r="B342" s="64"/>
      <c r="C342" s="69"/>
      <c r="D342" s="68"/>
      <c r="E342" s="63"/>
      <c r="H342" s="64"/>
    </row>
    <row r="343">
      <c r="B343" s="64"/>
      <c r="C343" s="69"/>
      <c r="D343" s="68"/>
      <c r="E343" s="63"/>
      <c r="H343" s="64"/>
    </row>
    <row r="344">
      <c r="B344" s="64"/>
      <c r="C344" s="69"/>
      <c r="D344" s="68"/>
      <c r="E344" s="63"/>
      <c r="H344" s="64"/>
    </row>
    <row r="345">
      <c r="B345" s="64"/>
      <c r="C345" s="69"/>
      <c r="D345" s="68"/>
      <c r="E345" s="63"/>
      <c r="H345" s="64"/>
    </row>
    <row r="346">
      <c r="B346" s="64"/>
      <c r="C346" s="69"/>
      <c r="D346" s="68"/>
      <c r="E346" s="63"/>
      <c r="H346" s="64"/>
    </row>
    <row r="347">
      <c r="B347" s="64"/>
      <c r="C347" s="69"/>
      <c r="D347" s="68"/>
      <c r="E347" s="63"/>
      <c r="H347" s="64"/>
    </row>
    <row r="348">
      <c r="B348" s="64"/>
      <c r="C348" s="69"/>
      <c r="D348" s="68"/>
      <c r="E348" s="63"/>
      <c r="H348" s="64"/>
    </row>
    <row r="349">
      <c r="B349" s="64"/>
      <c r="C349" s="69"/>
      <c r="D349" s="68"/>
      <c r="E349" s="63"/>
      <c r="H349" s="64"/>
    </row>
    <row r="350">
      <c r="B350" s="64"/>
      <c r="C350" s="69"/>
      <c r="D350" s="68"/>
      <c r="E350" s="63"/>
      <c r="H350" s="64"/>
    </row>
    <row r="351">
      <c r="B351" s="64"/>
      <c r="C351" s="69"/>
      <c r="D351" s="68"/>
      <c r="E351" s="63"/>
      <c r="H351" s="64"/>
    </row>
    <row r="352">
      <c r="B352" s="64"/>
      <c r="C352" s="69"/>
      <c r="D352" s="68"/>
      <c r="E352" s="63"/>
      <c r="H352" s="64"/>
    </row>
    <row r="353">
      <c r="B353" s="64"/>
      <c r="C353" s="69"/>
      <c r="D353" s="68"/>
      <c r="E353" s="63"/>
      <c r="H353" s="64"/>
    </row>
    <row r="354">
      <c r="B354" s="64"/>
      <c r="C354" s="69"/>
      <c r="D354" s="68"/>
      <c r="E354" s="63"/>
      <c r="H354" s="64"/>
    </row>
    <row r="355">
      <c r="B355" s="64"/>
      <c r="C355" s="69"/>
      <c r="D355" s="68"/>
      <c r="E355" s="63"/>
      <c r="H355" s="64"/>
    </row>
    <row r="356">
      <c r="B356" s="64"/>
      <c r="C356" s="69"/>
      <c r="D356" s="68"/>
      <c r="E356" s="63"/>
      <c r="H356" s="64"/>
    </row>
    <row r="357">
      <c r="B357" s="64"/>
      <c r="C357" s="69"/>
      <c r="D357" s="68"/>
      <c r="E357" s="63"/>
      <c r="H357" s="64"/>
    </row>
    <row r="358">
      <c r="B358" s="64"/>
      <c r="C358" s="69"/>
      <c r="D358" s="68"/>
      <c r="E358" s="63"/>
      <c r="H358" s="64"/>
    </row>
    <row r="359">
      <c r="B359" s="64"/>
      <c r="C359" s="69"/>
      <c r="D359" s="68"/>
      <c r="E359" s="63"/>
      <c r="H359" s="64"/>
    </row>
    <row r="360">
      <c r="B360" s="64"/>
      <c r="C360" s="69"/>
      <c r="D360" s="68"/>
      <c r="E360" s="63"/>
      <c r="H360" s="64"/>
    </row>
    <row r="361">
      <c r="B361" s="64"/>
      <c r="C361" s="69"/>
      <c r="D361" s="68"/>
      <c r="E361" s="63"/>
      <c r="H361" s="64"/>
    </row>
    <row r="362">
      <c r="B362" s="64"/>
      <c r="C362" s="69"/>
      <c r="D362" s="68"/>
      <c r="E362" s="63"/>
      <c r="H362" s="64"/>
    </row>
    <row r="363">
      <c r="B363" s="64"/>
      <c r="C363" s="69"/>
      <c r="D363" s="68"/>
      <c r="E363" s="63"/>
      <c r="H363" s="64"/>
    </row>
    <row r="364">
      <c r="B364" s="64"/>
      <c r="C364" s="69"/>
      <c r="D364" s="68"/>
      <c r="E364" s="63"/>
      <c r="H364" s="64"/>
    </row>
    <row r="365">
      <c r="B365" s="64"/>
      <c r="C365" s="69"/>
      <c r="D365" s="68"/>
      <c r="E365" s="63"/>
      <c r="H365" s="64"/>
    </row>
    <row r="366">
      <c r="B366" s="64"/>
      <c r="C366" s="69"/>
      <c r="D366" s="68"/>
      <c r="E366" s="63"/>
      <c r="H366" s="64"/>
    </row>
    <row r="367">
      <c r="B367" s="64"/>
      <c r="C367" s="69"/>
      <c r="D367" s="68"/>
      <c r="E367" s="63"/>
      <c r="H367" s="64"/>
    </row>
    <row r="368">
      <c r="B368" s="64"/>
      <c r="C368" s="69"/>
      <c r="D368" s="68"/>
      <c r="E368" s="63"/>
      <c r="H368" s="64"/>
    </row>
    <row r="369">
      <c r="B369" s="64"/>
      <c r="C369" s="69"/>
      <c r="D369" s="68"/>
      <c r="E369" s="63"/>
      <c r="H369" s="64"/>
    </row>
    <row r="370">
      <c r="B370" s="64"/>
      <c r="C370" s="69"/>
      <c r="D370" s="68"/>
      <c r="E370" s="63"/>
      <c r="H370" s="64"/>
    </row>
    <row r="371">
      <c r="B371" s="64"/>
      <c r="C371" s="69"/>
      <c r="D371" s="68"/>
      <c r="E371" s="63"/>
      <c r="H371" s="64"/>
    </row>
    <row r="372">
      <c r="B372" s="64"/>
      <c r="C372" s="69"/>
      <c r="D372" s="68"/>
      <c r="E372" s="63"/>
      <c r="H372" s="64"/>
    </row>
    <row r="373">
      <c r="B373" s="64"/>
      <c r="C373" s="69"/>
      <c r="D373" s="68"/>
      <c r="E373" s="63"/>
      <c r="H373" s="64"/>
    </row>
    <row r="374">
      <c r="B374" s="64"/>
      <c r="C374" s="69"/>
      <c r="D374" s="68"/>
      <c r="E374" s="63"/>
      <c r="H374" s="64"/>
    </row>
    <row r="375">
      <c r="B375" s="64"/>
      <c r="C375" s="69"/>
      <c r="D375" s="68"/>
      <c r="E375" s="63"/>
      <c r="H375" s="64"/>
    </row>
    <row r="376">
      <c r="B376" s="64"/>
      <c r="C376" s="69"/>
      <c r="D376" s="68"/>
      <c r="E376" s="63"/>
      <c r="H376" s="64"/>
    </row>
    <row r="377">
      <c r="B377" s="64"/>
      <c r="C377" s="69"/>
      <c r="D377" s="68"/>
      <c r="E377" s="63"/>
      <c r="H377" s="64"/>
    </row>
    <row r="378">
      <c r="B378" s="64"/>
      <c r="C378" s="69"/>
      <c r="D378" s="68"/>
      <c r="E378" s="63"/>
      <c r="H378" s="64"/>
    </row>
    <row r="379">
      <c r="B379" s="64"/>
      <c r="C379" s="69"/>
      <c r="D379" s="68"/>
      <c r="E379" s="63"/>
      <c r="H379" s="64"/>
    </row>
    <row r="380">
      <c r="B380" s="64"/>
      <c r="C380" s="69"/>
      <c r="D380" s="68"/>
      <c r="E380" s="63"/>
      <c r="H380" s="64"/>
    </row>
    <row r="381">
      <c r="B381" s="64"/>
      <c r="C381" s="69"/>
      <c r="D381" s="68"/>
      <c r="E381" s="63"/>
      <c r="H381" s="64"/>
    </row>
    <row r="382">
      <c r="B382" s="64"/>
      <c r="C382" s="69"/>
      <c r="D382" s="68"/>
      <c r="E382" s="63"/>
      <c r="H382" s="64"/>
    </row>
    <row r="383">
      <c r="B383" s="64"/>
      <c r="C383" s="69"/>
      <c r="D383" s="68"/>
      <c r="E383" s="63"/>
      <c r="H383" s="64"/>
    </row>
    <row r="384">
      <c r="B384" s="64"/>
      <c r="C384" s="69"/>
      <c r="D384" s="68"/>
      <c r="E384" s="63"/>
      <c r="H384" s="64"/>
    </row>
    <row r="385">
      <c r="B385" s="64"/>
      <c r="C385" s="69"/>
      <c r="D385" s="68"/>
      <c r="E385" s="63"/>
      <c r="H385" s="64"/>
    </row>
    <row r="386">
      <c r="B386" s="64"/>
      <c r="C386" s="69"/>
      <c r="D386" s="68"/>
      <c r="E386" s="63"/>
      <c r="H386" s="64"/>
    </row>
    <row r="387">
      <c r="B387" s="64"/>
      <c r="C387" s="69"/>
      <c r="D387" s="68"/>
      <c r="E387" s="63"/>
      <c r="H387" s="64"/>
    </row>
    <row r="388">
      <c r="B388" s="64"/>
      <c r="C388" s="69"/>
      <c r="D388" s="68"/>
      <c r="E388" s="63"/>
      <c r="H388" s="64"/>
    </row>
    <row r="389">
      <c r="B389" s="64"/>
      <c r="C389" s="69"/>
      <c r="D389" s="68"/>
      <c r="E389" s="63"/>
      <c r="H389" s="64"/>
    </row>
    <row r="390">
      <c r="B390" s="64"/>
      <c r="C390" s="69"/>
      <c r="D390" s="68"/>
      <c r="E390" s="63"/>
      <c r="H390" s="64"/>
    </row>
    <row r="391">
      <c r="B391" s="64"/>
      <c r="C391" s="69"/>
      <c r="D391" s="68"/>
      <c r="E391" s="63"/>
      <c r="H391" s="64"/>
    </row>
    <row r="392">
      <c r="B392" s="64"/>
      <c r="C392" s="69"/>
      <c r="D392" s="68"/>
      <c r="E392" s="63"/>
      <c r="H392" s="64"/>
    </row>
    <row r="393">
      <c r="B393" s="64"/>
      <c r="C393" s="69"/>
      <c r="D393" s="68"/>
      <c r="E393" s="63"/>
      <c r="H393" s="64"/>
    </row>
    <row r="394">
      <c r="B394" s="64"/>
      <c r="C394" s="69"/>
      <c r="D394" s="68"/>
      <c r="E394" s="63"/>
      <c r="H394" s="64"/>
    </row>
    <row r="395">
      <c r="B395" s="64"/>
      <c r="C395" s="69"/>
      <c r="D395" s="68"/>
      <c r="E395" s="63"/>
      <c r="H395" s="64"/>
    </row>
    <row r="396">
      <c r="B396" s="64"/>
      <c r="C396" s="69"/>
      <c r="D396" s="68"/>
      <c r="E396" s="63"/>
      <c r="H396" s="64"/>
    </row>
    <row r="397">
      <c r="B397" s="64"/>
      <c r="C397" s="69"/>
      <c r="D397" s="68"/>
      <c r="E397" s="63"/>
      <c r="H397" s="64"/>
    </row>
    <row r="398">
      <c r="B398" s="64"/>
      <c r="C398" s="69"/>
      <c r="D398" s="68"/>
      <c r="E398" s="63"/>
      <c r="H398" s="64"/>
    </row>
    <row r="399">
      <c r="B399" s="64"/>
      <c r="C399" s="69"/>
      <c r="D399" s="68"/>
      <c r="E399" s="63"/>
      <c r="H399" s="64"/>
    </row>
    <row r="400">
      <c r="B400" s="64"/>
      <c r="C400" s="69"/>
      <c r="D400" s="68"/>
      <c r="E400" s="63"/>
      <c r="H400" s="64"/>
    </row>
    <row r="401">
      <c r="B401" s="64"/>
      <c r="C401" s="69"/>
      <c r="D401" s="68"/>
      <c r="E401" s="63"/>
      <c r="H401" s="64"/>
    </row>
    <row r="402">
      <c r="B402" s="64"/>
      <c r="C402" s="69"/>
      <c r="D402" s="68"/>
      <c r="E402" s="63"/>
      <c r="H402" s="64"/>
    </row>
    <row r="403">
      <c r="B403" s="64"/>
      <c r="C403" s="69"/>
      <c r="D403" s="68"/>
      <c r="E403" s="63"/>
      <c r="H403" s="64"/>
    </row>
    <row r="404">
      <c r="B404" s="64"/>
      <c r="C404" s="69"/>
      <c r="D404" s="68"/>
      <c r="E404" s="63"/>
      <c r="H404" s="64"/>
    </row>
    <row r="405">
      <c r="B405" s="64"/>
      <c r="C405" s="69"/>
      <c r="D405" s="68"/>
      <c r="E405" s="63"/>
      <c r="H405" s="64"/>
    </row>
    <row r="406">
      <c r="B406" s="64"/>
      <c r="C406" s="69"/>
      <c r="D406" s="68"/>
      <c r="E406" s="63"/>
      <c r="H406" s="64"/>
    </row>
    <row r="407">
      <c r="B407" s="64"/>
      <c r="C407" s="69"/>
      <c r="D407" s="68"/>
      <c r="E407" s="63"/>
      <c r="H407" s="64"/>
    </row>
    <row r="408">
      <c r="B408" s="64"/>
      <c r="C408" s="69"/>
      <c r="D408" s="68"/>
      <c r="E408" s="63"/>
      <c r="H408" s="64"/>
    </row>
    <row r="409">
      <c r="B409" s="64"/>
      <c r="C409" s="69"/>
      <c r="D409" s="68"/>
      <c r="E409" s="63"/>
      <c r="H409" s="64"/>
    </row>
    <row r="410">
      <c r="B410" s="64"/>
      <c r="C410" s="69"/>
      <c r="D410" s="68"/>
      <c r="E410" s="63"/>
      <c r="H410" s="64"/>
    </row>
    <row r="411">
      <c r="B411" s="64"/>
      <c r="C411" s="69"/>
      <c r="D411" s="68"/>
      <c r="E411" s="63"/>
      <c r="H411" s="64"/>
    </row>
    <row r="412">
      <c r="B412" s="64"/>
      <c r="C412" s="69"/>
      <c r="D412" s="68"/>
      <c r="E412" s="63"/>
      <c r="H412" s="64"/>
    </row>
    <row r="413">
      <c r="B413" s="64"/>
      <c r="C413" s="69"/>
      <c r="D413" s="68"/>
      <c r="E413" s="63"/>
      <c r="H413" s="64"/>
    </row>
    <row r="414">
      <c r="B414" s="64"/>
      <c r="C414" s="69"/>
      <c r="D414" s="68"/>
      <c r="E414" s="63"/>
      <c r="H414" s="64"/>
    </row>
    <row r="415">
      <c r="B415" s="64"/>
      <c r="C415" s="69"/>
      <c r="D415" s="68"/>
      <c r="E415" s="63"/>
      <c r="H415" s="64"/>
    </row>
    <row r="416">
      <c r="B416" s="64"/>
      <c r="C416" s="69"/>
      <c r="D416" s="68"/>
      <c r="E416" s="63"/>
      <c r="H416" s="64"/>
    </row>
    <row r="417">
      <c r="B417" s="64"/>
      <c r="C417" s="69"/>
      <c r="D417" s="68"/>
      <c r="E417" s="63"/>
      <c r="H417" s="64"/>
    </row>
    <row r="418">
      <c r="B418" s="64"/>
      <c r="C418" s="69"/>
      <c r="D418" s="68"/>
      <c r="E418" s="63"/>
      <c r="H418" s="64"/>
    </row>
    <row r="419">
      <c r="B419" s="64"/>
      <c r="C419" s="69"/>
      <c r="D419" s="68"/>
      <c r="E419" s="63"/>
      <c r="H419" s="64"/>
    </row>
    <row r="420">
      <c r="B420" s="64"/>
      <c r="C420" s="69"/>
      <c r="D420" s="68"/>
      <c r="E420" s="63"/>
      <c r="H420" s="64"/>
    </row>
    <row r="421">
      <c r="B421" s="64"/>
      <c r="C421" s="69"/>
      <c r="D421" s="68"/>
      <c r="E421" s="63"/>
      <c r="H421" s="64"/>
    </row>
    <row r="422">
      <c r="B422" s="64"/>
      <c r="C422" s="69"/>
      <c r="D422" s="68"/>
      <c r="E422" s="63"/>
      <c r="H422" s="64"/>
    </row>
    <row r="423">
      <c r="B423" s="64"/>
      <c r="C423" s="69"/>
      <c r="D423" s="68"/>
      <c r="E423" s="63"/>
      <c r="H423" s="64"/>
    </row>
    <row r="424">
      <c r="B424" s="64"/>
      <c r="C424" s="69"/>
      <c r="D424" s="68"/>
      <c r="E424" s="63"/>
      <c r="H424" s="64"/>
    </row>
    <row r="425">
      <c r="B425" s="64"/>
      <c r="C425" s="69"/>
      <c r="D425" s="68"/>
      <c r="E425" s="63"/>
      <c r="H425" s="64"/>
    </row>
    <row r="426">
      <c r="B426" s="64"/>
      <c r="C426" s="69"/>
      <c r="D426" s="68"/>
      <c r="E426" s="63"/>
      <c r="H426" s="64"/>
    </row>
    <row r="427">
      <c r="B427" s="64"/>
      <c r="C427" s="69"/>
      <c r="D427" s="68"/>
      <c r="E427" s="63"/>
      <c r="H427" s="64"/>
    </row>
    <row r="428">
      <c r="B428" s="64"/>
      <c r="C428" s="69"/>
      <c r="D428" s="68"/>
      <c r="E428" s="63"/>
      <c r="H428" s="64"/>
    </row>
    <row r="429">
      <c r="B429" s="64"/>
      <c r="C429" s="69"/>
      <c r="D429" s="68"/>
      <c r="E429" s="63"/>
      <c r="H429" s="64"/>
    </row>
    <row r="430">
      <c r="B430" s="64"/>
      <c r="C430" s="69"/>
      <c r="D430" s="68"/>
      <c r="E430" s="63"/>
      <c r="H430" s="64"/>
    </row>
    <row r="431">
      <c r="B431" s="64"/>
      <c r="C431" s="69"/>
      <c r="D431" s="68"/>
      <c r="E431" s="63"/>
      <c r="H431" s="64"/>
    </row>
    <row r="432">
      <c r="B432" s="64"/>
      <c r="C432" s="69"/>
      <c r="D432" s="68"/>
      <c r="E432" s="63"/>
      <c r="H432" s="64"/>
    </row>
    <row r="433">
      <c r="B433" s="64"/>
      <c r="C433" s="69"/>
      <c r="D433" s="68"/>
      <c r="E433" s="63"/>
      <c r="H433" s="64"/>
    </row>
    <row r="434">
      <c r="B434" s="64"/>
      <c r="C434" s="69"/>
      <c r="D434" s="68"/>
      <c r="E434" s="63"/>
      <c r="H434" s="64"/>
    </row>
    <row r="435">
      <c r="B435" s="64"/>
      <c r="C435" s="69"/>
      <c r="D435" s="68"/>
      <c r="E435" s="63"/>
      <c r="H435" s="64"/>
    </row>
    <row r="436">
      <c r="B436" s="64"/>
      <c r="C436" s="69"/>
      <c r="D436" s="68"/>
      <c r="E436" s="63"/>
      <c r="H436" s="64"/>
    </row>
    <row r="437">
      <c r="B437" s="64"/>
      <c r="C437" s="69"/>
      <c r="D437" s="68"/>
      <c r="E437" s="63"/>
      <c r="H437" s="64"/>
    </row>
    <row r="438">
      <c r="B438" s="64"/>
      <c r="C438" s="69"/>
      <c r="D438" s="68"/>
      <c r="E438" s="63"/>
      <c r="H438" s="64"/>
    </row>
    <row r="439">
      <c r="B439" s="64"/>
      <c r="C439" s="69"/>
      <c r="D439" s="68"/>
      <c r="E439" s="63"/>
      <c r="H439" s="64"/>
    </row>
    <row r="440">
      <c r="B440" s="64"/>
      <c r="C440" s="69"/>
      <c r="D440" s="68"/>
      <c r="E440" s="63"/>
      <c r="H440" s="64"/>
    </row>
    <row r="441">
      <c r="B441" s="64"/>
      <c r="C441" s="69"/>
      <c r="D441" s="68"/>
      <c r="E441" s="63"/>
      <c r="H441" s="64"/>
    </row>
    <row r="442">
      <c r="B442" s="64"/>
      <c r="C442" s="69"/>
      <c r="D442" s="68"/>
      <c r="E442" s="63"/>
      <c r="H442" s="64"/>
    </row>
    <row r="443">
      <c r="B443" s="64"/>
      <c r="C443" s="69"/>
      <c r="D443" s="68"/>
      <c r="E443" s="63"/>
      <c r="H443" s="64"/>
    </row>
    <row r="444">
      <c r="B444" s="64"/>
      <c r="C444" s="69"/>
      <c r="D444" s="68"/>
      <c r="E444" s="63"/>
      <c r="H444" s="64"/>
    </row>
    <row r="445">
      <c r="B445" s="64"/>
      <c r="C445" s="69"/>
      <c r="D445" s="68"/>
      <c r="E445" s="63"/>
      <c r="H445" s="64"/>
    </row>
    <row r="446">
      <c r="B446" s="64"/>
      <c r="C446" s="69"/>
      <c r="D446" s="68"/>
      <c r="E446" s="63"/>
      <c r="H446" s="64"/>
    </row>
    <row r="447">
      <c r="B447" s="64"/>
      <c r="C447" s="69"/>
      <c r="D447" s="68"/>
      <c r="E447" s="63"/>
      <c r="H447" s="64"/>
    </row>
    <row r="448">
      <c r="B448" s="64"/>
      <c r="C448" s="69"/>
      <c r="D448" s="68"/>
      <c r="E448" s="63"/>
      <c r="H448" s="64"/>
    </row>
    <row r="449">
      <c r="B449" s="64"/>
      <c r="C449" s="69"/>
      <c r="D449" s="68"/>
      <c r="E449" s="63"/>
      <c r="H449" s="64"/>
    </row>
    <row r="450">
      <c r="B450" s="64"/>
      <c r="C450" s="69"/>
      <c r="D450" s="68"/>
      <c r="E450" s="63"/>
      <c r="H450" s="64"/>
    </row>
    <row r="451">
      <c r="B451" s="64"/>
      <c r="C451" s="69"/>
      <c r="D451" s="68"/>
      <c r="E451" s="63"/>
      <c r="H451" s="64"/>
    </row>
    <row r="452">
      <c r="B452" s="64"/>
      <c r="C452" s="69"/>
      <c r="D452" s="68"/>
      <c r="E452" s="63"/>
      <c r="H452" s="64"/>
    </row>
    <row r="453">
      <c r="B453" s="64"/>
      <c r="C453" s="69"/>
      <c r="D453" s="68"/>
      <c r="E453" s="63"/>
      <c r="H453" s="64"/>
    </row>
    <row r="454">
      <c r="B454" s="64"/>
      <c r="C454" s="69"/>
      <c r="D454" s="68"/>
      <c r="E454" s="63"/>
      <c r="H454" s="64"/>
    </row>
    <row r="455">
      <c r="B455" s="64"/>
      <c r="C455" s="69"/>
      <c r="D455" s="68"/>
      <c r="E455" s="63"/>
      <c r="H455" s="64"/>
    </row>
    <row r="456">
      <c r="B456" s="64"/>
      <c r="C456" s="69"/>
      <c r="D456" s="68"/>
      <c r="E456" s="63"/>
      <c r="H456" s="64"/>
    </row>
    <row r="457">
      <c r="B457" s="64"/>
      <c r="C457" s="69"/>
      <c r="D457" s="68"/>
      <c r="E457" s="63"/>
      <c r="H457" s="64"/>
    </row>
    <row r="458">
      <c r="B458" s="64"/>
      <c r="C458" s="69"/>
      <c r="D458" s="68"/>
      <c r="E458" s="63"/>
      <c r="H458" s="64"/>
    </row>
    <row r="459">
      <c r="B459" s="64"/>
      <c r="C459" s="69"/>
      <c r="D459" s="68"/>
      <c r="E459" s="63"/>
      <c r="H459" s="64"/>
    </row>
    <row r="460">
      <c r="B460" s="64"/>
      <c r="C460" s="69"/>
      <c r="D460" s="68"/>
      <c r="E460" s="63"/>
      <c r="H460" s="64"/>
    </row>
    <row r="461">
      <c r="B461" s="64"/>
      <c r="C461" s="69"/>
      <c r="D461" s="68"/>
      <c r="E461" s="63"/>
      <c r="H461" s="64"/>
    </row>
    <row r="462">
      <c r="B462" s="64"/>
      <c r="C462" s="69"/>
      <c r="D462" s="68"/>
      <c r="E462" s="63"/>
      <c r="H462" s="64"/>
    </row>
    <row r="463">
      <c r="B463" s="64"/>
      <c r="C463" s="69"/>
      <c r="D463" s="68"/>
      <c r="E463" s="63"/>
      <c r="H463" s="64"/>
    </row>
    <row r="464">
      <c r="B464" s="64"/>
      <c r="C464" s="69"/>
      <c r="D464" s="68"/>
      <c r="E464" s="63"/>
      <c r="H464" s="64"/>
    </row>
    <row r="465">
      <c r="B465" s="64"/>
      <c r="C465" s="69"/>
      <c r="D465" s="68"/>
      <c r="E465" s="63"/>
      <c r="H465" s="64"/>
    </row>
    <row r="466">
      <c r="B466" s="64"/>
      <c r="C466" s="69"/>
      <c r="D466" s="68"/>
      <c r="E466" s="63"/>
      <c r="H466" s="64"/>
    </row>
    <row r="467">
      <c r="B467" s="64"/>
      <c r="C467" s="69"/>
      <c r="D467" s="68"/>
      <c r="E467" s="63"/>
      <c r="H467" s="64"/>
    </row>
    <row r="468">
      <c r="B468" s="64"/>
      <c r="C468" s="69"/>
      <c r="D468" s="68"/>
      <c r="E468" s="63"/>
      <c r="H468" s="64"/>
    </row>
    <row r="469">
      <c r="B469" s="64"/>
      <c r="C469" s="69"/>
      <c r="D469" s="68"/>
      <c r="E469" s="63"/>
      <c r="H469" s="64"/>
    </row>
    <row r="470">
      <c r="B470" s="64"/>
      <c r="C470" s="69"/>
      <c r="D470" s="68"/>
      <c r="E470" s="63"/>
      <c r="H470" s="64"/>
    </row>
    <row r="471">
      <c r="B471" s="64"/>
      <c r="C471" s="69"/>
      <c r="D471" s="68"/>
      <c r="E471" s="63"/>
      <c r="H471" s="64"/>
    </row>
    <row r="472">
      <c r="B472" s="64"/>
      <c r="C472" s="69"/>
      <c r="D472" s="68"/>
      <c r="E472" s="63"/>
      <c r="H472" s="64"/>
    </row>
    <row r="473">
      <c r="B473" s="64"/>
      <c r="C473" s="69"/>
      <c r="D473" s="68"/>
      <c r="E473" s="63"/>
      <c r="H473" s="64"/>
    </row>
    <row r="474">
      <c r="B474" s="64"/>
      <c r="C474" s="69"/>
      <c r="D474" s="68"/>
      <c r="E474" s="63"/>
      <c r="H474" s="64"/>
    </row>
    <row r="475">
      <c r="B475" s="64"/>
      <c r="C475" s="69"/>
      <c r="D475" s="68"/>
      <c r="E475" s="63"/>
      <c r="H475" s="64"/>
    </row>
    <row r="476">
      <c r="B476" s="64"/>
      <c r="C476" s="69"/>
      <c r="D476" s="68"/>
      <c r="E476" s="63"/>
      <c r="H476" s="64"/>
    </row>
    <row r="477">
      <c r="B477" s="64"/>
      <c r="C477" s="69"/>
      <c r="D477" s="68"/>
      <c r="E477" s="63"/>
      <c r="H477" s="64"/>
    </row>
    <row r="478">
      <c r="B478" s="64"/>
      <c r="C478" s="69"/>
      <c r="D478" s="68"/>
      <c r="E478" s="63"/>
      <c r="H478" s="64"/>
    </row>
    <row r="479">
      <c r="B479" s="64"/>
      <c r="C479" s="69"/>
      <c r="D479" s="68"/>
      <c r="E479" s="63"/>
      <c r="H479" s="64"/>
    </row>
    <row r="480">
      <c r="B480" s="64"/>
      <c r="C480" s="69"/>
      <c r="D480" s="68"/>
      <c r="E480" s="63"/>
      <c r="H480" s="64"/>
    </row>
    <row r="481">
      <c r="B481" s="64"/>
      <c r="C481" s="69"/>
      <c r="D481" s="68"/>
      <c r="E481" s="63"/>
      <c r="H481" s="64"/>
    </row>
    <row r="482">
      <c r="B482" s="64"/>
      <c r="C482" s="69"/>
      <c r="D482" s="68"/>
      <c r="E482" s="63"/>
      <c r="H482" s="64"/>
    </row>
    <row r="483">
      <c r="B483" s="64"/>
      <c r="C483" s="69"/>
      <c r="D483" s="68"/>
      <c r="E483" s="63"/>
      <c r="H483" s="64"/>
    </row>
    <row r="484">
      <c r="B484" s="64"/>
      <c r="C484" s="69"/>
      <c r="D484" s="68"/>
      <c r="E484" s="63"/>
      <c r="H484" s="64"/>
    </row>
    <row r="485">
      <c r="B485" s="64"/>
      <c r="C485" s="69"/>
      <c r="D485" s="68"/>
      <c r="E485" s="63"/>
      <c r="H485" s="64"/>
    </row>
    <row r="486">
      <c r="B486" s="64"/>
      <c r="C486" s="69"/>
      <c r="D486" s="68"/>
      <c r="E486" s="63"/>
      <c r="H486" s="64"/>
    </row>
    <row r="487">
      <c r="B487" s="64"/>
      <c r="C487" s="69"/>
      <c r="D487" s="68"/>
      <c r="E487" s="63"/>
      <c r="H487" s="64"/>
    </row>
    <row r="488">
      <c r="B488" s="64"/>
      <c r="C488" s="69"/>
      <c r="D488" s="68"/>
      <c r="E488" s="63"/>
      <c r="H488" s="64"/>
    </row>
    <row r="489">
      <c r="B489" s="64"/>
      <c r="C489" s="69"/>
      <c r="D489" s="68"/>
      <c r="E489" s="63"/>
      <c r="H489" s="64"/>
    </row>
    <row r="490">
      <c r="B490" s="64"/>
      <c r="C490" s="69"/>
      <c r="D490" s="68"/>
      <c r="E490" s="63"/>
      <c r="H490" s="64"/>
    </row>
    <row r="491">
      <c r="B491" s="64"/>
      <c r="C491" s="69"/>
      <c r="D491" s="68"/>
      <c r="E491" s="63"/>
      <c r="H491" s="64"/>
    </row>
    <row r="492">
      <c r="B492" s="64"/>
      <c r="C492" s="69"/>
      <c r="D492" s="68"/>
      <c r="E492" s="63"/>
      <c r="H492" s="64"/>
    </row>
    <row r="493">
      <c r="B493" s="64"/>
      <c r="C493" s="69"/>
      <c r="D493" s="68"/>
      <c r="E493" s="63"/>
      <c r="H493" s="64"/>
    </row>
    <row r="494">
      <c r="B494" s="64"/>
      <c r="C494" s="69"/>
      <c r="D494" s="68"/>
      <c r="E494" s="63"/>
      <c r="H494" s="64"/>
    </row>
    <row r="495">
      <c r="B495" s="64"/>
      <c r="C495" s="69"/>
      <c r="D495" s="68"/>
      <c r="E495" s="63"/>
      <c r="H495" s="64"/>
    </row>
    <row r="496">
      <c r="B496" s="64"/>
      <c r="C496" s="69"/>
      <c r="D496" s="68"/>
      <c r="E496" s="63"/>
      <c r="H496" s="64"/>
    </row>
    <row r="497">
      <c r="B497" s="64"/>
      <c r="C497" s="69"/>
      <c r="D497" s="68"/>
      <c r="E497" s="63"/>
      <c r="H497" s="64"/>
    </row>
    <row r="498">
      <c r="B498" s="64"/>
      <c r="C498" s="69"/>
      <c r="D498" s="68"/>
      <c r="E498" s="63"/>
      <c r="H498" s="64"/>
    </row>
    <row r="499">
      <c r="B499" s="64"/>
      <c r="C499" s="69"/>
      <c r="D499" s="68"/>
      <c r="E499" s="63"/>
      <c r="H499" s="64"/>
    </row>
    <row r="500">
      <c r="B500" s="64"/>
      <c r="C500" s="69"/>
      <c r="D500" s="68"/>
      <c r="E500" s="63"/>
      <c r="H500" s="64"/>
    </row>
    <row r="501">
      <c r="B501" s="64"/>
      <c r="C501" s="69"/>
      <c r="D501" s="68"/>
      <c r="E501" s="63"/>
      <c r="H501" s="64"/>
    </row>
    <row r="502">
      <c r="B502" s="64"/>
      <c r="C502" s="69"/>
      <c r="D502" s="68"/>
      <c r="E502" s="63"/>
      <c r="H502" s="64"/>
    </row>
    <row r="503">
      <c r="B503" s="64"/>
      <c r="C503" s="69"/>
      <c r="D503" s="68"/>
      <c r="E503" s="63"/>
      <c r="H503" s="64"/>
    </row>
    <row r="504">
      <c r="B504" s="64"/>
      <c r="C504" s="69"/>
      <c r="D504" s="68"/>
      <c r="E504" s="63"/>
      <c r="H504" s="64"/>
    </row>
    <row r="505">
      <c r="B505" s="64"/>
      <c r="C505" s="69"/>
      <c r="D505" s="68"/>
      <c r="E505" s="63"/>
      <c r="H505" s="64"/>
    </row>
    <row r="506">
      <c r="B506" s="64"/>
      <c r="C506" s="69"/>
      <c r="D506" s="68"/>
      <c r="E506" s="63"/>
      <c r="H506" s="64"/>
    </row>
    <row r="507">
      <c r="B507" s="64"/>
      <c r="C507" s="69"/>
      <c r="D507" s="68"/>
      <c r="E507" s="63"/>
      <c r="H507" s="64"/>
    </row>
    <row r="508">
      <c r="B508" s="64"/>
      <c r="C508" s="69"/>
      <c r="D508" s="68"/>
      <c r="E508" s="63"/>
      <c r="H508" s="64"/>
    </row>
    <row r="509">
      <c r="B509" s="64"/>
      <c r="C509" s="69"/>
      <c r="D509" s="68"/>
      <c r="E509" s="63"/>
      <c r="H509" s="64"/>
    </row>
    <row r="510">
      <c r="B510" s="64"/>
      <c r="C510" s="69"/>
      <c r="D510" s="68"/>
      <c r="E510" s="63"/>
      <c r="H510" s="64"/>
    </row>
    <row r="511">
      <c r="B511" s="64"/>
      <c r="C511" s="69"/>
      <c r="D511" s="68"/>
      <c r="E511" s="63"/>
      <c r="H511" s="64"/>
    </row>
    <row r="512">
      <c r="B512" s="64"/>
      <c r="C512" s="69"/>
      <c r="D512" s="68"/>
      <c r="E512" s="63"/>
      <c r="H512" s="64"/>
    </row>
    <row r="513">
      <c r="B513" s="64"/>
      <c r="C513" s="69"/>
      <c r="D513" s="68"/>
      <c r="E513" s="63"/>
      <c r="H513" s="64"/>
    </row>
    <row r="514">
      <c r="B514" s="64"/>
      <c r="C514" s="69"/>
      <c r="D514" s="68"/>
      <c r="E514" s="63"/>
      <c r="H514" s="64"/>
    </row>
    <row r="515">
      <c r="B515" s="64"/>
      <c r="C515" s="69"/>
      <c r="D515" s="68"/>
      <c r="E515" s="63"/>
      <c r="H515" s="64"/>
    </row>
    <row r="516">
      <c r="B516" s="64"/>
      <c r="C516" s="69"/>
      <c r="D516" s="68"/>
      <c r="E516" s="63"/>
      <c r="H516" s="64"/>
    </row>
    <row r="517">
      <c r="B517" s="64"/>
      <c r="C517" s="69"/>
      <c r="D517" s="68"/>
      <c r="E517" s="63"/>
      <c r="H517" s="64"/>
    </row>
    <row r="518">
      <c r="B518" s="64"/>
      <c r="C518" s="69"/>
      <c r="D518" s="68"/>
      <c r="E518" s="63"/>
      <c r="H518" s="64"/>
    </row>
    <row r="519">
      <c r="B519" s="64"/>
      <c r="C519" s="69"/>
      <c r="D519" s="68"/>
      <c r="E519" s="63"/>
      <c r="H519" s="64"/>
    </row>
    <row r="520">
      <c r="B520" s="64"/>
      <c r="C520" s="69"/>
      <c r="D520" s="68"/>
      <c r="E520" s="63"/>
      <c r="H520" s="64"/>
    </row>
    <row r="521">
      <c r="B521" s="64"/>
      <c r="C521" s="69"/>
      <c r="D521" s="68"/>
      <c r="E521" s="63"/>
      <c r="H521" s="64"/>
    </row>
    <row r="522">
      <c r="B522" s="64"/>
      <c r="C522" s="69"/>
      <c r="D522" s="68"/>
      <c r="E522" s="63"/>
      <c r="H522" s="64"/>
    </row>
    <row r="523">
      <c r="B523" s="64"/>
      <c r="C523" s="69"/>
      <c r="D523" s="68"/>
      <c r="E523" s="63"/>
      <c r="H523" s="64"/>
    </row>
    <row r="524">
      <c r="B524" s="64"/>
      <c r="C524" s="69"/>
      <c r="D524" s="68"/>
      <c r="E524" s="63"/>
      <c r="H524" s="64"/>
    </row>
    <row r="525">
      <c r="B525" s="64"/>
      <c r="C525" s="69"/>
      <c r="D525" s="68"/>
      <c r="E525" s="63"/>
      <c r="H525" s="64"/>
    </row>
    <row r="526">
      <c r="B526" s="64"/>
      <c r="C526" s="69"/>
      <c r="D526" s="68"/>
      <c r="E526" s="63"/>
      <c r="H526" s="64"/>
    </row>
    <row r="527">
      <c r="B527" s="64"/>
      <c r="C527" s="69"/>
      <c r="D527" s="68"/>
      <c r="E527" s="63"/>
      <c r="H527" s="64"/>
    </row>
    <row r="528">
      <c r="B528" s="64"/>
      <c r="C528" s="69"/>
      <c r="D528" s="68"/>
      <c r="E528" s="63"/>
      <c r="H528" s="64"/>
    </row>
    <row r="529">
      <c r="B529" s="64"/>
      <c r="C529" s="69"/>
      <c r="D529" s="68"/>
      <c r="E529" s="63"/>
      <c r="H529" s="64"/>
    </row>
    <row r="530">
      <c r="B530" s="64"/>
      <c r="C530" s="69"/>
      <c r="D530" s="68"/>
      <c r="E530" s="63"/>
      <c r="H530" s="64"/>
    </row>
    <row r="531">
      <c r="B531" s="64"/>
      <c r="C531" s="69"/>
      <c r="D531" s="68"/>
      <c r="E531" s="63"/>
      <c r="H531" s="64"/>
    </row>
    <row r="532">
      <c r="B532" s="64"/>
      <c r="C532" s="69"/>
      <c r="D532" s="68"/>
      <c r="E532" s="63"/>
      <c r="H532" s="64"/>
    </row>
    <row r="533">
      <c r="B533" s="64"/>
      <c r="C533" s="69"/>
      <c r="D533" s="68"/>
      <c r="E533" s="63"/>
      <c r="H533" s="64"/>
    </row>
    <row r="534">
      <c r="B534" s="64"/>
      <c r="C534" s="69"/>
      <c r="D534" s="68"/>
      <c r="E534" s="63"/>
      <c r="H534" s="64"/>
    </row>
    <row r="535">
      <c r="B535" s="64"/>
      <c r="C535" s="69"/>
      <c r="D535" s="68"/>
      <c r="E535" s="63"/>
      <c r="H535" s="64"/>
    </row>
    <row r="536">
      <c r="B536" s="64"/>
      <c r="C536" s="69"/>
      <c r="D536" s="68"/>
      <c r="E536" s="63"/>
      <c r="H536" s="64"/>
    </row>
    <row r="537">
      <c r="B537" s="64"/>
      <c r="C537" s="69"/>
      <c r="D537" s="68"/>
      <c r="E537" s="63"/>
      <c r="H537" s="64"/>
    </row>
    <row r="538">
      <c r="B538" s="64"/>
      <c r="C538" s="69"/>
      <c r="D538" s="68"/>
      <c r="E538" s="63"/>
      <c r="H538" s="64"/>
    </row>
    <row r="539">
      <c r="B539" s="64"/>
      <c r="C539" s="69"/>
      <c r="D539" s="68"/>
      <c r="E539" s="63"/>
      <c r="H539" s="64"/>
    </row>
    <row r="540">
      <c r="B540" s="64"/>
      <c r="C540" s="69"/>
      <c r="D540" s="68"/>
      <c r="E540" s="63"/>
      <c r="H540" s="64"/>
    </row>
    <row r="541">
      <c r="B541" s="64"/>
      <c r="C541" s="69"/>
      <c r="D541" s="68"/>
      <c r="E541" s="63"/>
      <c r="H541" s="64"/>
    </row>
    <row r="542">
      <c r="B542" s="64"/>
      <c r="C542" s="69"/>
      <c r="D542" s="68"/>
      <c r="E542" s="63"/>
      <c r="H542" s="64"/>
    </row>
    <row r="543">
      <c r="B543" s="64"/>
      <c r="C543" s="69"/>
      <c r="D543" s="68"/>
      <c r="E543" s="63"/>
      <c r="H543" s="64"/>
    </row>
    <row r="544">
      <c r="B544" s="64"/>
      <c r="C544" s="69"/>
      <c r="D544" s="68"/>
      <c r="E544" s="63"/>
      <c r="H544" s="64"/>
    </row>
    <row r="545">
      <c r="B545" s="64"/>
      <c r="C545" s="69"/>
      <c r="D545" s="68"/>
      <c r="E545" s="63"/>
      <c r="H545" s="64"/>
    </row>
    <row r="546">
      <c r="B546" s="64"/>
      <c r="C546" s="69"/>
      <c r="D546" s="68"/>
      <c r="E546" s="63"/>
      <c r="H546" s="64"/>
    </row>
    <row r="547">
      <c r="B547" s="64"/>
      <c r="C547" s="69"/>
      <c r="D547" s="68"/>
      <c r="E547" s="63"/>
      <c r="H547" s="64"/>
    </row>
    <row r="548">
      <c r="B548" s="64"/>
      <c r="C548" s="69"/>
      <c r="D548" s="68"/>
      <c r="E548" s="63"/>
      <c r="H548" s="64"/>
    </row>
    <row r="549">
      <c r="B549" s="64"/>
      <c r="C549" s="69"/>
      <c r="D549" s="68"/>
      <c r="E549" s="63"/>
      <c r="H549" s="64"/>
    </row>
    <row r="550">
      <c r="B550" s="64"/>
      <c r="C550" s="69"/>
      <c r="D550" s="68"/>
      <c r="E550" s="63"/>
      <c r="H550" s="64"/>
    </row>
    <row r="551">
      <c r="B551" s="64"/>
      <c r="C551" s="69"/>
      <c r="D551" s="68"/>
      <c r="E551" s="63"/>
      <c r="H551" s="64"/>
    </row>
    <row r="552">
      <c r="B552" s="64"/>
      <c r="C552" s="69"/>
      <c r="D552" s="68"/>
      <c r="E552" s="63"/>
      <c r="H552" s="64"/>
    </row>
    <row r="553">
      <c r="B553" s="64"/>
      <c r="C553" s="69"/>
      <c r="D553" s="68"/>
      <c r="E553" s="63"/>
      <c r="H553" s="64"/>
    </row>
    <row r="554">
      <c r="B554" s="64"/>
      <c r="C554" s="69"/>
      <c r="D554" s="68"/>
      <c r="E554" s="63"/>
      <c r="H554" s="64"/>
    </row>
    <row r="555">
      <c r="B555" s="64"/>
      <c r="C555" s="69"/>
      <c r="D555" s="68"/>
      <c r="E555" s="63"/>
      <c r="H555" s="64"/>
    </row>
    <row r="556">
      <c r="B556" s="64"/>
      <c r="C556" s="69"/>
      <c r="D556" s="68"/>
      <c r="E556" s="63"/>
      <c r="H556" s="64"/>
    </row>
    <row r="557">
      <c r="B557" s="64"/>
      <c r="C557" s="69"/>
      <c r="D557" s="68"/>
      <c r="E557" s="63"/>
      <c r="H557" s="64"/>
    </row>
    <row r="558">
      <c r="B558" s="64"/>
      <c r="C558" s="69"/>
      <c r="D558" s="68"/>
      <c r="E558" s="63"/>
      <c r="H558" s="64"/>
    </row>
    <row r="559">
      <c r="B559" s="64"/>
      <c r="C559" s="69"/>
      <c r="D559" s="68"/>
      <c r="E559" s="63"/>
      <c r="H559" s="64"/>
    </row>
    <row r="560">
      <c r="B560" s="64"/>
      <c r="C560" s="69"/>
      <c r="D560" s="68"/>
      <c r="E560" s="63"/>
      <c r="H560" s="64"/>
    </row>
    <row r="561">
      <c r="B561" s="64"/>
      <c r="C561" s="69"/>
      <c r="D561" s="68"/>
      <c r="E561" s="63"/>
      <c r="H561" s="64"/>
    </row>
    <row r="562">
      <c r="B562" s="64"/>
      <c r="C562" s="69"/>
      <c r="D562" s="68"/>
      <c r="E562" s="63"/>
      <c r="H562" s="64"/>
    </row>
    <row r="563">
      <c r="B563" s="64"/>
      <c r="C563" s="69"/>
      <c r="D563" s="68"/>
      <c r="E563" s="63"/>
      <c r="H563" s="64"/>
    </row>
    <row r="564">
      <c r="B564" s="64"/>
      <c r="C564" s="69"/>
      <c r="D564" s="68"/>
      <c r="E564" s="63"/>
      <c r="H564" s="64"/>
    </row>
    <row r="565">
      <c r="B565" s="64"/>
      <c r="C565" s="69"/>
      <c r="D565" s="68"/>
      <c r="E565" s="63"/>
      <c r="H565" s="64"/>
    </row>
    <row r="566">
      <c r="B566" s="64"/>
      <c r="C566" s="69"/>
      <c r="D566" s="68"/>
      <c r="E566" s="63"/>
      <c r="H566" s="64"/>
    </row>
    <row r="567">
      <c r="B567" s="64"/>
      <c r="C567" s="69"/>
      <c r="D567" s="68"/>
      <c r="E567" s="63"/>
      <c r="H567" s="64"/>
    </row>
    <row r="568">
      <c r="B568" s="64"/>
      <c r="C568" s="69"/>
      <c r="D568" s="68"/>
      <c r="E568" s="63"/>
      <c r="H568" s="64"/>
    </row>
    <row r="569">
      <c r="B569" s="64"/>
      <c r="C569" s="69"/>
      <c r="D569" s="68"/>
      <c r="E569" s="63"/>
      <c r="H569" s="64"/>
    </row>
    <row r="570">
      <c r="B570" s="64"/>
      <c r="C570" s="69"/>
      <c r="D570" s="68"/>
      <c r="E570" s="63"/>
      <c r="H570" s="64"/>
    </row>
    <row r="571">
      <c r="B571" s="64"/>
      <c r="C571" s="69"/>
      <c r="D571" s="68"/>
      <c r="E571" s="63"/>
      <c r="H571" s="64"/>
    </row>
    <row r="572">
      <c r="B572" s="64"/>
      <c r="C572" s="69"/>
      <c r="D572" s="68"/>
      <c r="E572" s="63"/>
      <c r="H572" s="64"/>
    </row>
    <row r="573">
      <c r="B573" s="64"/>
      <c r="C573" s="69"/>
      <c r="D573" s="68"/>
      <c r="E573" s="63"/>
      <c r="H573" s="64"/>
    </row>
    <row r="574">
      <c r="B574" s="64"/>
      <c r="C574" s="69"/>
      <c r="D574" s="68"/>
      <c r="E574" s="63"/>
      <c r="H574" s="64"/>
    </row>
    <row r="575">
      <c r="B575" s="64"/>
      <c r="C575" s="69"/>
      <c r="D575" s="68"/>
      <c r="E575" s="63"/>
      <c r="H575" s="64"/>
    </row>
    <row r="576">
      <c r="B576" s="64"/>
      <c r="C576" s="69"/>
      <c r="D576" s="68"/>
      <c r="E576" s="63"/>
      <c r="H576" s="64"/>
    </row>
    <row r="577">
      <c r="B577" s="64"/>
      <c r="C577" s="69"/>
      <c r="D577" s="68"/>
      <c r="E577" s="63"/>
      <c r="H577" s="64"/>
    </row>
    <row r="578">
      <c r="B578" s="64"/>
      <c r="C578" s="69"/>
      <c r="D578" s="68"/>
      <c r="E578" s="63"/>
      <c r="H578" s="64"/>
    </row>
    <row r="579">
      <c r="B579" s="64"/>
      <c r="C579" s="69"/>
      <c r="D579" s="68"/>
      <c r="E579" s="63"/>
      <c r="H579" s="64"/>
    </row>
    <row r="580">
      <c r="B580" s="64"/>
      <c r="C580" s="69"/>
      <c r="D580" s="68"/>
      <c r="E580" s="63"/>
      <c r="H580" s="64"/>
    </row>
    <row r="581">
      <c r="B581" s="64"/>
      <c r="C581" s="69"/>
      <c r="D581" s="68"/>
      <c r="E581" s="63"/>
      <c r="H581" s="64"/>
    </row>
    <row r="582">
      <c r="B582" s="64"/>
      <c r="C582" s="69"/>
      <c r="D582" s="68"/>
      <c r="E582" s="63"/>
      <c r="H582" s="64"/>
    </row>
    <row r="583">
      <c r="B583" s="64"/>
      <c r="C583" s="69"/>
      <c r="D583" s="68"/>
      <c r="E583" s="63"/>
      <c r="H583" s="64"/>
    </row>
    <row r="584">
      <c r="B584" s="64"/>
      <c r="C584" s="69"/>
      <c r="D584" s="68"/>
      <c r="E584" s="63"/>
      <c r="H584" s="64"/>
    </row>
    <row r="585">
      <c r="B585" s="64"/>
      <c r="C585" s="69"/>
      <c r="D585" s="68"/>
      <c r="E585" s="63"/>
      <c r="H585" s="64"/>
    </row>
    <row r="586">
      <c r="B586" s="64"/>
      <c r="C586" s="69"/>
      <c r="D586" s="68"/>
      <c r="E586" s="63"/>
      <c r="H586" s="64"/>
    </row>
    <row r="587">
      <c r="B587" s="64"/>
      <c r="C587" s="69"/>
      <c r="D587" s="68"/>
      <c r="E587" s="63"/>
      <c r="H587" s="64"/>
    </row>
    <row r="588">
      <c r="B588" s="64"/>
      <c r="C588" s="69"/>
      <c r="D588" s="68"/>
      <c r="E588" s="63"/>
      <c r="H588" s="64"/>
    </row>
    <row r="589">
      <c r="B589" s="64"/>
      <c r="C589" s="69"/>
      <c r="D589" s="68"/>
      <c r="E589" s="63"/>
      <c r="H589" s="64"/>
    </row>
    <row r="590">
      <c r="B590" s="64"/>
      <c r="C590" s="69"/>
      <c r="D590" s="68"/>
      <c r="E590" s="63"/>
      <c r="H590" s="64"/>
    </row>
    <row r="591">
      <c r="B591" s="64"/>
      <c r="C591" s="69"/>
      <c r="D591" s="68"/>
      <c r="E591" s="63"/>
      <c r="H591" s="64"/>
    </row>
    <row r="592">
      <c r="B592" s="64"/>
      <c r="C592" s="69"/>
      <c r="D592" s="68"/>
      <c r="E592" s="63"/>
      <c r="H592" s="64"/>
    </row>
    <row r="593">
      <c r="B593" s="64"/>
      <c r="C593" s="69"/>
      <c r="D593" s="68"/>
      <c r="E593" s="63"/>
      <c r="H593" s="64"/>
    </row>
    <row r="594">
      <c r="B594" s="64"/>
      <c r="C594" s="69"/>
      <c r="D594" s="68"/>
      <c r="E594" s="63"/>
      <c r="H594" s="64"/>
    </row>
    <row r="595">
      <c r="B595" s="64"/>
      <c r="C595" s="69"/>
      <c r="D595" s="68"/>
      <c r="E595" s="63"/>
      <c r="H595" s="64"/>
    </row>
    <row r="596">
      <c r="B596" s="64"/>
      <c r="C596" s="69"/>
      <c r="D596" s="68"/>
      <c r="E596" s="63"/>
      <c r="H596" s="64"/>
    </row>
    <row r="597">
      <c r="B597" s="64"/>
      <c r="C597" s="69"/>
      <c r="D597" s="68"/>
      <c r="E597" s="63"/>
      <c r="H597" s="64"/>
    </row>
    <row r="598">
      <c r="B598" s="64"/>
      <c r="C598" s="69"/>
      <c r="D598" s="68"/>
      <c r="E598" s="63"/>
      <c r="H598" s="64"/>
    </row>
    <row r="599">
      <c r="B599" s="64"/>
      <c r="C599" s="69"/>
      <c r="D599" s="68"/>
      <c r="E599" s="63"/>
      <c r="H599" s="64"/>
    </row>
    <row r="600">
      <c r="B600" s="64"/>
      <c r="C600" s="69"/>
      <c r="D600" s="68"/>
      <c r="E600" s="63"/>
      <c r="H600" s="64"/>
    </row>
    <row r="601">
      <c r="B601" s="64"/>
      <c r="C601" s="69"/>
      <c r="D601" s="68"/>
      <c r="E601" s="63"/>
      <c r="H601" s="64"/>
    </row>
    <row r="602">
      <c r="B602" s="64"/>
      <c r="C602" s="69"/>
      <c r="D602" s="68"/>
      <c r="E602" s="63"/>
      <c r="H602" s="64"/>
    </row>
    <row r="603">
      <c r="B603" s="64"/>
      <c r="C603" s="69"/>
      <c r="D603" s="68"/>
      <c r="E603" s="63"/>
      <c r="H603" s="64"/>
    </row>
    <row r="604">
      <c r="B604" s="64"/>
      <c r="C604" s="69"/>
      <c r="D604" s="68"/>
      <c r="E604" s="63"/>
      <c r="H604" s="64"/>
    </row>
    <row r="605">
      <c r="B605" s="64"/>
      <c r="C605" s="69"/>
      <c r="D605" s="68"/>
      <c r="E605" s="63"/>
      <c r="H605" s="64"/>
    </row>
    <row r="606">
      <c r="B606" s="64"/>
      <c r="C606" s="69"/>
      <c r="D606" s="68"/>
      <c r="E606" s="63"/>
      <c r="H606" s="64"/>
    </row>
    <row r="607">
      <c r="B607" s="64"/>
      <c r="C607" s="69"/>
      <c r="D607" s="68"/>
      <c r="E607" s="63"/>
      <c r="H607" s="64"/>
    </row>
    <row r="608">
      <c r="B608" s="64"/>
      <c r="C608" s="69"/>
      <c r="D608" s="68"/>
      <c r="E608" s="63"/>
      <c r="H608" s="64"/>
    </row>
    <row r="609">
      <c r="B609" s="64"/>
      <c r="C609" s="69"/>
      <c r="D609" s="68"/>
      <c r="E609" s="63"/>
      <c r="H609" s="64"/>
    </row>
    <row r="610">
      <c r="B610" s="64"/>
      <c r="C610" s="69"/>
      <c r="D610" s="68"/>
      <c r="E610" s="63"/>
      <c r="H610" s="64"/>
    </row>
    <row r="611">
      <c r="B611" s="64"/>
      <c r="C611" s="69"/>
      <c r="D611" s="68"/>
      <c r="E611" s="63"/>
      <c r="H611" s="64"/>
    </row>
    <row r="612">
      <c r="B612" s="64"/>
      <c r="C612" s="69"/>
      <c r="D612" s="68"/>
      <c r="E612" s="63"/>
      <c r="H612" s="64"/>
    </row>
    <row r="613">
      <c r="B613" s="64"/>
      <c r="C613" s="69"/>
      <c r="D613" s="68"/>
      <c r="E613" s="63"/>
      <c r="H613" s="64"/>
    </row>
    <row r="614">
      <c r="B614" s="64"/>
      <c r="C614" s="69"/>
      <c r="D614" s="68"/>
      <c r="E614" s="63"/>
      <c r="H614" s="64"/>
    </row>
    <row r="615">
      <c r="B615" s="64"/>
      <c r="C615" s="69"/>
      <c r="D615" s="68"/>
      <c r="E615" s="63"/>
      <c r="H615" s="64"/>
    </row>
    <row r="616">
      <c r="B616" s="64"/>
      <c r="C616" s="69"/>
      <c r="D616" s="68"/>
      <c r="E616" s="63"/>
      <c r="H616" s="64"/>
    </row>
    <row r="617">
      <c r="B617" s="64"/>
      <c r="C617" s="69"/>
      <c r="D617" s="68"/>
      <c r="E617" s="63"/>
      <c r="H617" s="64"/>
    </row>
    <row r="618">
      <c r="B618" s="64"/>
      <c r="C618" s="69"/>
      <c r="D618" s="68"/>
      <c r="E618" s="63"/>
      <c r="H618" s="64"/>
    </row>
    <row r="619">
      <c r="B619" s="64"/>
      <c r="C619" s="69"/>
      <c r="D619" s="68"/>
      <c r="E619" s="63"/>
      <c r="H619" s="64"/>
    </row>
    <row r="620">
      <c r="B620" s="64"/>
      <c r="C620" s="69"/>
      <c r="D620" s="68"/>
      <c r="E620" s="63"/>
      <c r="H620" s="64"/>
    </row>
    <row r="621">
      <c r="B621" s="64"/>
      <c r="C621" s="69"/>
      <c r="D621" s="68"/>
      <c r="E621" s="63"/>
      <c r="H621" s="64"/>
    </row>
    <row r="622">
      <c r="B622" s="64"/>
      <c r="C622" s="69"/>
      <c r="D622" s="68"/>
      <c r="E622" s="63"/>
      <c r="H622" s="64"/>
    </row>
    <row r="623">
      <c r="B623" s="64"/>
      <c r="C623" s="69"/>
      <c r="D623" s="68"/>
      <c r="E623" s="63"/>
      <c r="H623" s="64"/>
    </row>
    <row r="624">
      <c r="B624" s="64"/>
      <c r="C624" s="69"/>
      <c r="D624" s="68"/>
      <c r="E624" s="63"/>
      <c r="H624" s="64"/>
    </row>
    <row r="625">
      <c r="B625" s="64"/>
      <c r="C625" s="69"/>
      <c r="D625" s="68"/>
      <c r="E625" s="63"/>
      <c r="H625" s="64"/>
    </row>
    <row r="626">
      <c r="B626" s="64"/>
      <c r="C626" s="69"/>
      <c r="D626" s="68"/>
      <c r="E626" s="63"/>
      <c r="H626" s="64"/>
    </row>
    <row r="627">
      <c r="B627" s="64"/>
      <c r="C627" s="69"/>
      <c r="D627" s="68"/>
      <c r="E627" s="63"/>
      <c r="H627" s="64"/>
    </row>
    <row r="628">
      <c r="B628" s="64"/>
      <c r="C628" s="69"/>
      <c r="D628" s="68"/>
      <c r="E628" s="63"/>
      <c r="H628" s="64"/>
    </row>
    <row r="629">
      <c r="B629" s="64"/>
      <c r="C629" s="69"/>
      <c r="D629" s="68"/>
      <c r="E629" s="63"/>
      <c r="H629" s="64"/>
    </row>
    <row r="630">
      <c r="B630" s="64"/>
      <c r="C630" s="69"/>
      <c r="D630" s="68"/>
      <c r="E630" s="63"/>
      <c r="H630" s="64"/>
    </row>
    <row r="631">
      <c r="B631" s="64"/>
      <c r="C631" s="69"/>
      <c r="D631" s="68"/>
      <c r="E631" s="63"/>
      <c r="H631" s="64"/>
    </row>
    <row r="632">
      <c r="B632" s="64"/>
      <c r="C632" s="69"/>
      <c r="D632" s="68"/>
      <c r="E632" s="63"/>
      <c r="H632" s="64"/>
    </row>
    <row r="633">
      <c r="B633" s="64"/>
      <c r="C633" s="69"/>
      <c r="D633" s="68"/>
      <c r="E633" s="63"/>
      <c r="H633" s="64"/>
    </row>
    <row r="634">
      <c r="B634" s="64"/>
      <c r="C634" s="69"/>
      <c r="D634" s="68"/>
      <c r="E634" s="63"/>
      <c r="H634" s="64"/>
    </row>
    <row r="635">
      <c r="B635" s="64"/>
      <c r="C635" s="69"/>
      <c r="D635" s="68"/>
      <c r="E635" s="63"/>
      <c r="H635" s="64"/>
    </row>
    <row r="636">
      <c r="B636" s="64"/>
      <c r="C636" s="69"/>
      <c r="D636" s="68"/>
      <c r="E636" s="63"/>
      <c r="H636" s="64"/>
    </row>
    <row r="637">
      <c r="B637" s="64"/>
      <c r="C637" s="69"/>
      <c r="D637" s="68"/>
      <c r="E637" s="63"/>
      <c r="H637" s="64"/>
    </row>
    <row r="638">
      <c r="B638" s="64"/>
      <c r="C638" s="69"/>
      <c r="D638" s="68"/>
      <c r="E638" s="63"/>
      <c r="H638" s="64"/>
    </row>
    <row r="639">
      <c r="B639" s="64"/>
      <c r="C639" s="69"/>
      <c r="D639" s="68"/>
      <c r="E639" s="63"/>
      <c r="H639" s="64"/>
    </row>
    <row r="640">
      <c r="B640" s="64"/>
      <c r="C640" s="69"/>
      <c r="D640" s="68"/>
      <c r="E640" s="63"/>
      <c r="H640" s="64"/>
    </row>
    <row r="641">
      <c r="B641" s="64"/>
      <c r="C641" s="69"/>
      <c r="D641" s="68"/>
      <c r="E641" s="63"/>
      <c r="H641" s="64"/>
    </row>
    <row r="642">
      <c r="B642" s="64"/>
      <c r="C642" s="69"/>
      <c r="D642" s="68"/>
      <c r="E642" s="63"/>
      <c r="H642" s="64"/>
    </row>
    <row r="643">
      <c r="B643" s="64"/>
      <c r="C643" s="69"/>
      <c r="D643" s="68"/>
      <c r="E643" s="63"/>
      <c r="H643" s="64"/>
    </row>
    <row r="644">
      <c r="B644" s="64"/>
      <c r="C644" s="69"/>
      <c r="D644" s="68"/>
      <c r="E644" s="63"/>
      <c r="H644" s="64"/>
    </row>
    <row r="645">
      <c r="B645" s="64"/>
      <c r="C645" s="69"/>
      <c r="D645" s="68"/>
      <c r="E645" s="63"/>
      <c r="H645" s="64"/>
    </row>
    <row r="646">
      <c r="B646" s="64"/>
      <c r="C646" s="69"/>
      <c r="D646" s="68"/>
      <c r="E646" s="63"/>
      <c r="H646" s="64"/>
    </row>
    <row r="647">
      <c r="B647" s="64"/>
      <c r="C647" s="69"/>
      <c r="D647" s="68"/>
      <c r="E647" s="63"/>
      <c r="H647" s="64"/>
    </row>
    <row r="648">
      <c r="B648" s="64"/>
      <c r="C648" s="69"/>
      <c r="D648" s="68"/>
      <c r="E648" s="63"/>
      <c r="H648" s="64"/>
    </row>
    <row r="649">
      <c r="B649" s="64"/>
      <c r="C649" s="69"/>
      <c r="D649" s="68"/>
      <c r="E649" s="63"/>
      <c r="H649" s="64"/>
    </row>
    <row r="650">
      <c r="B650" s="64"/>
      <c r="C650" s="69"/>
      <c r="D650" s="68"/>
      <c r="E650" s="63"/>
      <c r="H650" s="64"/>
    </row>
    <row r="651">
      <c r="B651" s="64"/>
      <c r="C651" s="69"/>
      <c r="D651" s="68"/>
      <c r="E651" s="63"/>
      <c r="H651" s="64"/>
    </row>
    <row r="652">
      <c r="B652" s="64"/>
      <c r="C652" s="69"/>
      <c r="D652" s="68"/>
      <c r="E652" s="63"/>
      <c r="H652" s="64"/>
    </row>
    <row r="653">
      <c r="B653" s="64"/>
      <c r="C653" s="69"/>
      <c r="D653" s="68"/>
      <c r="E653" s="63"/>
      <c r="H653" s="64"/>
    </row>
    <row r="654">
      <c r="B654" s="64"/>
      <c r="C654" s="69"/>
      <c r="D654" s="68"/>
      <c r="E654" s="63"/>
      <c r="H654" s="64"/>
    </row>
    <row r="655">
      <c r="B655" s="64"/>
      <c r="C655" s="69"/>
      <c r="D655" s="68"/>
      <c r="E655" s="63"/>
      <c r="H655" s="64"/>
    </row>
    <row r="656">
      <c r="B656" s="64"/>
      <c r="C656" s="69"/>
      <c r="D656" s="68"/>
      <c r="E656" s="63"/>
      <c r="H656" s="64"/>
    </row>
    <row r="657">
      <c r="B657" s="64"/>
      <c r="C657" s="69"/>
      <c r="D657" s="68"/>
      <c r="E657" s="63"/>
      <c r="H657" s="64"/>
    </row>
    <row r="658">
      <c r="B658" s="64"/>
      <c r="C658" s="69"/>
      <c r="D658" s="68"/>
      <c r="E658" s="63"/>
      <c r="H658" s="64"/>
    </row>
    <row r="659">
      <c r="B659" s="64"/>
      <c r="C659" s="69"/>
      <c r="D659" s="68"/>
      <c r="E659" s="63"/>
      <c r="H659" s="64"/>
    </row>
    <row r="660">
      <c r="B660" s="64"/>
      <c r="C660" s="69"/>
      <c r="D660" s="68"/>
      <c r="E660" s="63"/>
      <c r="H660" s="64"/>
    </row>
    <row r="661">
      <c r="B661" s="64"/>
      <c r="C661" s="69"/>
      <c r="D661" s="68"/>
      <c r="E661" s="63"/>
      <c r="H661" s="64"/>
    </row>
    <row r="662">
      <c r="B662" s="64"/>
      <c r="C662" s="69"/>
      <c r="D662" s="68"/>
      <c r="E662" s="63"/>
      <c r="H662" s="64"/>
    </row>
    <row r="663">
      <c r="B663" s="64"/>
      <c r="C663" s="69"/>
      <c r="D663" s="68"/>
      <c r="E663" s="63"/>
      <c r="H663" s="64"/>
    </row>
    <row r="664">
      <c r="B664" s="64"/>
      <c r="C664" s="69"/>
      <c r="D664" s="68"/>
      <c r="E664" s="63"/>
      <c r="H664" s="64"/>
    </row>
    <row r="665">
      <c r="B665" s="64"/>
      <c r="C665" s="69"/>
      <c r="D665" s="68"/>
      <c r="E665" s="63"/>
      <c r="H665" s="64"/>
    </row>
    <row r="666">
      <c r="B666" s="64"/>
      <c r="C666" s="69"/>
      <c r="D666" s="68"/>
      <c r="E666" s="63"/>
      <c r="H666" s="64"/>
    </row>
    <row r="667">
      <c r="B667" s="64"/>
      <c r="C667" s="69"/>
      <c r="D667" s="68"/>
      <c r="E667" s="63"/>
      <c r="H667" s="64"/>
    </row>
    <row r="668">
      <c r="B668" s="64"/>
      <c r="C668" s="69"/>
      <c r="D668" s="68"/>
      <c r="E668" s="63"/>
      <c r="H668" s="64"/>
    </row>
    <row r="669">
      <c r="B669" s="64"/>
      <c r="C669" s="69"/>
      <c r="D669" s="68"/>
      <c r="E669" s="63"/>
      <c r="H669" s="64"/>
    </row>
    <row r="670">
      <c r="B670" s="64"/>
      <c r="C670" s="69"/>
      <c r="D670" s="68"/>
      <c r="E670" s="63"/>
      <c r="H670" s="64"/>
    </row>
    <row r="671">
      <c r="B671" s="64"/>
      <c r="C671" s="69"/>
      <c r="D671" s="68"/>
      <c r="E671" s="63"/>
      <c r="H671" s="64"/>
    </row>
    <row r="672">
      <c r="B672" s="64"/>
      <c r="C672" s="69"/>
      <c r="D672" s="68"/>
      <c r="E672" s="63"/>
      <c r="H672" s="64"/>
    </row>
    <row r="673">
      <c r="B673" s="64"/>
      <c r="C673" s="69"/>
      <c r="D673" s="68"/>
      <c r="E673" s="63"/>
      <c r="H673" s="64"/>
    </row>
    <row r="674">
      <c r="B674" s="64"/>
      <c r="C674" s="69"/>
      <c r="D674" s="68"/>
      <c r="E674" s="63"/>
      <c r="H674" s="64"/>
    </row>
    <row r="675">
      <c r="B675" s="64"/>
      <c r="C675" s="69"/>
      <c r="D675" s="68"/>
      <c r="E675" s="63"/>
      <c r="H675" s="64"/>
    </row>
    <row r="676">
      <c r="B676" s="64"/>
      <c r="C676" s="69"/>
      <c r="D676" s="68"/>
      <c r="E676" s="63"/>
      <c r="H676" s="64"/>
    </row>
    <row r="677">
      <c r="B677" s="64"/>
      <c r="C677" s="69"/>
      <c r="D677" s="68"/>
      <c r="E677" s="63"/>
      <c r="H677" s="64"/>
    </row>
    <row r="678">
      <c r="B678" s="64"/>
      <c r="C678" s="69"/>
      <c r="D678" s="68"/>
      <c r="E678" s="63"/>
      <c r="H678" s="64"/>
    </row>
    <row r="679">
      <c r="B679" s="64"/>
      <c r="C679" s="69"/>
      <c r="D679" s="68"/>
      <c r="E679" s="63"/>
      <c r="H679" s="64"/>
    </row>
    <row r="680">
      <c r="B680" s="64"/>
      <c r="C680" s="69"/>
      <c r="D680" s="68"/>
      <c r="E680" s="63"/>
      <c r="H680" s="64"/>
    </row>
    <row r="681">
      <c r="B681" s="64"/>
      <c r="C681" s="69"/>
      <c r="D681" s="68"/>
      <c r="E681" s="63"/>
      <c r="H681" s="64"/>
    </row>
    <row r="682">
      <c r="B682" s="64"/>
      <c r="C682" s="69"/>
      <c r="D682" s="68"/>
      <c r="E682" s="63"/>
      <c r="H682" s="64"/>
    </row>
    <row r="683">
      <c r="B683" s="64"/>
      <c r="C683" s="69"/>
      <c r="D683" s="68"/>
      <c r="E683" s="63"/>
      <c r="H683" s="64"/>
    </row>
    <row r="684">
      <c r="B684" s="64"/>
      <c r="C684" s="69"/>
      <c r="D684" s="68"/>
      <c r="E684" s="63"/>
      <c r="H684" s="64"/>
    </row>
    <row r="685">
      <c r="B685" s="64"/>
      <c r="C685" s="69"/>
      <c r="D685" s="68"/>
      <c r="E685" s="63"/>
      <c r="H685" s="64"/>
    </row>
    <row r="686">
      <c r="B686" s="64"/>
      <c r="C686" s="69"/>
      <c r="D686" s="68"/>
      <c r="E686" s="63"/>
      <c r="H686" s="64"/>
    </row>
    <row r="687">
      <c r="B687" s="64"/>
      <c r="C687" s="69"/>
      <c r="D687" s="68"/>
      <c r="E687" s="63"/>
      <c r="H687" s="64"/>
    </row>
    <row r="688">
      <c r="B688" s="64"/>
      <c r="C688" s="69"/>
      <c r="D688" s="68"/>
      <c r="E688" s="63"/>
      <c r="H688" s="64"/>
    </row>
    <row r="689">
      <c r="B689" s="64"/>
      <c r="C689" s="69"/>
      <c r="D689" s="68"/>
      <c r="E689" s="63"/>
      <c r="H689" s="64"/>
    </row>
    <row r="690">
      <c r="B690" s="64"/>
      <c r="C690" s="69"/>
      <c r="D690" s="68"/>
      <c r="E690" s="63"/>
      <c r="H690" s="64"/>
    </row>
    <row r="691">
      <c r="B691" s="64"/>
      <c r="C691" s="69"/>
      <c r="D691" s="68"/>
      <c r="E691" s="63"/>
      <c r="H691" s="64"/>
    </row>
    <row r="692">
      <c r="B692" s="64"/>
      <c r="C692" s="69"/>
      <c r="D692" s="68"/>
      <c r="E692" s="63"/>
      <c r="H692" s="64"/>
    </row>
    <row r="693">
      <c r="B693" s="64"/>
      <c r="C693" s="69"/>
      <c r="D693" s="68"/>
      <c r="E693" s="63"/>
      <c r="H693" s="64"/>
    </row>
    <row r="694">
      <c r="B694" s="64"/>
      <c r="C694" s="69"/>
      <c r="D694" s="68"/>
      <c r="E694" s="63"/>
      <c r="H694" s="64"/>
    </row>
    <row r="695">
      <c r="B695" s="64"/>
      <c r="C695" s="69"/>
      <c r="D695" s="68"/>
      <c r="E695" s="63"/>
      <c r="H695" s="64"/>
    </row>
    <row r="696">
      <c r="B696" s="64"/>
      <c r="C696" s="69"/>
      <c r="D696" s="68"/>
      <c r="E696" s="63"/>
      <c r="H696" s="64"/>
    </row>
    <row r="697">
      <c r="B697" s="64"/>
      <c r="C697" s="69"/>
      <c r="D697" s="68"/>
      <c r="E697" s="63"/>
      <c r="H697" s="64"/>
    </row>
    <row r="698">
      <c r="B698" s="64"/>
      <c r="C698" s="69"/>
      <c r="D698" s="68"/>
      <c r="E698" s="63"/>
      <c r="H698" s="64"/>
    </row>
    <row r="699">
      <c r="B699" s="64"/>
      <c r="C699" s="69"/>
      <c r="D699" s="68"/>
      <c r="E699" s="63"/>
      <c r="H699" s="64"/>
    </row>
    <row r="700">
      <c r="B700" s="64"/>
      <c r="C700" s="69"/>
      <c r="D700" s="68"/>
      <c r="E700" s="63"/>
      <c r="H700" s="64"/>
    </row>
    <row r="701">
      <c r="B701" s="64"/>
      <c r="C701" s="69"/>
      <c r="D701" s="68"/>
      <c r="E701" s="63"/>
      <c r="H701" s="64"/>
    </row>
    <row r="702">
      <c r="B702" s="64"/>
      <c r="C702" s="69"/>
      <c r="D702" s="68"/>
      <c r="E702" s="63"/>
      <c r="H702" s="64"/>
    </row>
    <row r="703">
      <c r="B703" s="64"/>
      <c r="C703" s="69"/>
      <c r="D703" s="68"/>
      <c r="E703" s="63"/>
      <c r="H703" s="64"/>
    </row>
    <row r="704">
      <c r="B704" s="64"/>
      <c r="C704" s="69"/>
      <c r="D704" s="68"/>
      <c r="E704" s="63"/>
      <c r="H704" s="64"/>
    </row>
    <row r="705">
      <c r="B705" s="64"/>
      <c r="C705" s="69"/>
      <c r="D705" s="68"/>
      <c r="E705" s="63"/>
      <c r="H705" s="64"/>
    </row>
    <row r="706">
      <c r="B706" s="64"/>
      <c r="C706" s="69"/>
      <c r="D706" s="68"/>
      <c r="E706" s="63"/>
      <c r="H706" s="64"/>
    </row>
    <row r="707">
      <c r="B707" s="64"/>
      <c r="C707" s="69"/>
      <c r="D707" s="68"/>
      <c r="E707" s="63"/>
      <c r="H707" s="64"/>
    </row>
    <row r="708">
      <c r="B708" s="64"/>
      <c r="C708" s="69"/>
      <c r="D708" s="68"/>
      <c r="E708" s="63"/>
      <c r="H708" s="64"/>
    </row>
    <row r="709">
      <c r="B709" s="64"/>
      <c r="C709" s="69"/>
      <c r="D709" s="68"/>
      <c r="E709" s="63"/>
      <c r="H709" s="64"/>
    </row>
    <row r="710">
      <c r="B710" s="64"/>
      <c r="C710" s="69"/>
      <c r="D710" s="68"/>
      <c r="E710" s="63"/>
      <c r="H710" s="64"/>
    </row>
    <row r="711">
      <c r="B711" s="64"/>
      <c r="C711" s="69"/>
      <c r="D711" s="68"/>
      <c r="E711" s="63"/>
      <c r="H711" s="64"/>
    </row>
    <row r="712">
      <c r="B712" s="64"/>
      <c r="C712" s="69"/>
      <c r="D712" s="68"/>
      <c r="E712" s="63"/>
      <c r="H712" s="64"/>
    </row>
    <row r="713">
      <c r="B713" s="64"/>
      <c r="C713" s="69"/>
      <c r="D713" s="68"/>
      <c r="E713" s="63"/>
      <c r="H713" s="64"/>
    </row>
    <row r="714">
      <c r="B714" s="64"/>
      <c r="C714" s="69"/>
      <c r="D714" s="68"/>
      <c r="E714" s="63"/>
      <c r="H714" s="64"/>
    </row>
    <row r="715">
      <c r="B715" s="64"/>
      <c r="C715" s="69"/>
      <c r="D715" s="68"/>
      <c r="E715" s="63"/>
      <c r="H715" s="64"/>
    </row>
    <row r="716">
      <c r="B716" s="64"/>
      <c r="C716" s="69"/>
      <c r="D716" s="68"/>
      <c r="E716" s="63"/>
      <c r="H716" s="64"/>
    </row>
    <row r="717">
      <c r="B717" s="64"/>
      <c r="C717" s="69"/>
      <c r="D717" s="68"/>
      <c r="E717" s="63"/>
      <c r="H717" s="64"/>
    </row>
    <row r="718">
      <c r="B718" s="64"/>
      <c r="C718" s="69"/>
      <c r="D718" s="68"/>
      <c r="E718" s="63"/>
      <c r="H718" s="64"/>
    </row>
    <row r="719">
      <c r="B719" s="64"/>
      <c r="C719" s="69"/>
      <c r="D719" s="68"/>
      <c r="E719" s="63"/>
      <c r="H719" s="64"/>
    </row>
    <row r="720">
      <c r="B720" s="64"/>
      <c r="C720" s="69"/>
      <c r="D720" s="68"/>
      <c r="E720" s="63"/>
      <c r="H720" s="64"/>
    </row>
    <row r="721">
      <c r="B721" s="64"/>
      <c r="C721" s="69"/>
      <c r="D721" s="68"/>
      <c r="E721" s="63"/>
      <c r="H721" s="64"/>
    </row>
    <row r="722">
      <c r="B722" s="64"/>
      <c r="C722" s="69"/>
      <c r="D722" s="68"/>
      <c r="E722" s="63"/>
      <c r="H722" s="64"/>
    </row>
    <row r="723">
      <c r="B723" s="64"/>
      <c r="C723" s="69"/>
      <c r="D723" s="68"/>
      <c r="E723" s="63"/>
      <c r="H723" s="64"/>
    </row>
    <row r="724">
      <c r="B724" s="64"/>
      <c r="C724" s="69"/>
      <c r="D724" s="68"/>
      <c r="E724" s="63"/>
      <c r="H724" s="64"/>
    </row>
    <row r="725">
      <c r="B725" s="64"/>
      <c r="C725" s="69"/>
      <c r="D725" s="68"/>
      <c r="E725" s="63"/>
      <c r="H725" s="64"/>
    </row>
    <row r="726">
      <c r="B726" s="64"/>
      <c r="C726" s="69"/>
      <c r="D726" s="68"/>
      <c r="E726" s="63"/>
      <c r="H726" s="64"/>
    </row>
    <row r="727">
      <c r="B727" s="64"/>
      <c r="C727" s="69"/>
      <c r="D727" s="68"/>
      <c r="E727" s="63"/>
      <c r="H727" s="64"/>
    </row>
    <row r="728">
      <c r="B728" s="64"/>
      <c r="C728" s="69"/>
      <c r="D728" s="68"/>
      <c r="E728" s="63"/>
      <c r="H728" s="64"/>
    </row>
    <row r="729">
      <c r="B729" s="64"/>
      <c r="C729" s="69"/>
      <c r="D729" s="68"/>
      <c r="E729" s="63"/>
      <c r="H729" s="64"/>
    </row>
    <row r="730">
      <c r="B730" s="64"/>
      <c r="C730" s="69"/>
      <c r="D730" s="68"/>
      <c r="E730" s="63"/>
      <c r="H730" s="64"/>
    </row>
    <row r="731">
      <c r="B731" s="64"/>
      <c r="C731" s="69"/>
      <c r="D731" s="68"/>
      <c r="E731" s="63"/>
      <c r="H731" s="64"/>
    </row>
    <row r="732">
      <c r="B732" s="64"/>
      <c r="C732" s="69"/>
      <c r="D732" s="68"/>
      <c r="E732" s="63"/>
      <c r="H732" s="64"/>
    </row>
    <row r="733">
      <c r="B733" s="64"/>
      <c r="C733" s="69"/>
      <c r="D733" s="68"/>
      <c r="E733" s="63"/>
      <c r="H733" s="64"/>
    </row>
    <row r="734">
      <c r="B734" s="64"/>
      <c r="C734" s="69"/>
      <c r="D734" s="68"/>
      <c r="E734" s="63"/>
      <c r="H734" s="64"/>
    </row>
    <row r="735">
      <c r="B735" s="64"/>
      <c r="C735" s="69"/>
      <c r="D735" s="68"/>
      <c r="E735" s="63"/>
      <c r="H735" s="64"/>
    </row>
    <row r="736">
      <c r="B736" s="64"/>
      <c r="C736" s="69"/>
      <c r="D736" s="68"/>
      <c r="E736" s="63"/>
      <c r="H736" s="64"/>
    </row>
    <row r="737">
      <c r="B737" s="64"/>
      <c r="C737" s="69"/>
      <c r="D737" s="68"/>
      <c r="E737" s="63"/>
      <c r="H737" s="64"/>
    </row>
    <row r="738">
      <c r="B738" s="64"/>
      <c r="C738" s="69"/>
      <c r="D738" s="68"/>
      <c r="E738" s="63"/>
      <c r="H738" s="64"/>
    </row>
    <row r="739">
      <c r="B739" s="64"/>
      <c r="C739" s="69"/>
      <c r="D739" s="68"/>
      <c r="E739" s="63"/>
      <c r="H739" s="64"/>
    </row>
    <row r="740">
      <c r="B740" s="64"/>
      <c r="C740" s="69"/>
      <c r="D740" s="68"/>
      <c r="E740" s="63"/>
      <c r="H740" s="64"/>
    </row>
    <row r="741">
      <c r="B741" s="64"/>
      <c r="C741" s="69"/>
      <c r="D741" s="68"/>
      <c r="E741" s="63"/>
      <c r="H741" s="64"/>
    </row>
    <row r="742">
      <c r="B742" s="64"/>
      <c r="C742" s="69"/>
      <c r="D742" s="68"/>
      <c r="E742" s="63"/>
      <c r="H742" s="64"/>
    </row>
    <row r="743">
      <c r="B743" s="64"/>
      <c r="C743" s="69"/>
      <c r="D743" s="68"/>
      <c r="E743" s="63"/>
      <c r="H743" s="64"/>
    </row>
    <row r="744">
      <c r="B744" s="64"/>
      <c r="C744" s="69"/>
      <c r="D744" s="68"/>
      <c r="E744" s="63"/>
      <c r="H744" s="64"/>
    </row>
    <row r="745">
      <c r="B745" s="64"/>
      <c r="C745" s="69"/>
      <c r="D745" s="68"/>
      <c r="E745" s="63"/>
      <c r="H745" s="64"/>
    </row>
    <row r="746">
      <c r="B746" s="64"/>
      <c r="C746" s="69"/>
      <c r="D746" s="68"/>
      <c r="E746" s="63"/>
      <c r="H746" s="64"/>
    </row>
    <row r="747">
      <c r="B747" s="64"/>
      <c r="C747" s="69"/>
      <c r="D747" s="68"/>
      <c r="E747" s="63"/>
      <c r="H747" s="64"/>
    </row>
    <row r="748">
      <c r="B748" s="64"/>
      <c r="C748" s="69"/>
      <c r="D748" s="68"/>
      <c r="E748" s="63"/>
      <c r="H748" s="64"/>
    </row>
    <row r="749">
      <c r="B749" s="64"/>
      <c r="C749" s="69"/>
      <c r="D749" s="68"/>
      <c r="E749" s="63"/>
      <c r="H749" s="64"/>
    </row>
    <row r="750">
      <c r="B750" s="64"/>
      <c r="C750" s="69"/>
      <c r="D750" s="68"/>
      <c r="E750" s="63"/>
      <c r="H750" s="64"/>
    </row>
    <row r="751">
      <c r="B751" s="64"/>
      <c r="C751" s="69"/>
      <c r="D751" s="68"/>
      <c r="E751" s="63"/>
      <c r="H751" s="64"/>
    </row>
    <row r="752">
      <c r="B752" s="64"/>
      <c r="C752" s="69"/>
      <c r="D752" s="68"/>
      <c r="E752" s="63"/>
      <c r="H752" s="64"/>
    </row>
    <row r="753">
      <c r="B753" s="64"/>
      <c r="C753" s="69"/>
      <c r="D753" s="68"/>
      <c r="E753" s="63"/>
      <c r="H753" s="64"/>
    </row>
    <row r="754">
      <c r="B754" s="64"/>
      <c r="C754" s="69"/>
      <c r="D754" s="68"/>
      <c r="E754" s="63"/>
      <c r="H754" s="64"/>
    </row>
    <row r="755">
      <c r="B755" s="64"/>
      <c r="C755" s="69"/>
      <c r="D755" s="68"/>
      <c r="E755" s="63"/>
      <c r="H755" s="64"/>
    </row>
    <row r="756">
      <c r="B756" s="64"/>
      <c r="C756" s="69"/>
      <c r="D756" s="68"/>
      <c r="E756" s="63"/>
      <c r="H756" s="64"/>
    </row>
    <row r="757">
      <c r="B757" s="64"/>
      <c r="C757" s="69"/>
      <c r="D757" s="68"/>
      <c r="E757" s="63"/>
      <c r="H757" s="64"/>
    </row>
    <row r="758">
      <c r="B758" s="64"/>
      <c r="C758" s="69"/>
      <c r="D758" s="68"/>
      <c r="E758" s="63"/>
      <c r="H758" s="64"/>
    </row>
    <row r="759">
      <c r="B759" s="64"/>
      <c r="C759" s="69"/>
      <c r="D759" s="68"/>
      <c r="E759" s="63"/>
      <c r="H759" s="64"/>
    </row>
    <row r="760">
      <c r="B760" s="64"/>
      <c r="C760" s="69"/>
      <c r="D760" s="68"/>
      <c r="E760" s="63"/>
      <c r="H760" s="64"/>
    </row>
    <row r="761">
      <c r="B761" s="64"/>
      <c r="C761" s="69"/>
      <c r="D761" s="68"/>
      <c r="E761" s="63"/>
      <c r="H761" s="64"/>
    </row>
    <row r="762">
      <c r="B762" s="64"/>
      <c r="C762" s="69"/>
      <c r="D762" s="68"/>
      <c r="E762" s="63"/>
      <c r="H762" s="64"/>
    </row>
    <row r="763">
      <c r="B763" s="64"/>
      <c r="C763" s="69"/>
      <c r="D763" s="68"/>
      <c r="E763" s="63"/>
      <c r="H763" s="64"/>
    </row>
    <row r="764">
      <c r="B764" s="64"/>
      <c r="C764" s="69"/>
      <c r="D764" s="68"/>
      <c r="E764" s="63"/>
      <c r="H764" s="64"/>
    </row>
    <row r="765">
      <c r="B765" s="64"/>
      <c r="C765" s="69"/>
      <c r="D765" s="68"/>
      <c r="E765" s="63"/>
      <c r="H765" s="64"/>
    </row>
    <row r="766">
      <c r="B766" s="64"/>
      <c r="C766" s="69"/>
      <c r="D766" s="68"/>
      <c r="E766" s="63"/>
      <c r="H766" s="64"/>
    </row>
    <row r="767">
      <c r="B767" s="64"/>
      <c r="C767" s="69"/>
      <c r="D767" s="68"/>
      <c r="E767" s="63"/>
      <c r="H767" s="64"/>
    </row>
    <row r="768">
      <c r="B768" s="64"/>
      <c r="C768" s="69"/>
      <c r="D768" s="68"/>
      <c r="E768" s="63"/>
      <c r="H768" s="64"/>
    </row>
    <row r="769">
      <c r="B769" s="64"/>
      <c r="C769" s="69"/>
      <c r="D769" s="68"/>
      <c r="E769" s="63"/>
      <c r="H769" s="64"/>
    </row>
    <row r="770">
      <c r="B770" s="64"/>
      <c r="C770" s="69"/>
      <c r="D770" s="68"/>
      <c r="E770" s="63"/>
      <c r="H770" s="64"/>
    </row>
    <row r="771">
      <c r="B771" s="64"/>
      <c r="C771" s="69"/>
      <c r="D771" s="68"/>
      <c r="E771" s="63"/>
      <c r="H771" s="64"/>
    </row>
    <row r="772">
      <c r="B772" s="64"/>
      <c r="C772" s="69"/>
      <c r="D772" s="68"/>
      <c r="E772" s="63"/>
      <c r="H772" s="64"/>
    </row>
    <row r="773">
      <c r="B773" s="64"/>
      <c r="C773" s="69"/>
      <c r="D773" s="68"/>
      <c r="E773" s="63"/>
      <c r="H773" s="64"/>
    </row>
    <row r="774">
      <c r="B774" s="64"/>
      <c r="C774" s="69"/>
      <c r="D774" s="68"/>
      <c r="E774" s="63"/>
      <c r="H774" s="64"/>
    </row>
    <row r="775">
      <c r="B775" s="64"/>
      <c r="C775" s="69"/>
      <c r="D775" s="68"/>
      <c r="E775" s="63"/>
      <c r="H775" s="64"/>
    </row>
    <row r="776">
      <c r="B776" s="64"/>
      <c r="C776" s="69"/>
      <c r="D776" s="68"/>
      <c r="E776" s="63"/>
      <c r="H776" s="64"/>
    </row>
    <row r="777">
      <c r="B777" s="64"/>
      <c r="C777" s="69"/>
      <c r="D777" s="68"/>
      <c r="E777" s="63"/>
      <c r="H777" s="64"/>
    </row>
    <row r="778">
      <c r="B778" s="64"/>
      <c r="C778" s="69"/>
      <c r="D778" s="68"/>
      <c r="E778" s="63"/>
      <c r="H778" s="64"/>
    </row>
    <row r="779">
      <c r="B779" s="64"/>
      <c r="C779" s="69"/>
      <c r="D779" s="68"/>
      <c r="E779" s="63"/>
      <c r="H779" s="64"/>
    </row>
    <row r="780">
      <c r="B780" s="64"/>
      <c r="C780" s="69"/>
      <c r="D780" s="68"/>
      <c r="E780" s="63"/>
      <c r="H780" s="64"/>
    </row>
    <row r="781">
      <c r="B781" s="64"/>
      <c r="C781" s="69"/>
      <c r="D781" s="68"/>
      <c r="E781" s="63"/>
      <c r="H781" s="64"/>
    </row>
    <row r="782">
      <c r="B782" s="64"/>
      <c r="C782" s="69"/>
      <c r="D782" s="68"/>
      <c r="E782" s="63"/>
      <c r="H782" s="64"/>
    </row>
    <row r="783">
      <c r="B783" s="64"/>
      <c r="C783" s="69"/>
      <c r="D783" s="68"/>
      <c r="E783" s="63"/>
      <c r="H783" s="64"/>
    </row>
    <row r="784">
      <c r="B784" s="64"/>
      <c r="C784" s="69"/>
      <c r="D784" s="68"/>
      <c r="E784" s="63"/>
      <c r="H784" s="64"/>
    </row>
    <row r="785">
      <c r="B785" s="64"/>
      <c r="C785" s="69"/>
      <c r="D785" s="68"/>
      <c r="E785" s="63"/>
      <c r="H785" s="64"/>
    </row>
    <row r="786">
      <c r="B786" s="64"/>
      <c r="C786" s="69"/>
      <c r="D786" s="68"/>
      <c r="E786" s="63"/>
      <c r="H786" s="64"/>
    </row>
    <row r="787">
      <c r="B787" s="64"/>
      <c r="C787" s="69"/>
      <c r="D787" s="68"/>
      <c r="E787" s="63"/>
      <c r="H787" s="64"/>
    </row>
    <row r="788">
      <c r="B788" s="64"/>
      <c r="C788" s="69"/>
      <c r="D788" s="68"/>
      <c r="E788" s="63"/>
      <c r="H788" s="64"/>
    </row>
    <row r="789">
      <c r="B789" s="64"/>
      <c r="C789" s="69"/>
      <c r="D789" s="68"/>
      <c r="E789" s="63"/>
      <c r="H789" s="64"/>
    </row>
    <row r="790">
      <c r="B790" s="64"/>
      <c r="C790" s="69"/>
      <c r="D790" s="68"/>
      <c r="E790" s="63"/>
      <c r="H790" s="64"/>
    </row>
    <row r="791">
      <c r="B791" s="64"/>
      <c r="C791" s="69"/>
      <c r="D791" s="68"/>
      <c r="E791" s="63"/>
      <c r="H791" s="64"/>
    </row>
    <row r="792">
      <c r="B792" s="64"/>
      <c r="C792" s="69"/>
      <c r="D792" s="68"/>
      <c r="E792" s="63"/>
      <c r="H792" s="64"/>
    </row>
    <row r="793">
      <c r="B793" s="64"/>
      <c r="C793" s="69"/>
      <c r="D793" s="68"/>
      <c r="E793" s="63"/>
      <c r="H793" s="64"/>
    </row>
    <row r="794">
      <c r="B794" s="64"/>
      <c r="C794" s="69"/>
      <c r="D794" s="68"/>
      <c r="E794" s="63"/>
      <c r="H794" s="64"/>
    </row>
    <row r="795">
      <c r="B795" s="64"/>
      <c r="C795" s="69"/>
      <c r="D795" s="68"/>
      <c r="E795" s="63"/>
      <c r="H795" s="64"/>
    </row>
    <row r="796">
      <c r="B796" s="64"/>
      <c r="C796" s="69"/>
      <c r="D796" s="68"/>
      <c r="E796" s="63"/>
      <c r="H796" s="64"/>
    </row>
    <row r="797">
      <c r="B797" s="64"/>
      <c r="C797" s="69"/>
      <c r="D797" s="68"/>
      <c r="E797" s="63"/>
      <c r="H797" s="64"/>
    </row>
    <row r="798">
      <c r="B798" s="64"/>
      <c r="C798" s="69"/>
      <c r="D798" s="68"/>
      <c r="E798" s="63"/>
      <c r="H798" s="64"/>
    </row>
    <row r="799">
      <c r="B799" s="64"/>
      <c r="C799" s="69"/>
      <c r="D799" s="68"/>
      <c r="E799" s="63"/>
      <c r="H799" s="64"/>
    </row>
    <row r="800">
      <c r="B800" s="64"/>
      <c r="C800" s="69"/>
      <c r="D800" s="68"/>
      <c r="E800" s="63"/>
      <c r="H800" s="64"/>
    </row>
    <row r="801">
      <c r="B801" s="64"/>
      <c r="C801" s="69"/>
      <c r="D801" s="68"/>
      <c r="E801" s="63"/>
      <c r="H801" s="64"/>
    </row>
    <row r="802">
      <c r="B802" s="64"/>
      <c r="C802" s="69"/>
      <c r="D802" s="68"/>
      <c r="E802" s="63"/>
      <c r="H802" s="64"/>
    </row>
    <row r="803">
      <c r="B803" s="64"/>
      <c r="C803" s="69"/>
      <c r="D803" s="68"/>
      <c r="E803" s="63"/>
      <c r="H803" s="64"/>
    </row>
    <row r="804">
      <c r="B804" s="64"/>
      <c r="C804" s="69"/>
      <c r="D804" s="68"/>
      <c r="E804" s="63"/>
      <c r="H804" s="64"/>
    </row>
    <row r="805">
      <c r="B805" s="64"/>
      <c r="C805" s="69"/>
      <c r="D805" s="68"/>
      <c r="E805" s="63"/>
      <c r="H805" s="64"/>
    </row>
    <row r="806">
      <c r="B806" s="64"/>
      <c r="C806" s="69"/>
      <c r="D806" s="68"/>
      <c r="E806" s="63"/>
      <c r="H806" s="64"/>
    </row>
    <row r="807">
      <c r="B807" s="64"/>
      <c r="C807" s="69"/>
      <c r="D807" s="68"/>
      <c r="E807" s="63"/>
      <c r="H807" s="64"/>
    </row>
    <row r="808">
      <c r="B808" s="64"/>
      <c r="C808" s="69"/>
      <c r="D808" s="68"/>
      <c r="E808" s="63"/>
      <c r="H808" s="64"/>
    </row>
    <row r="809">
      <c r="B809" s="64"/>
      <c r="C809" s="69"/>
      <c r="D809" s="68"/>
      <c r="E809" s="63"/>
      <c r="H809" s="64"/>
    </row>
    <row r="810">
      <c r="B810" s="64"/>
      <c r="C810" s="69"/>
      <c r="D810" s="68"/>
      <c r="E810" s="63"/>
      <c r="H810" s="64"/>
    </row>
    <row r="811">
      <c r="B811" s="64"/>
      <c r="C811" s="69"/>
      <c r="D811" s="68"/>
      <c r="E811" s="63"/>
      <c r="H811" s="64"/>
    </row>
    <row r="812">
      <c r="B812" s="64"/>
      <c r="C812" s="69"/>
      <c r="D812" s="68"/>
      <c r="E812" s="63"/>
      <c r="H812" s="64"/>
    </row>
    <row r="813">
      <c r="B813" s="64"/>
      <c r="C813" s="69"/>
      <c r="D813" s="68"/>
      <c r="E813" s="63"/>
      <c r="H813" s="64"/>
    </row>
    <row r="814">
      <c r="B814" s="64"/>
      <c r="C814" s="69"/>
      <c r="D814" s="68"/>
      <c r="E814" s="63"/>
      <c r="H814" s="64"/>
    </row>
    <row r="815">
      <c r="B815" s="64"/>
      <c r="C815" s="69"/>
      <c r="D815" s="68"/>
      <c r="E815" s="63"/>
      <c r="H815" s="64"/>
    </row>
    <row r="816">
      <c r="B816" s="64"/>
      <c r="C816" s="69"/>
      <c r="D816" s="68"/>
      <c r="E816" s="63"/>
      <c r="H816" s="64"/>
    </row>
    <row r="817">
      <c r="B817" s="64"/>
      <c r="C817" s="69"/>
      <c r="D817" s="68"/>
      <c r="E817" s="63"/>
      <c r="H817" s="64"/>
    </row>
    <row r="818">
      <c r="B818" s="64"/>
      <c r="C818" s="69"/>
      <c r="D818" s="68"/>
      <c r="E818" s="63"/>
      <c r="H818" s="64"/>
    </row>
    <row r="819">
      <c r="B819" s="64"/>
      <c r="C819" s="69"/>
      <c r="D819" s="68"/>
      <c r="E819" s="63"/>
      <c r="H819" s="64"/>
    </row>
    <row r="820">
      <c r="B820" s="64"/>
      <c r="C820" s="69"/>
      <c r="D820" s="68"/>
      <c r="E820" s="63"/>
      <c r="H820" s="64"/>
    </row>
    <row r="821">
      <c r="B821" s="64"/>
      <c r="C821" s="69"/>
      <c r="D821" s="68"/>
      <c r="E821" s="63"/>
      <c r="H821" s="64"/>
    </row>
    <row r="822">
      <c r="B822" s="64"/>
      <c r="C822" s="69"/>
      <c r="D822" s="68"/>
      <c r="E822" s="63"/>
      <c r="H822" s="64"/>
    </row>
    <row r="823">
      <c r="B823" s="64"/>
      <c r="C823" s="69"/>
      <c r="D823" s="68"/>
      <c r="E823" s="63"/>
      <c r="H823" s="64"/>
    </row>
    <row r="824">
      <c r="B824" s="64"/>
      <c r="C824" s="69"/>
      <c r="D824" s="68"/>
      <c r="E824" s="63"/>
      <c r="H824" s="64"/>
    </row>
    <row r="825">
      <c r="B825" s="64"/>
      <c r="C825" s="69"/>
      <c r="D825" s="68"/>
      <c r="E825" s="63"/>
      <c r="H825" s="64"/>
    </row>
    <row r="826">
      <c r="B826" s="64"/>
      <c r="C826" s="69"/>
      <c r="D826" s="68"/>
      <c r="E826" s="63"/>
      <c r="H826" s="64"/>
    </row>
    <row r="827">
      <c r="B827" s="64"/>
      <c r="C827" s="69"/>
      <c r="D827" s="68"/>
      <c r="E827" s="63"/>
      <c r="H827" s="64"/>
    </row>
    <row r="828">
      <c r="B828" s="64"/>
      <c r="C828" s="69"/>
      <c r="D828" s="68"/>
      <c r="E828" s="63"/>
      <c r="H828" s="64"/>
    </row>
    <row r="829">
      <c r="B829" s="64"/>
      <c r="C829" s="69"/>
      <c r="D829" s="68"/>
      <c r="E829" s="63"/>
      <c r="H829" s="64"/>
    </row>
    <row r="830">
      <c r="B830" s="64"/>
      <c r="C830" s="69"/>
      <c r="D830" s="68"/>
      <c r="E830" s="63"/>
      <c r="H830" s="64"/>
    </row>
    <row r="831">
      <c r="B831" s="64"/>
      <c r="C831" s="69"/>
      <c r="D831" s="68"/>
      <c r="E831" s="63"/>
      <c r="H831" s="64"/>
    </row>
    <row r="832">
      <c r="B832" s="64"/>
      <c r="C832" s="69"/>
      <c r="D832" s="68"/>
      <c r="E832" s="63"/>
      <c r="H832" s="64"/>
    </row>
    <row r="833">
      <c r="B833" s="64"/>
      <c r="C833" s="69"/>
      <c r="D833" s="68"/>
      <c r="E833" s="63"/>
      <c r="H833" s="64"/>
    </row>
    <row r="834">
      <c r="B834" s="64"/>
      <c r="C834" s="69"/>
      <c r="D834" s="68"/>
      <c r="E834" s="63"/>
      <c r="H834" s="64"/>
    </row>
    <row r="835">
      <c r="B835" s="64"/>
      <c r="C835" s="69"/>
      <c r="D835" s="68"/>
      <c r="E835" s="63"/>
      <c r="H835" s="64"/>
    </row>
    <row r="836">
      <c r="B836" s="64"/>
      <c r="C836" s="69"/>
      <c r="D836" s="68"/>
      <c r="E836" s="63"/>
      <c r="H836" s="64"/>
    </row>
    <row r="837">
      <c r="B837" s="64"/>
      <c r="C837" s="69"/>
      <c r="D837" s="68"/>
      <c r="E837" s="63"/>
      <c r="H837" s="64"/>
    </row>
    <row r="838">
      <c r="B838" s="64"/>
      <c r="C838" s="69"/>
      <c r="D838" s="68"/>
      <c r="E838" s="63"/>
      <c r="H838" s="64"/>
    </row>
    <row r="839">
      <c r="B839" s="64"/>
      <c r="C839" s="69"/>
      <c r="D839" s="68"/>
      <c r="E839" s="63"/>
      <c r="H839" s="64"/>
    </row>
    <row r="840">
      <c r="B840" s="64"/>
      <c r="C840" s="69"/>
      <c r="D840" s="68"/>
      <c r="E840" s="63"/>
      <c r="H840" s="64"/>
    </row>
    <row r="841">
      <c r="B841" s="64"/>
      <c r="C841" s="69"/>
      <c r="D841" s="68"/>
      <c r="E841" s="63"/>
      <c r="H841" s="64"/>
    </row>
    <row r="842">
      <c r="B842" s="64"/>
      <c r="C842" s="69"/>
      <c r="D842" s="68"/>
      <c r="E842" s="63"/>
      <c r="H842" s="64"/>
    </row>
    <row r="843">
      <c r="B843" s="64"/>
      <c r="C843" s="69"/>
      <c r="D843" s="68"/>
      <c r="E843" s="63"/>
      <c r="H843" s="64"/>
    </row>
    <row r="844">
      <c r="B844" s="64"/>
      <c r="C844" s="69"/>
      <c r="D844" s="68"/>
      <c r="E844" s="63"/>
      <c r="H844" s="64"/>
    </row>
    <row r="845">
      <c r="B845" s="64"/>
      <c r="C845" s="69"/>
      <c r="D845" s="68"/>
      <c r="E845" s="63"/>
      <c r="H845" s="64"/>
    </row>
    <row r="846">
      <c r="B846" s="64"/>
      <c r="C846" s="69"/>
      <c r="D846" s="68"/>
      <c r="E846" s="63"/>
      <c r="H846" s="64"/>
    </row>
    <row r="847">
      <c r="B847" s="64"/>
      <c r="C847" s="69"/>
      <c r="D847" s="68"/>
      <c r="E847" s="63"/>
      <c r="H847" s="64"/>
    </row>
    <row r="848">
      <c r="B848" s="64"/>
      <c r="C848" s="69"/>
      <c r="D848" s="68"/>
      <c r="E848" s="63"/>
      <c r="H848" s="64"/>
    </row>
    <row r="849">
      <c r="B849" s="64"/>
      <c r="C849" s="69"/>
      <c r="D849" s="68"/>
      <c r="E849" s="63"/>
      <c r="H849" s="64"/>
    </row>
    <row r="850">
      <c r="B850" s="64"/>
      <c r="C850" s="69"/>
      <c r="D850" s="68"/>
      <c r="E850" s="63"/>
      <c r="H850" s="64"/>
    </row>
    <row r="851">
      <c r="B851" s="64"/>
      <c r="C851" s="69"/>
      <c r="D851" s="68"/>
      <c r="E851" s="63"/>
      <c r="H851" s="64"/>
    </row>
    <row r="852">
      <c r="B852" s="64"/>
      <c r="C852" s="69"/>
      <c r="D852" s="68"/>
      <c r="E852" s="63"/>
      <c r="H852" s="64"/>
    </row>
    <row r="853">
      <c r="B853" s="64"/>
      <c r="C853" s="69"/>
      <c r="D853" s="68"/>
      <c r="E853" s="63"/>
      <c r="H853" s="64"/>
    </row>
    <row r="854">
      <c r="B854" s="64"/>
      <c r="C854" s="69"/>
      <c r="D854" s="68"/>
      <c r="E854" s="63"/>
      <c r="H854" s="64"/>
    </row>
    <row r="855">
      <c r="B855" s="64"/>
      <c r="C855" s="69"/>
      <c r="D855" s="68"/>
      <c r="E855" s="63"/>
      <c r="H855" s="64"/>
    </row>
    <row r="856">
      <c r="B856" s="64"/>
      <c r="C856" s="69"/>
      <c r="D856" s="68"/>
      <c r="E856" s="63"/>
      <c r="H856" s="64"/>
    </row>
    <row r="857">
      <c r="B857" s="64"/>
      <c r="C857" s="69"/>
      <c r="D857" s="68"/>
      <c r="E857" s="63"/>
      <c r="H857" s="64"/>
    </row>
    <row r="858">
      <c r="B858" s="64"/>
      <c r="C858" s="69"/>
      <c r="D858" s="68"/>
      <c r="E858" s="63"/>
      <c r="H858" s="64"/>
    </row>
    <row r="859">
      <c r="B859" s="64"/>
      <c r="C859" s="69"/>
      <c r="D859" s="68"/>
      <c r="E859" s="63"/>
      <c r="H859" s="64"/>
    </row>
    <row r="860">
      <c r="B860" s="64"/>
      <c r="C860" s="69"/>
      <c r="D860" s="68"/>
      <c r="E860" s="63"/>
      <c r="H860" s="64"/>
    </row>
    <row r="861">
      <c r="B861" s="64"/>
      <c r="C861" s="69"/>
      <c r="D861" s="68"/>
      <c r="E861" s="63"/>
      <c r="H861" s="64"/>
    </row>
    <row r="862">
      <c r="B862" s="64"/>
      <c r="C862" s="69"/>
      <c r="D862" s="68"/>
      <c r="E862" s="63"/>
      <c r="H862" s="64"/>
    </row>
    <row r="863">
      <c r="B863" s="64"/>
      <c r="C863" s="69"/>
      <c r="D863" s="68"/>
      <c r="E863" s="63"/>
      <c r="H863" s="64"/>
    </row>
    <row r="864">
      <c r="B864" s="64"/>
      <c r="C864" s="69"/>
      <c r="D864" s="68"/>
      <c r="E864" s="63"/>
      <c r="H864" s="64"/>
    </row>
    <row r="865">
      <c r="B865" s="64"/>
      <c r="C865" s="69"/>
      <c r="D865" s="68"/>
      <c r="E865" s="63"/>
      <c r="H865" s="64"/>
    </row>
    <row r="866">
      <c r="B866" s="64"/>
      <c r="C866" s="69"/>
      <c r="D866" s="68"/>
      <c r="E866" s="63"/>
      <c r="H866" s="64"/>
    </row>
    <row r="867">
      <c r="B867" s="64"/>
      <c r="C867" s="69"/>
      <c r="D867" s="68"/>
      <c r="E867" s="63"/>
      <c r="H867" s="64"/>
    </row>
    <row r="868">
      <c r="B868" s="64"/>
      <c r="C868" s="69"/>
      <c r="D868" s="68"/>
      <c r="E868" s="63"/>
      <c r="H868" s="64"/>
    </row>
    <row r="869">
      <c r="B869" s="64"/>
      <c r="C869" s="69"/>
      <c r="D869" s="68"/>
      <c r="E869" s="63"/>
      <c r="H869" s="64"/>
    </row>
    <row r="870">
      <c r="B870" s="64"/>
      <c r="C870" s="69"/>
      <c r="D870" s="68"/>
      <c r="E870" s="63"/>
      <c r="H870" s="64"/>
    </row>
    <row r="871">
      <c r="B871" s="64"/>
      <c r="C871" s="69"/>
      <c r="D871" s="68"/>
      <c r="E871" s="63"/>
      <c r="H871" s="64"/>
    </row>
    <row r="872">
      <c r="B872" s="64"/>
      <c r="C872" s="69"/>
      <c r="D872" s="68"/>
      <c r="E872" s="63"/>
      <c r="H872" s="64"/>
    </row>
    <row r="873">
      <c r="B873" s="64"/>
      <c r="C873" s="69"/>
      <c r="D873" s="68"/>
      <c r="E873" s="63"/>
      <c r="H873" s="64"/>
    </row>
    <row r="874">
      <c r="B874" s="64"/>
      <c r="C874" s="69"/>
      <c r="D874" s="68"/>
      <c r="E874" s="63"/>
      <c r="H874" s="64"/>
    </row>
    <row r="875">
      <c r="B875" s="64"/>
      <c r="C875" s="69"/>
      <c r="D875" s="68"/>
      <c r="E875" s="63"/>
      <c r="H875" s="64"/>
    </row>
    <row r="876">
      <c r="B876" s="64"/>
      <c r="C876" s="69"/>
      <c r="D876" s="68"/>
      <c r="E876" s="63"/>
      <c r="H876" s="64"/>
    </row>
    <row r="877">
      <c r="B877" s="64"/>
      <c r="C877" s="69"/>
      <c r="D877" s="68"/>
      <c r="E877" s="63"/>
      <c r="H877" s="64"/>
    </row>
    <row r="878">
      <c r="B878" s="64"/>
      <c r="C878" s="69"/>
      <c r="D878" s="68"/>
      <c r="E878" s="63"/>
      <c r="H878" s="64"/>
    </row>
    <row r="879">
      <c r="B879" s="64"/>
      <c r="C879" s="69"/>
      <c r="D879" s="68"/>
      <c r="E879" s="63"/>
      <c r="H879" s="64"/>
    </row>
    <row r="880">
      <c r="B880" s="64"/>
      <c r="C880" s="69"/>
      <c r="D880" s="68"/>
      <c r="E880" s="63"/>
      <c r="H880" s="64"/>
    </row>
    <row r="881">
      <c r="B881" s="64"/>
      <c r="C881" s="69"/>
      <c r="D881" s="68"/>
      <c r="E881" s="63"/>
      <c r="H881" s="64"/>
    </row>
    <row r="882">
      <c r="B882" s="64"/>
      <c r="C882" s="69"/>
      <c r="D882" s="68"/>
      <c r="E882" s="63"/>
      <c r="H882" s="64"/>
    </row>
    <row r="883">
      <c r="B883" s="64"/>
      <c r="C883" s="69"/>
      <c r="D883" s="68"/>
      <c r="E883" s="63"/>
      <c r="H883" s="64"/>
    </row>
    <row r="884">
      <c r="B884" s="64"/>
      <c r="C884" s="69"/>
      <c r="D884" s="68"/>
      <c r="E884" s="63"/>
      <c r="H884" s="64"/>
    </row>
    <row r="885">
      <c r="B885" s="64"/>
      <c r="C885" s="69"/>
      <c r="D885" s="68"/>
      <c r="E885" s="63"/>
      <c r="H885" s="64"/>
    </row>
    <row r="886">
      <c r="B886" s="64"/>
      <c r="C886" s="69"/>
      <c r="D886" s="68"/>
      <c r="E886" s="63"/>
      <c r="H886" s="64"/>
    </row>
    <row r="887">
      <c r="B887" s="64"/>
      <c r="C887" s="69"/>
      <c r="D887" s="68"/>
      <c r="E887" s="63"/>
      <c r="H887" s="64"/>
    </row>
    <row r="888">
      <c r="B888" s="64"/>
      <c r="C888" s="69"/>
      <c r="D888" s="68"/>
      <c r="E888" s="63"/>
      <c r="H888" s="64"/>
    </row>
    <row r="889">
      <c r="B889" s="64"/>
      <c r="C889" s="69"/>
      <c r="D889" s="68"/>
      <c r="E889" s="63"/>
      <c r="H889" s="64"/>
    </row>
    <row r="890">
      <c r="B890" s="64"/>
      <c r="C890" s="69"/>
      <c r="D890" s="68"/>
      <c r="E890" s="63"/>
      <c r="H890" s="64"/>
    </row>
    <row r="891">
      <c r="B891" s="64"/>
      <c r="C891" s="69"/>
      <c r="D891" s="68"/>
      <c r="E891" s="63"/>
      <c r="H891" s="64"/>
    </row>
    <row r="892">
      <c r="B892" s="64"/>
      <c r="C892" s="69"/>
      <c r="D892" s="68"/>
      <c r="E892" s="63"/>
      <c r="H892" s="64"/>
    </row>
    <row r="893">
      <c r="B893" s="64"/>
      <c r="C893" s="69"/>
      <c r="D893" s="68"/>
      <c r="E893" s="63"/>
      <c r="H893" s="64"/>
    </row>
    <row r="894">
      <c r="B894" s="64"/>
      <c r="C894" s="69"/>
      <c r="D894" s="68"/>
      <c r="E894" s="63"/>
      <c r="H894" s="64"/>
    </row>
    <row r="895">
      <c r="B895" s="64"/>
      <c r="C895" s="69"/>
      <c r="D895" s="68"/>
      <c r="E895" s="63"/>
      <c r="H895" s="64"/>
    </row>
    <row r="896">
      <c r="B896" s="64"/>
      <c r="C896" s="69"/>
      <c r="D896" s="68"/>
      <c r="E896" s="63"/>
      <c r="H896" s="64"/>
    </row>
    <row r="897">
      <c r="B897" s="64"/>
      <c r="C897" s="69"/>
      <c r="D897" s="68"/>
      <c r="E897" s="63"/>
      <c r="H897" s="64"/>
    </row>
    <row r="898">
      <c r="B898" s="64"/>
      <c r="C898" s="69"/>
      <c r="D898" s="68"/>
      <c r="E898" s="63"/>
      <c r="H898" s="64"/>
    </row>
    <row r="899">
      <c r="B899" s="64"/>
      <c r="C899" s="69"/>
      <c r="D899" s="68"/>
      <c r="E899" s="63"/>
      <c r="H899" s="64"/>
    </row>
    <row r="900">
      <c r="B900" s="64"/>
      <c r="C900" s="69"/>
      <c r="D900" s="68"/>
      <c r="E900" s="63"/>
      <c r="H900" s="64"/>
    </row>
    <row r="901">
      <c r="B901" s="64"/>
      <c r="C901" s="69"/>
      <c r="D901" s="68"/>
      <c r="E901" s="63"/>
      <c r="H901" s="64"/>
    </row>
    <row r="902">
      <c r="B902" s="64"/>
      <c r="C902" s="69"/>
      <c r="D902" s="68"/>
      <c r="E902" s="63"/>
      <c r="H902" s="64"/>
    </row>
    <row r="903">
      <c r="B903" s="64"/>
      <c r="C903" s="69"/>
      <c r="D903" s="68"/>
      <c r="E903" s="63"/>
      <c r="H903" s="64"/>
    </row>
    <row r="904">
      <c r="B904" s="64"/>
      <c r="C904" s="69"/>
      <c r="D904" s="68"/>
      <c r="E904" s="63"/>
      <c r="H904" s="64"/>
    </row>
    <row r="905">
      <c r="B905" s="64"/>
      <c r="C905" s="69"/>
      <c r="D905" s="68"/>
      <c r="E905" s="63"/>
      <c r="H905" s="64"/>
    </row>
    <row r="906">
      <c r="B906" s="64"/>
      <c r="C906" s="69"/>
      <c r="D906" s="68"/>
      <c r="E906" s="63"/>
      <c r="H906" s="64"/>
    </row>
    <row r="907">
      <c r="B907" s="64"/>
      <c r="C907" s="69"/>
      <c r="D907" s="68"/>
      <c r="E907" s="63"/>
      <c r="H907" s="64"/>
    </row>
    <row r="908">
      <c r="B908" s="64"/>
      <c r="C908" s="69"/>
      <c r="D908" s="68"/>
      <c r="E908" s="63"/>
      <c r="H908" s="64"/>
    </row>
    <row r="909">
      <c r="B909" s="64"/>
      <c r="C909" s="69"/>
      <c r="D909" s="68"/>
      <c r="E909" s="63"/>
      <c r="H909" s="64"/>
    </row>
    <row r="910">
      <c r="B910" s="64"/>
      <c r="C910" s="69"/>
      <c r="D910" s="68"/>
      <c r="E910" s="63"/>
      <c r="H910" s="64"/>
    </row>
    <row r="911">
      <c r="B911" s="64"/>
      <c r="C911" s="69"/>
      <c r="D911" s="68"/>
      <c r="E911" s="63"/>
      <c r="H911" s="64"/>
    </row>
    <row r="912">
      <c r="B912" s="64"/>
      <c r="C912" s="69"/>
      <c r="D912" s="68"/>
      <c r="E912" s="63"/>
      <c r="H912" s="64"/>
    </row>
    <row r="913">
      <c r="B913" s="64"/>
      <c r="C913" s="69"/>
      <c r="D913" s="68"/>
      <c r="E913" s="63"/>
      <c r="H913" s="64"/>
    </row>
    <row r="914">
      <c r="B914" s="64"/>
      <c r="C914" s="69"/>
      <c r="D914" s="68"/>
      <c r="E914" s="63"/>
      <c r="H914" s="64"/>
    </row>
    <row r="915">
      <c r="B915" s="64"/>
      <c r="C915" s="69"/>
      <c r="D915" s="68"/>
      <c r="E915" s="63"/>
      <c r="H915" s="64"/>
    </row>
    <row r="916">
      <c r="B916" s="64"/>
      <c r="C916" s="69"/>
      <c r="D916" s="68"/>
      <c r="E916" s="63"/>
      <c r="H916" s="64"/>
    </row>
    <row r="917">
      <c r="B917" s="64"/>
      <c r="C917" s="69"/>
      <c r="D917" s="68"/>
      <c r="E917" s="63"/>
      <c r="H917" s="64"/>
    </row>
    <row r="918">
      <c r="B918" s="64"/>
      <c r="C918" s="69"/>
      <c r="D918" s="68"/>
      <c r="E918" s="63"/>
      <c r="H918" s="64"/>
    </row>
    <row r="919">
      <c r="B919" s="64"/>
      <c r="C919" s="69"/>
      <c r="D919" s="68"/>
      <c r="E919" s="63"/>
      <c r="H919" s="64"/>
    </row>
    <row r="920">
      <c r="B920" s="64"/>
      <c r="C920" s="69"/>
      <c r="D920" s="68"/>
      <c r="E920" s="63"/>
      <c r="H920" s="64"/>
    </row>
    <row r="921">
      <c r="B921" s="64"/>
      <c r="C921" s="69"/>
      <c r="D921" s="68"/>
      <c r="E921" s="63"/>
      <c r="H921" s="64"/>
    </row>
    <row r="922">
      <c r="B922" s="64"/>
      <c r="C922" s="69"/>
      <c r="D922" s="68"/>
      <c r="E922" s="63"/>
      <c r="H922" s="64"/>
    </row>
    <row r="923">
      <c r="B923" s="64"/>
      <c r="C923" s="69"/>
      <c r="D923" s="68"/>
      <c r="E923" s="63"/>
      <c r="H923" s="64"/>
    </row>
    <row r="924">
      <c r="B924" s="64"/>
      <c r="C924" s="69"/>
      <c r="D924" s="68"/>
      <c r="E924" s="63"/>
      <c r="H924" s="64"/>
    </row>
    <row r="925">
      <c r="B925" s="64"/>
      <c r="C925" s="69"/>
      <c r="D925" s="68"/>
      <c r="E925" s="63"/>
      <c r="H925" s="64"/>
    </row>
    <row r="926">
      <c r="B926" s="64"/>
      <c r="C926" s="69"/>
      <c r="D926" s="68"/>
      <c r="E926" s="63"/>
      <c r="H926" s="64"/>
    </row>
    <row r="927">
      <c r="B927" s="64"/>
      <c r="C927" s="69"/>
      <c r="D927" s="68"/>
      <c r="E927" s="63"/>
      <c r="H927" s="64"/>
    </row>
    <row r="928">
      <c r="B928" s="64"/>
      <c r="C928" s="69"/>
      <c r="D928" s="68"/>
      <c r="E928" s="63"/>
      <c r="H928" s="64"/>
    </row>
    <row r="929">
      <c r="B929" s="64"/>
      <c r="C929" s="69"/>
      <c r="D929" s="68"/>
      <c r="E929" s="63"/>
      <c r="H929" s="64"/>
    </row>
    <row r="930">
      <c r="B930" s="64"/>
      <c r="C930" s="69"/>
      <c r="D930" s="68"/>
      <c r="E930" s="63"/>
      <c r="H930" s="64"/>
    </row>
    <row r="931">
      <c r="B931" s="64"/>
      <c r="C931" s="69"/>
      <c r="D931" s="68"/>
      <c r="E931" s="63"/>
      <c r="H931" s="64"/>
    </row>
    <row r="932">
      <c r="B932" s="64"/>
      <c r="C932" s="69"/>
      <c r="D932" s="68"/>
      <c r="E932" s="63"/>
      <c r="H932" s="64"/>
    </row>
    <row r="933">
      <c r="B933" s="64"/>
      <c r="C933" s="69"/>
      <c r="D933" s="68"/>
      <c r="E933" s="63"/>
      <c r="H933" s="64"/>
    </row>
    <row r="934">
      <c r="B934" s="64"/>
      <c r="C934" s="69"/>
      <c r="D934" s="68"/>
      <c r="E934" s="63"/>
      <c r="H934" s="64"/>
    </row>
    <row r="935">
      <c r="B935" s="64"/>
      <c r="C935" s="69"/>
      <c r="D935" s="68"/>
      <c r="E935" s="63"/>
      <c r="H935" s="64"/>
    </row>
    <row r="936">
      <c r="B936" s="64"/>
      <c r="C936" s="69"/>
      <c r="D936" s="68"/>
      <c r="E936" s="63"/>
      <c r="H936" s="64"/>
    </row>
    <row r="937">
      <c r="B937" s="64"/>
      <c r="C937" s="69"/>
      <c r="D937" s="68"/>
      <c r="E937" s="63"/>
      <c r="H937" s="64"/>
    </row>
    <row r="938">
      <c r="B938" s="64"/>
      <c r="C938" s="69"/>
      <c r="D938" s="68"/>
      <c r="E938" s="63"/>
      <c r="H938" s="64"/>
    </row>
    <row r="939">
      <c r="B939" s="64"/>
      <c r="C939" s="69"/>
      <c r="D939" s="68"/>
      <c r="E939" s="63"/>
      <c r="H939" s="64"/>
    </row>
    <row r="940">
      <c r="B940" s="64"/>
      <c r="C940" s="69"/>
      <c r="D940" s="68"/>
      <c r="E940" s="63"/>
      <c r="H940" s="64"/>
    </row>
    <row r="941">
      <c r="B941" s="64"/>
      <c r="C941" s="69"/>
      <c r="D941" s="68"/>
      <c r="E941" s="63"/>
      <c r="H941" s="64"/>
    </row>
    <row r="942">
      <c r="B942" s="64"/>
      <c r="C942" s="69"/>
      <c r="D942" s="68"/>
      <c r="E942" s="63"/>
      <c r="H942" s="64"/>
    </row>
    <row r="943">
      <c r="B943" s="64"/>
      <c r="C943" s="69"/>
      <c r="D943" s="68"/>
      <c r="E943" s="63"/>
      <c r="H943" s="64"/>
    </row>
    <row r="944">
      <c r="B944" s="64"/>
      <c r="C944" s="69"/>
      <c r="D944" s="68"/>
      <c r="E944" s="63"/>
      <c r="H944" s="64"/>
    </row>
    <row r="945">
      <c r="B945" s="64"/>
      <c r="C945" s="69"/>
      <c r="D945" s="68"/>
      <c r="E945" s="63"/>
      <c r="H945" s="64"/>
    </row>
    <row r="946">
      <c r="B946" s="64"/>
      <c r="C946" s="69"/>
      <c r="D946" s="68"/>
      <c r="E946" s="63"/>
      <c r="H946" s="64"/>
    </row>
    <row r="947">
      <c r="B947" s="64"/>
      <c r="C947" s="69"/>
      <c r="D947" s="68"/>
      <c r="E947" s="63"/>
      <c r="H947" s="64"/>
    </row>
    <row r="948">
      <c r="B948" s="64"/>
      <c r="C948" s="69"/>
      <c r="D948" s="68"/>
      <c r="E948" s="63"/>
      <c r="H948" s="64"/>
    </row>
    <row r="949">
      <c r="B949" s="64"/>
      <c r="C949" s="69"/>
      <c r="D949" s="68"/>
      <c r="E949" s="63"/>
      <c r="H949" s="64"/>
    </row>
    <row r="950">
      <c r="B950" s="64"/>
      <c r="C950" s="69"/>
      <c r="D950" s="68"/>
      <c r="E950" s="63"/>
      <c r="H950" s="64"/>
    </row>
    <row r="951">
      <c r="B951" s="64"/>
      <c r="C951" s="69"/>
      <c r="D951" s="68"/>
      <c r="E951" s="63"/>
      <c r="H951" s="64"/>
    </row>
    <row r="952">
      <c r="B952" s="64"/>
      <c r="C952" s="69"/>
      <c r="D952" s="68"/>
      <c r="E952" s="63"/>
      <c r="H952" s="64"/>
    </row>
    <row r="953">
      <c r="B953" s="64"/>
      <c r="C953" s="69"/>
      <c r="D953" s="68"/>
      <c r="E953" s="63"/>
      <c r="H953" s="64"/>
    </row>
    <row r="954">
      <c r="B954" s="64"/>
      <c r="C954" s="69"/>
      <c r="D954" s="68"/>
      <c r="E954" s="63"/>
      <c r="H954" s="64"/>
    </row>
    <row r="955">
      <c r="B955" s="64"/>
      <c r="C955" s="69"/>
      <c r="D955" s="68"/>
      <c r="E955" s="63"/>
      <c r="H955" s="64"/>
    </row>
    <row r="956">
      <c r="B956" s="64"/>
      <c r="C956" s="69"/>
      <c r="D956" s="68"/>
      <c r="E956" s="63"/>
      <c r="H956" s="64"/>
    </row>
    <row r="957">
      <c r="B957" s="64"/>
      <c r="C957" s="69"/>
      <c r="D957" s="68"/>
      <c r="E957" s="63"/>
      <c r="H957" s="64"/>
    </row>
    <row r="958">
      <c r="B958" s="64"/>
      <c r="C958" s="69"/>
      <c r="D958" s="68"/>
      <c r="E958" s="63"/>
      <c r="H958" s="64"/>
    </row>
    <row r="959">
      <c r="B959" s="64"/>
      <c r="C959" s="69"/>
      <c r="D959" s="68"/>
      <c r="E959" s="63"/>
      <c r="H959" s="64"/>
    </row>
    <row r="960">
      <c r="B960" s="64"/>
      <c r="C960" s="69"/>
      <c r="D960" s="68"/>
      <c r="E960" s="63"/>
      <c r="H960" s="64"/>
    </row>
    <row r="961">
      <c r="B961" s="64"/>
      <c r="C961" s="69"/>
      <c r="D961" s="68"/>
      <c r="E961" s="63"/>
      <c r="H961" s="64"/>
    </row>
    <row r="962">
      <c r="B962" s="64"/>
      <c r="C962" s="69"/>
      <c r="D962" s="68"/>
      <c r="E962" s="63"/>
      <c r="H962" s="64"/>
    </row>
    <row r="963">
      <c r="B963" s="64"/>
      <c r="C963" s="69"/>
      <c r="D963" s="68"/>
      <c r="E963" s="63"/>
      <c r="H963" s="64"/>
    </row>
    <row r="964">
      <c r="B964" s="64"/>
      <c r="C964" s="69"/>
      <c r="D964" s="68"/>
      <c r="E964" s="63"/>
      <c r="H964" s="64"/>
    </row>
    <row r="965">
      <c r="B965" s="64"/>
      <c r="C965" s="69"/>
      <c r="D965" s="68"/>
      <c r="E965" s="63"/>
      <c r="H965" s="64"/>
    </row>
    <row r="966">
      <c r="B966" s="64"/>
      <c r="C966" s="69"/>
      <c r="D966" s="68"/>
      <c r="E966" s="63"/>
      <c r="H966" s="64"/>
    </row>
    <row r="967">
      <c r="B967" s="64"/>
      <c r="C967" s="69"/>
      <c r="D967" s="68"/>
      <c r="E967" s="63"/>
      <c r="H967" s="64"/>
    </row>
    <row r="968">
      <c r="B968" s="64"/>
      <c r="C968" s="69"/>
      <c r="D968" s="68"/>
      <c r="E968" s="63"/>
      <c r="H968" s="64"/>
    </row>
    <row r="969">
      <c r="B969" s="64"/>
      <c r="C969" s="69"/>
      <c r="D969" s="68"/>
      <c r="E969" s="63"/>
      <c r="H969" s="64"/>
    </row>
    <row r="970">
      <c r="B970" s="64"/>
      <c r="C970" s="69"/>
      <c r="D970" s="68"/>
      <c r="E970" s="63"/>
      <c r="H970" s="64"/>
    </row>
    <row r="971">
      <c r="B971" s="64"/>
      <c r="C971" s="69"/>
      <c r="D971" s="68"/>
      <c r="E971" s="63"/>
      <c r="H971" s="64"/>
    </row>
    <row r="972">
      <c r="B972" s="64"/>
      <c r="C972" s="69"/>
      <c r="D972" s="68"/>
      <c r="E972" s="63"/>
      <c r="H972" s="64"/>
    </row>
    <row r="973">
      <c r="B973" s="64"/>
      <c r="C973" s="69"/>
      <c r="D973" s="68"/>
      <c r="E973" s="63"/>
      <c r="H973" s="64"/>
    </row>
    <row r="974">
      <c r="B974" s="64"/>
      <c r="C974" s="69"/>
      <c r="D974" s="68"/>
      <c r="E974" s="63"/>
      <c r="H974" s="64"/>
    </row>
    <row r="975">
      <c r="B975" s="64"/>
      <c r="C975" s="69"/>
      <c r="D975" s="68"/>
      <c r="E975" s="63"/>
      <c r="H975" s="64"/>
    </row>
    <row r="976">
      <c r="B976" s="64"/>
      <c r="C976" s="69"/>
      <c r="D976" s="68"/>
      <c r="E976" s="63"/>
      <c r="H976" s="64"/>
    </row>
    <row r="977">
      <c r="B977" s="64"/>
      <c r="C977" s="69"/>
      <c r="D977" s="68"/>
      <c r="E977" s="63"/>
      <c r="H977" s="64"/>
    </row>
    <row r="978">
      <c r="B978" s="64"/>
      <c r="C978" s="69"/>
      <c r="D978" s="68"/>
      <c r="E978" s="63"/>
      <c r="H978" s="64"/>
    </row>
    <row r="979">
      <c r="B979" s="64"/>
      <c r="C979" s="69"/>
      <c r="D979" s="68"/>
      <c r="E979" s="63"/>
      <c r="H979" s="64"/>
    </row>
    <row r="980">
      <c r="B980" s="64"/>
      <c r="C980" s="69"/>
      <c r="D980" s="68"/>
      <c r="E980" s="63"/>
      <c r="H980" s="64"/>
    </row>
    <row r="981">
      <c r="B981" s="64"/>
      <c r="C981" s="69"/>
      <c r="D981" s="68"/>
      <c r="E981" s="63"/>
      <c r="H981" s="64"/>
    </row>
    <row r="982">
      <c r="B982" s="64"/>
      <c r="C982" s="69"/>
      <c r="D982" s="68"/>
      <c r="E982" s="63"/>
      <c r="H982" s="64"/>
    </row>
    <row r="983">
      <c r="B983" s="64"/>
      <c r="C983" s="69"/>
      <c r="D983" s="68"/>
      <c r="E983" s="63"/>
      <c r="H983" s="64"/>
    </row>
    <row r="984">
      <c r="B984" s="64"/>
      <c r="C984" s="69"/>
      <c r="D984" s="68"/>
      <c r="E984" s="63"/>
      <c r="H984" s="64"/>
    </row>
    <row r="985">
      <c r="B985" s="64"/>
      <c r="C985" s="69"/>
      <c r="D985" s="68"/>
      <c r="E985" s="63"/>
      <c r="H985" s="64"/>
    </row>
    <row r="986">
      <c r="B986" s="64"/>
      <c r="C986" s="69"/>
      <c r="D986" s="68"/>
      <c r="E986" s="63"/>
      <c r="H986" s="64"/>
    </row>
    <row r="987">
      <c r="B987" s="64"/>
      <c r="C987" s="69"/>
      <c r="D987" s="68"/>
      <c r="E987" s="63"/>
      <c r="H987" s="64"/>
    </row>
    <row r="988">
      <c r="B988" s="64"/>
      <c r="C988" s="69"/>
      <c r="D988" s="68"/>
      <c r="E988" s="63"/>
      <c r="H988" s="64"/>
    </row>
    <row r="989">
      <c r="B989" s="64"/>
      <c r="C989" s="69"/>
      <c r="D989" s="68"/>
      <c r="E989" s="63"/>
      <c r="H989" s="64"/>
    </row>
    <row r="990">
      <c r="B990" s="64"/>
      <c r="C990" s="69"/>
      <c r="D990" s="68"/>
      <c r="E990" s="63"/>
      <c r="H990" s="64"/>
    </row>
    <row r="991">
      <c r="B991" s="64"/>
      <c r="C991" s="69"/>
      <c r="D991" s="68"/>
      <c r="E991" s="63"/>
      <c r="H991" s="64"/>
    </row>
    <row r="992">
      <c r="B992" s="64"/>
      <c r="C992" s="69"/>
      <c r="D992" s="68"/>
      <c r="E992" s="63"/>
      <c r="H992" s="64"/>
    </row>
    <row r="993">
      <c r="B993" s="64"/>
      <c r="C993" s="69"/>
      <c r="D993" s="68"/>
      <c r="E993" s="63"/>
      <c r="H993" s="64"/>
    </row>
    <row r="994">
      <c r="B994" s="64"/>
      <c r="C994" s="69"/>
      <c r="D994" s="68"/>
      <c r="E994" s="63"/>
      <c r="H994" s="64"/>
    </row>
    <row r="995">
      <c r="B995" s="64"/>
      <c r="C995" s="69"/>
      <c r="D995" s="68"/>
      <c r="E995" s="63"/>
      <c r="H995" s="64"/>
    </row>
    <row r="996">
      <c r="B996" s="64"/>
      <c r="C996" s="69"/>
      <c r="D996" s="68"/>
      <c r="E996" s="63"/>
      <c r="H996" s="64"/>
    </row>
    <row r="997">
      <c r="B997" s="64"/>
      <c r="C997" s="69"/>
      <c r="D997" s="68"/>
      <c r="E997" s="63"/>
      <c r="H997" s="64"/>
    </row>
    <row r="998">
      <c r="B998" s="64"/>
      <c r="C998" s="69"/>
      <c r="D998" s="68"/>
      <c r="E998" s="63"/>
      <c r="H998" s="64"/>
    </row>
    <row r="999">
      <c r="B999" s="64"/>
      <c r="C999" s="69"/>
      <c r="D999" s="68"/>
      <c r="E999" s="63"/>
      <c r="H999" s="64"/>
    </row>
    <row r="1000">
      <c r="B1000" s="64"/>
      <c r="C1000" s="69"/>
      <c r="D1000" s="68"/>
      <c r="E1000" s="63"/>
      <c r="H1000" s="64"/>
    </row>
    <row r="1001">
      <c r="B1001" s="64"/>
      <c r="C1001" s="69"/>
      <c r="D1001" s="68"/>
      <c r="E1001" s="63"/>
      <c r="H1001" s="64"/>
    </row>
    <row r="1002">
      <c r="B1002" s="64"/>
      <c r="C1002" s="69"/>
      <c r="D1002" s="68"/>
      <c r="E1002" s="63"/>
      <c r="H1002" s="6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14"/>
    <col customWidth="1" min="2" max="2" width="10.14"/>
    <col customWidth="1" min="3" max="3" width="14.29"/>
    <col customWidth="1" min="4" max="4" width="7.71"/>
    <col customWidth="1" min="9" max="9" width="16.0"/>
  </cols>
  <sheetData>
    <row r="1">
      <c r="A1" s="6" t="s">
        <v>1037</v>
      </c>
      <c r="C1" s="2"/>
      <c r="D1" s="2"/>
      <c r="E1" s="2"/>
      <c r="F1" s="2"/>
      <c r="G1" s="2"/>
      <c r="H1" s="2"/>
      <c r="I1" s="2"/>
    </row>
    <row r="2">
      <c r="A2" s="9" t="s">
        <v>968</v>
      </c>
      <c r="B2" s="31" t="s">
        <v>966</v>
      </c>
      <c r="C2" s="32" t="s">
        <v>969</v>
      </c>
      <c r="D2" s="32" t="s">
        <v>1038</v>
      </c>
      <c r="E2" s="32" t="s">
        <v>1039</v>
      </c>
      <c r="F2" s="32" t="s">
        <v>1040</v>
      </c>
      <c r="G2" s="32" t="s">
        <v>1041</v>
      </c>
      <c r="H2" s="32" t="s">
        <v>1042</v>
      </c>
      <c r="I2" s="33" t="s">
        <v>1043</v>
      </c>
    </row>
    <row r="3">
      <c r="A3" s="16">
        <v>1.0</v>
      </c>
      <c r="B3" s="70">
        <v>7.716</v>
      </c>
      <c r="C3" s="71" t="s">
        <v>867</v>
      </c>
      <c r="D3" s="71" t="s">
        <v>20</v>
      </c>
      <c r="E3" s="71" t="s">
        <v>1044</v>
      </c>
      <c r="F3" s="71" t="s">
        <v>1045</v>
      </c>
      <c r="G3" s="71" t="s">
        <v>1046</v>
      </c>
      <c r="H3" s="71" t="s">
        <v>1047</v>
      </c>
      <c r="I3" s="72" t="s">
        <v>1048</v>
      </c>
    </row>
    <row r="4">
      <c r="A4" s="16">
        <v>2.0</v>
      </c>
      <c r="B4" s="70">
        <v>7.309</v>
      </c>
      <c r="C4" s="71" t="s">
        <v>866</v>
      </c>
      <c r="D4" s="71" t="s">
        <v>25</v>
      </c>
      <c r="E4" s="71" t="s">
        <v>1049</v>
      </c>
      <c r="F4" s="71" t="s">
        <v>1050</v>
      </c>
      <c r="G4" s="71" t="s">
        <v>1051</v>
      </c>
      <c r="H4" s="71" t="s">
        <v>1052</v>
      </c>
      <c r="I4" s="72" t="s">
        <v>1053</v>
      </c>
    </row>
    <row r="5">
      <c r="A5" s="16">
        <v>3.0</v>
      </c>
      <c r="B5" s="70">
        <v>6.171</v>
      </c>
      <c r="C5" s="71" t="s">
        <v>923</v>
      </c>
      <c r="D5" s="71" t="s">
        <v>20</v>
      </c>
      <c r="E5" s="71" t="s">
        <v>1054</v>
      </c>
      <c r="F5" s="71" t="s">
        <v>1055</v>
      </c>
      <c r="G5" s="71" t="s">
        <v>1056</v>
      </c>
      <c r="H5" s="71" t="s">
        <v>1057</v>
      </c>
      <c r="I5" s="72" t="s">
        <v>1058</v>
      </c>
    </row>
    <row r="6">
      <c r="A6" s="16">
        <v>4.0</v>
      </c>
      <c r="B6" s="70">
        <v>6.149</v>
      </c>
      <c r="C6" s="71" t="s">
        <v>930</v>
      </c>
      <c r="D6" s="71" t="s">
        <v>8</v>
      </c>
      <c r="E6" s="71" t="s">
        <v>1059</v>
      </c>
      <c r="F6" s="71" t="s">
        <v>1060</v>
      </c>
      <c r="G6" s="71" t="s">
        <v>1061</v>
      </c>
      <c r="H6" s="71" t="s">
        <v>1062</v>
      </c>
      <c r="I6" s="72" t="s">
        <v>1063</v>
      </c>
    </row>
    <row r="7">
      <c r="A7" s="16">
        <v>5.0</v>
      </c>
      <c r="B7" s="70">
        <v>6.043</v>
      </c>
      <c r="C7" s="71" t="s">
        <v>874</v>
      </c>
      <c r="D7" s="71" t="s">
        <v>10</v>
      </c>
      <c r="E7" s="71" t="s">
        <v>1064</v>
      </c>
      <c r="F7" s="71" t="s">
        <v>1065</v>
      </c>
      <c r="G7" s="71" t="s">
        <v>1066</v>
      </c>
      <c r="H7" s="71" t="s">
        <v>1067</v>
      </c>
      <c r="I7" s="72" t="s">
        <v>1068</v>
      </c>
    </row>
    <row r="8">
      <c r="A8" s="16">
        <v>6.0</v>
      </c>
      <c r="B8" s="70">
        <v>5.799</v>
      </c>
      <c r="C8" s="71" t="s">
        <v>877</v>
      </c>
      <c r="D8" s="71" t="s">
        <v>10</v>
      </c>
      <c r="E8" s="71" t="s">
        <v>1069</v>
      </c>
      <c r="F8" s="71" t="s">
        <v>1070</v>
      </c>
      <c r="G8" s="71" t="s">
        <v>1071</v>
      </c>
      <c r="H8" s="71" t="s">
        <v>1072</v>
      </c>
      <c r="I8" s="72" t="s">
        <v>1067</v>
      </c>
    </row>
    <row r="9">
      <c r="A9" s="20">
        <v>7.0</v>
      </c>
      <c r="B9" s="73">
        <v>5.346</v>
      </c>
      <c r="C9" s="74" t="s">
        <v>916</v>
      </c>
      <c r="D9" s="74" t="s">
        <v>5</v>
      </c>
      <c r="E9" s="74" t="s">
        <v>1073</v>
      </c>
      <c r="F9" s="74" t="s">
        <v>1074</v>
      </c>
      <c r="G9" s="74" t="s">
        <v>1075</v>
      </c>
      <c r="H9" s="74" t="s">
        <v>1076</v>
      </c>
      <c r="I9" s="75" t="s">
        <v>1077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7.71"/>
    <col customWidth="1" min="6" max="6" width="6.71"/>
  </cols>
  <sheetData>
    <row r="1">
      <c r="A1" s="2">
        <v>12471.0</v>
      </c>
      <c r="B1" s="2">
        <v>4.06787626191393</v>
      </c>
      <c r="C1" s="76" t="s">
        <v>1078</v>
      </c>
      <c r="D1" s="40" t="s">
        <v>1079</v>
      </c>
      <c r="E1" s="2" t="s">
        <v>3</v>
      </c>
      <c r="F1" s="2">
        <v>1.0</v>
      </c>
    </row>
    <row r="2">
      <c r="A2" s="2">
        <v>9633.0</v>
      </c>
      <c r="B2" s="2">
        <v>3.43486557714633</v>
      </c>
      <c r="C2" s="76" t="s">
        <v>1080</v>
      </c>
      <c r="D2" s="40" t="s">
        <v>1081</v>
      </c>
      <c r="E2" s="2" t="s">
        <v>3</v>
      </c>
      <c r="F2" s="2">
        <v>2.0</v>
      </c>
    </row>
    <row r="3">
      <c r="A3" s="2">
        <v>84.0</v>
      </c>
      <c r="B3" s="2">
        <v>3.40272756041505</v>
      </c>
      <c r="C3" s="76" t="s">
        <v>1082</v>
      </c>
      <c r="D3" s="40" t="s">
        <v>1083</v>
      </c>
      <c r="E3" s="2" t="s">
        <v>3</v>
      </c>
      <c r="F3" s="2">
        <v>3.0</v>
      </c>
    </row>
    <row r="4">
      <c r="A4" s="2">
        <v>8226.0</v>
      </c>
      <c r="B4" s="2">
        <v>4.13012296387638</v>
      </c>
      <c r="C4" s="76" t="s">
        <v>1084</v>
      </c>
      <c r="D4" s="40" t="s">
        <v>1085</v>
      </c>
      <c r="E4" s="2" t="s">
        <v>5</v>
      </c>
      <c r="F4" s="2">
        <v>4.0</v>
      </c>
    </row>
    <row r="5">
      <c r="A5" s="2">
        <v>12388.0</v>
      </c>
      <c r="B5" s="2">
        <v>3.97367606367656</v>
      </c>
      <c r="C5" s="76" t="s">
        <v>1086</v>
      </c>
      <c r="D5" s="40" t="s">
        <v>1087</v>
      </c>
      <c r="E5" s="2" t="s">
        <v>5</v>
      </c>
      <c r="F5" s="2">
        <v>5.0</v>
      </c>
    </row>
    <row r="6">
      <c r="A6" s="2">
        <v>9499.0</v>
      </c>
      <c r="B6" s="2">
        <v>3.9723099771438</v>
      </c>
      <c r="C6" s="76" t="s">
        <v>1088</v>
      </c>
      <c r="D6" s="40" t="s">
        <v>1089</v>
      </c>
      <c r="E6" s="2" t="s">
        <v>5</v>
      </c>
      <c r="F6" s="2">
        <v>6.0</v>
      </c>
    </row>
    <row r="7">
      <c r="A7" s="2">
        <v>48.0</v>
      </c>
      <c r="B7" s="2">
        <v>3.17854640324435</v>
      </c>
      <c r="C7" s="76" t="s">
        <v>1090</v>
      </c>
      <c r="D7" s="40">
        <v>0.0</v>
      </c>
      <c r="E7" s="2" t="s">
        <v>8</v>
      </c>
      <c r="F7" s="2">
        <v>7.0</v>
      </c>
    </row>
    <row r="8">
      <c r="A8" s="2">
        <v>12375.0</v>
      </c>
      <c r="B8" s="2">
        <v>3.06761136619319</v>
      </c>
      <c r="C8" s="76" t="s">
        <v>1091</v>
      </c>
      <c r="D8" s="40" t="s">
        <v>1092</v>
      </c>
      <c r="E8" s="2" t="s">
        <v>8</v>
      </c>
      <c r="F8" s="2">
        <v>8.0</v>
      </c>
    </row>
    <row r="9">
      <c r="A9" s="2">
        <v>12289.0</v>
      </c>
      <c r="B9" s="2">
        <v>2.86628298566455</v>
      </c>
      <c r="C9" s="76" t="s">
        <v>1093</v>
      </c>
      <c r="D9" s="40" t="s">
        <v>1094</v>
      </c>
      <c r="E9" s="2" t="s">
        <v>8</v>
      </c>
      <c r="F9" s="2">
        <v>9.0</v>
      </c>
    </row>
    <row r="10">
      <c r="A10" s="2">
        <v>65281.0</v>
      </c>
      <c r="B10" s="2">
        <v>3.89036632674622</v>
      </c>
      <c r="C10" s="76" t="s">
        <v>1095</v>
      </c>
      <c r="D10" s="40" t="s">
        <v>1096</v>
      </c>
      <c r="E10" s="2" t="s">
        <v>10</v>
      </c>
      <c r="F10" s="2">
        <v>10.0</v>
      </c>
    </row>
    <row r="11">
      <c r="A11" s="2">
        <v>176.0</v>
      </c>
      <c r="B11" s="2">
        <v>3.12079916057112</v>
      </c>
      <c r="C11" s="76" t="s">
        <v>1097</v>
      </c>
      <c r="D11" s="40" t="s">
        <v>1098</v>
      </c>
      <c r="E11" s="2" t="s">
        <v>10</v>
      </c>
      <c r="F11" s="2">
        <v>11.0</v>
      </c>
    </row>
    <row r="12">
      <c r="A12" s="2">
        <v>8216.0</v>
      </c>
      <c r="B12" s="2">
        <v>2.96219096742748</v>
      </c>
      <c r="C12" s="76" t="s">
        <v>1099</v>
      </c>
      <c r="D12" s="40" t="s">
        <v>1100</v>
      </c>
      <c r="E12" s="2" t="s">
        <v>10</v>
      </c>
      <c r="F12" s="2">
        <v>12.0</v>
      </c>
    </row>
    <row r="13">
      <c r="A13" s="2">
        <v>9697.0</v>
      </c>
      <c r="B13" s="2">
        <v>3.35125668486452</v>
      </c>
      <c r="C13" s="76" t="s">
        <v>1101</v>
      </c>
      <c r="D13" s="40" t="s">
        <v>1102</v>
      </c>
      <c r="E13" s="2" t="s">
        <v>12</v>
      </c>
      <c r="F13" s="2">
        <v>13.0</v>
      </c>
    </row>
    <row r="14">
      <c r="A14" s="2">
        <v>8704.0</v>
      </c>
      <c r="B14" s="2">
        <v>2.90978084483147</v>
      </c>
      <c r="C14" s="76" t="s">
        <v>1103</v>
      </c>
      <c r="D14" s="40" t="s">
        <v>1104</v>
      </c>
      <c r="E14" s="2" t="s">
        <v>12</v>
      </c>
      <c r="F14" s="2">
        <v>14.0</v>
      </c>
    </row>
    <row r="15">
      <c r="A15" s="2">
        <v>9834.0</v>
      </c>
      <c r="B15" s="2">
        <v>2.73080309809131</v>
      </c>
      <c r="C15" s="76" t="s">
        <v>1105</v>
      </c>
      <c r="D15" s="40" t="s">
        <v>1106</v>
      </c>
      <c r="E15" s="2" t="s">
        <v>12</v>
      </c>
      <c r="F15" s="2">
        <v>15.0</v>
      </c>
    </row>
    <row r="16">
      <c r="A16" s="2">
        <v>51.0</v>
      </c>
      <c r="B16" s="2">
        <v>3.1786192730995</v>
      </c>
      <c r="C16" s="76" t="s">
        <v>1107</v>
      </c>
      <c r="D16" s="40">
        <v>3.0</v>
      </c>
      <c r="E16" s="2" t="s">
        <v>20</v>
      </c>
      <c r="F16" s="2">
        <v>16.0</v>
      </c>
    </row>
    <row r="17">
      <c r="A17" s="2">
        <v>65421.0</v>
      </c>
      <c r="B17" s="2">
        <v>3.09941427887407</v>
      </c>
      <c r="C17" s="76" t="s">
        <v>1108</v>
      </c>
      <c r="D17" s="40" t="s">
        <v>1109</v>
      </c>
      <c r="E17" s="2" t="s">
        <v>20</v>
      </c>
      <c r="F17" s="2">
        <v>17.0</v>
      </c>
    </row>
    <row r="18">
      <c r="A18" s="2">
        <v>9488.0</v>
      </c>
      <c r="B18" s="2">
        <v>3.08668896527643</v>
      </c>
      <c r="C18" s="76" t="s">
        <v>1110</v>
      </c>
      <c r="D18" s="40" t="s">
        <v>1111</v>
      </c>
      <c r="E18" s="2" t="s">
        <v>20</v>
      </c>
      <c r="F18" s="2">
        <v>18.0</v>
      </c>
    </row>
    <row r="19">
      <c r="A19" s="2">
        <v>4314.0</v>
      </c>
      <c r="B19" s="2">
        <v>3.27679946081102</v>
      </c>
      <c r="C19" s="76" t="s">
        <v>1112</v>
      </c>
      <c r="D19" s="40" t="s">
        <v>1113</v>
      </c>
      <c r="E19" s="2" t="s">
        <v>25</v>
      </c>
      <c r="F19" s="2">
        <v>19.0</v>
      </c>
    </row>
    <row r="20">
      <c r="A20" s="2">
        <v>35.0</v>
      </c>
      <c r="B20" s="2">
        <v>2.99912986085165</v>
      </c>
      <c r="C20" s="76" t="s">
        <v>1114</v>
      </c>
      <c r="D20" s="40" t="s">
        <v>1115</v>
      </c>
      <c r="E20" s="2" t="s">
        <v>25</v>
      </c>
      <c r="F20" s="2">
        <v>20.0</v>
      </c>
    </row>
    <row r="21">
      <c r="A21" s="2">
        <v>8743.0</v>
      </c>
      <c r="B21" s="2">
        <v>2.87920615675368</v>
      </c>
      <c r="C21" s="76" t="s">
        <v>1116</v>
      </c>
      <c r="D21" s="40" t="s">
        <v>1117</v>
      </c>
      <c r="E21" s="2" t="s">
        <v>25</v>
      </c>
      <c r="F21" s="2">
        <v>21.0</v>
      </c>
    </row>
    <row r="22">
      <c r="A22" s="2">
        <v>65340.0</v>
      </c>
      <c r="B22" s="2">
        <v>2.61856489551375</v>
      </c>
      <c r="C22" s="76" t="s">
        <v>1118</v>
      </c>
      <c r="D22" s="40" t="s">
        <v>1119</v>
      </c>
      <c r="E22" s="2" t="s">
        <v>32</v>
      </c>
      <c r="F22" s="2">
        <v>22.0</v>
      </c>
    </row>
    <row r="23">
      <c r="A23" s="2">
        <v>47.0</v>
      </c>
      <c r="B23" s="2">
        <v>2.36731073181428</v>
      </c>
      <c r="C23" s="76" t="s">
        <v>1120</v>
      </c>
      <c r="D23" s="40" t="s">
        <v>1121</v>
      </c>
      <c r="E23" s="2" t="s">
        <v>32</v>
      </c>
      <c r="F23" s="2">
        <v>23.0</v>
      </c>
    </row>
    <row r="24">
      <c r="A24" s="2">
        <v>12445.0</v>
      </c>
      <c r="B24" s="2">
        <v>2.29362087799678</v>
      </c>
      <c r="C24" s="76" t="s">
        <v>1122</v>
      </c>
      <c r="D24" s="40" t="s">
        <v>1123</v>
      </c>
      <c r="E24" s="2" t="s">
        <v>32</v>
      </c>
      <c r="F24" s="2">
        <v>24.0</v>
      </c>
    </row>
    <row r="25">
      <c r="A25" s="2">
        <v>98.0</v>
      </c>
      <c r="B25" s="2">
        <v>2.76287930334597</v>
      </c>
      <c r="C25" s="76" t="s">
        <v>1124</v>
      </c>
      <c r="D25" s="40" t="s">
        <v>1125</v>
      </c>
      <c r="E25" s="2" t="s">
        <v>36</v>
      </c>
      <c r="F25" s="2">
        <v>25.0</v>
      </c>
    </row>
    <row r="26">
      <c r="A26" s="2">
        <v>12446.0</v>
      </c>
      <c r="B26" s="2">
        <v>2.62684931414207</v>
      </c>
      <c r="C26" s="76" t="s">
        <v>1126</v>
      </c>
      <c r="D26" s="40" t="s">
        <v>1127</v>
      </c>
      <c r="E26" s="2" t="s">
        <v>36</v>
      </c>
      <c r="F26" s="2">
        <v>26.0</v>
      </c>
    </row>
    <row r="27">
      <c r="A27" s="2">
        <v>65426.0</v>
      </c>
      <c r="B27" s="2">
        <v>2.29139000418356</v>
      </c>
      <c r="C27" s="76" t="s">
        <v>1128</v>
      </c>
      <c r="D27" s="40" t="s">
        <v>1129</v>
      </c>
      <c r="E27" s="2" t="s">
        <v>36</v>
      </c>
      <c r="F27" s="2">
        <v>27.0</v>
      </c>
    </row>
    <row r="28">
      <c r="A28" s="2">
        <v>1076.0</v>
      </c>
      <c r="B28" s="2">
        <v>2.24689337168968</v>
      </c>
      <c r="C28" s="76" t="s">
        <v>1130</v>
      </c>
      <c r="D28" s="40" t="s">
        <v>1131</v>
      </c>
      <c r="E28" s="2" t="s">
        <v>1132</v>
      </c>
      <c r="F28" s="2">
        <v>28.0</v>
      </c>
    </row>
    <row r="29">
      <c r="A29" s="2">
        <v>65308.0</v>
      </c>
      <c r="B29" s="2">
        <v>2.09770126844766</v>
      </c>
      <c r="C29" s="76" t="s">
        <v>1133</v>
      </c>
      <c r="D29" s="40" t="s">
        <v>1134</v>
      </c>
      <c r="E29" s="2" t="s">
        <v>1132</v>
      </c>
      <c r="F29" s="2">
        <v>29.0</v>
      </c>
    </row>
    <row r="30">
      <c r="A30" s="2">
        <v>65416.0</v>
      </c>
      <c r="B30" s="2">
        <v>2.04297070561149</v>
      </c>
      <c r="C30" s="76" t="s">
        <v>1135</v>
      </c>
      <c r="D30" s="40" t="s">
        <v>1136</v>
      </c>
      <c r="E30" s="2" t="s">
        <v>1132</v>
      </c>
      <c r="F30" s="2">
        <v>30.0</v>
      </c>
    </row>
    <row r="31">
      <c r="C31" s="77"/>
      <c r="D31" s="68"/>
      <c r="F31" s="2">
        <v>31.0</v>
      </c>
    </row>
    <row r="32">
      <c r="C32" s="77"/>
      <c r="D32" s="68"/>
      <c r="F32" s="2">
        <v>32.0</v>
      </c>
    </row>
    <row r="33">
      <c r="C33" s="77"/>
      <c r="D33" s="68"/>
      <c r="F33" s="2">
        <v>33.0</v>
      </c>
    </row>
    <row r="34">
      <c r="C34" s="77"/>
      <c r="D34" s="68"/>
      <c r="F34" s="2">
        <v>34.0</v>
      </c>
    </row>
    <row r="35">
      <c r="C35" s="77"/>
      <c r="D35" s="68"/>
      <c r="F35" s="2">
        <v>35.0</v>
      </c>
    </row>
    <row r="36">
      <c r="C36" s="77"/>
      <c r="D36" s="68"/>
      <c r="F36" s="2">
        <v>36.0</v>
      </c>
    </row>
    <row r="37">
      <c r="C37" s="77"/>
      <c r="D37" s="68"/>
      <c r="F37" s="2">
        <v>37.0</v>
      </c>
    </row>
    <row r="38">
      <c r="C38" s="77"/>
      <c r="D38" s="68"/>
      <c r="F38" s="2">
        <v>38.0</v>
      </c>
    </row>
    <row r="39">
      <c r="C39" s="77"/>
      <c r="D39" s="68"/>
      <c r="F39" s="2">
        <v>39.0</v>
      </c>
    </row>
    <row r="40">
      <c r="C40" s="77"/>
      <c r="D40" s="68"/>
      <c r="F40" s="2">
        <v>40.0</v>
      </c>
    </row>
    <row r="41">
      <c r="C41" s="77"/>
      <c r="D41" s="68"/>
      <c r="F41" s="2">
        <v>41.0</v>
      </c>
    </row>
    <row r="42">
      <c r="C42" s="77"/>
      <c r="D42" s="68"/>
      <c r="F42" s="2">
        <v>42.0</v>
      </c>
    </row>
    <row r="43">
      <c r="C43" s="77"/>
      <c r="D43" s="68"/>
      <c r="F43" s="2">
        <v>43.0</v>
      </c>
    </row>
    <row r="44">
      <c r="C44" s="77"/>
      <c r="D44" s="68"/>
      <c r="F44" s="2">
        <v>44.0</v>
      </c>
    </row>
    <row r="45">
      <c r="C45" s="77"/>
      <c r="D45" s="68"/>
      <c r="F45" s="2">
        <v>45.0</v>
      </c>
    </row>
    <row r="46">
      <c r="C46" s="77"/>
      <c r="D46" s="68"/>
      <c r="F46" s="2">
        <v>46.0</v>
      </c>
    </row>
    <row r="47">
      <c r="C47" s="77"/>
      <c r="D47" s="68"/>
      <c r="F47" s="2">
        <v>47.0</v>
      </c>
    </row>
    <row r="48">
      <c r="C48" s="77"/>
      <c r="D48" s="68"/>
      <c r="F48" s="2">
        <v>48.0</v>
      </c>
    </row>
    <row r="49">
      <c r="C49" s="77"/>
      <c r="D49" s="68"/>
      <c r="F49" s="2">
        <v>49.0</v>
      </c>
    </row>
    <row r="50">
      <c r="C50" s="77"/>
      <c r="D50" s="68"/>
      <c r="F50" s="2">
        <v>50.0</v>
      </c>
    </row>
    <row r="51">
      <c r="C51" s="77"/>
      <c r="D51" s="68"/>
      <c r="F51" s="2">
        <v>51.0</v>
      </c>
    </row>
    <row r="52">
      <c r="C52" s="77"/>
      <c r="D52" s="68"/>
      <c r="F52" s="2">
        <v>52.0</v>
      </c>
    </row>
    <row r="53">
      <c r="C53" s="77"/>
      <c r="D53" s="68"/>
      <c r="F53" s="2">
        <v>53.0</v>
      </c>
    </row>
    <row r="54">
      <c r="C54" s="77"/>
      <c r="D54" s="68"/>
      <c r="F54" s="2">
        <v>54.0</v>
      </c>
    </row>
    <row r="55">
      <c r="C55" s="77"/>
      <c r="D55" s="68"/>
      <c r="F55" s="2">
        <v>55.0</v>
      </c>
    </row>
    <row r="56">
      <c r="C56" s="77"/>
      <c r="D56" s="68"/>
      <c r="F56" s="2">
        <v>56.0</v>
      </c>
    </row>
    <row r="57">
      <c r="C57" s="77"/>
      <c r="D57" s="68"/>
      <c r="F57" s="2">
        <v>57.0</v>
      </c>
    </row>
    <row r="58">
      <c r="C58" s="77"/>
      <c r="D58" s="68"/>
    </row>
    <row r="59">
      <c r="C59" s="77"/>
      <c r="D59" s="68"/>
    </row>
    <row r="60">
      <c r="C60" s="77"/>
      <c r="D60" s="68"/>
    </row>
    <row r="61">
      <c r="C61" s="77"/>
      <c r="D61" s="68"/>
    </row>
    <row r="62">
      <c r="C62" s="77"/>
      <c r="D62" s="68"/>
    </row>
    <row r="63">
      <c r="C63" s="77"/>
      <c r="D63" s="68"/>
    </row>
    <row r="64">
      <c r="C64" s="77"/>
      <c r="D64" s="68"/>
    </row>
    <row r="65">
      <c r="C65" s="77"/>
      <c r="D65" s="68"/>
    </row>
    <row r="66">
      <c r="C66" s="77"/>
      <c r="D66" s="68"/>
    </row>
    <row r="67">
      <c r="C67" s="77"/>
      <c r="D67" s="68"/>
    </row>
    <row r="68">
      <c r="C68" s="77"/>
      <c r="D68" s="68"/>
    </row>
    <row r="69">
      <c r="C69" s="77"/>
      <c r="D69" s="68"/>
    </row>
    <row r="70">
      <c r="C70" s="77"/>
      <c r="D70" s="68"/>
    </row>
    <row r="71">
      <c r="C71" s="77"/>
      <c r="D71" s="68"/>
    </row>
    <row r="72">
      <c r="C72" s="77"/>
      <c r="D72" s="68"/>
    </row>
    <row r="73">
      <c r="C73" s="77"/>
      <c r="D73" s="68"/>
    </row>
    <row r="74">
      <c r="C74" s="77"/>
      <c r="D74" s="68"/>
    </row>
    <row r="75">
      <c r="C75" s="77"/>
      <c r="D75" s="68"/>
    </row>
    <row r="76">
      <c r="C76" s="77"/>
      <c r="D76" s="68"/>
    </row>
    <row r="77">
      <c r="C77" s="77"/>
      <c r="D77" s="68"/>
    </row>
    <row r="78">
      <c r="C78" s="77"/>
      <c r="D78" s="68"/>
    </row>
    <row r="79">
      <c r="C79" s="77"/>
      <c r="D79" s="68"/>
    </row>
    <row r="80">
      <c r="C80" s="77"/>
      <c r="D80" s="68"/>
    </row>
    <row r="81">
      <c r="C81" s="77"/>
      <c r="D81" s="68"/>
    </row>
    <row r="82">
      <c r="C82" s="77"/>
      <c r="D82" s="68"/>
    </row>
    <row r="83">
      <c r="C83" s="77"/>
      <c r="D83" s="68"/>
    </row>
    <row r="84">
      <c r="C84" s="77"/>
      <c r="D84" s="68"/>
    </row>
    <row r="85">
      <c r="C85" s="77"/>
      <c r="D85" s="68"/>
    </row>
    <row r="86">
      <c r="C86" s="77"/>
      <c r="D86" s="68"/>
    </row>
    <row r="87">
      <c r="C87" s="77"/>
      <c r="D87" s="68"/>
    </row>
    <row r="88">
      <c r="C88" s="77"/>
      <c r="D88" s="68"/>
    </row>
    <row r="89">
      <c r="C89" s="77"/>
      <c r="D89" s="68"/>
    </row>
    <row r="90">
      <c r="C90" s="77"/>
      <c r="D90" s="68"/>
    </row>
    <row r="91">
      <c r="C91" s="77"/>
      <c r="D91" s="68"/>
    </row>
    <row r="92">
      <c r="C92" s="77"/>
      <c r="D92" s="68"/>
    </row>
    <row r="93">
      <c r="C93" s="77"/>
      <c r="D93" s="68"/>
    </row>
    <row r="94">
      <c r="C94" s="77"/>
      <c r="D94" s="68"/>
    </row>
    <row r="95">
      <c r="C95" s="77"/>
      <c r="D95" s="68"/>
    </row>
    <row r="96">
      <c r="C96" s="77"/>
      <c r="D96" s="68"/>
    </row>
    <row r="97">
      <c r="C97" s="77"/>
      <c r="D97" s="68"/>
    </row>
    <row r="98">
      <c r="C98" s="77"/>
      <c r="D98" s="68"/>
    </row>
    <row r="99">
      <c r="C99" s="77"/>
      <c r="D99" s="68"/>
    </row>
    <row r="100">
      <c r="C100" s="77"/>
      <c r="D100" s="68"/>
    </row>
    <row r="101">
      <c r="C101" s="77"/>
      <c r="D101" s="68"/>
    </row>
    <row r="102">
      <c r="C102" s="77"/>
      <c r="D102" s="68"/>
    </row>
    <row r="103">
      <c r="C103" s="77"/>
      <c r="D103" s="68"/>
    </row>
    <row r="104">
      <c r="C104" s="77"/>
      <c r="D104" s="68"/>
    </row>
    <row r="105">
      <c r="C105" s="77"/>
      <c r="D105" s="68"/>
    </row>
    <row r="106">
      <c r="C106" s="77"/>
      <c r="D106" s="68"/>
    </row>
    <row r="107">
      <c r="C107" s="77"/>
      <c r="D107" s="68"/>
    </row>
    <row r="108">
      <c r="C108" s="77"/>
      <c r="D108" s="68"/>
    </row>
    <row r="109">
      <c r="C109" s="77"/>
      <c r="D109" s="68"/>
    </row>
    <row r="110">
      <c r="C110" s="77"/>
      <c r="D110" s="68"/>
    </row>
    <row r="111">
      <c r="C111" s="77"/>
      <c r="D111" s="68"/>
    </row>
    <row r="112">
      <c r="C112" s="77"/>
      <c r="D112" s="68"/>
    </row>
    <row r="113">
      <c r="C113" s="77"/>
      <c r="D113" s="68"/>
    </row>
    <row r="114">
      <c r="C114" s="77"/>
      <c r="D114" s="68"/>
    </row>
    <row r="115">
      <c r="C115" s="77"/>
      <c r="D115" s="68"/>
    </row>
    <row r="116">
      <c r="C116" s="77"/>
      <c r="D116" s="68"/>
    </row>
    <row r="117">
      <c r="C117" s="77"/>
      <c r="D117" s="68"/>
    </row>
    <row r="118">
      <c r="C118" s="77"/>
      <c r="D118" s="68"/>
    </row>
    <row r="119">
      <c r="C119" s="77"/>
      <c r="D119" s="68"/>
    </row>
    <row r="120">
      <c r="C120" s="77"/>
      <c r="D120" s="68"/>
    </row>
    <row r="121">
      <c r="C121" s="77"/>
      <c r="D121" s="68"/>
    </row>
    <row r="122">
      <c r="C122" s="77"/>
      <c r="D122" s="68"/>
    </row>
    <row r="123">
      <c r="C123" s="77"/>
      <c r="D123" s="68"/>
    </row>
    <row r="124">
      <c r="C124" s="77"/>
      <c r="D124" s="68"/>
    </row>
    <row r="125">
      <c r="C125" s="77"/>
      <c r="D125" s="68"/>
    </row>
    <row r="126">
      <c r="C126" s="77"/>
      <c r="D126" s="68"/>
    </row>
    <row r="127">
      <c r="C127" s="77"/>
      <c r="D127" s="68"/>
    </row>
    <row r="128">
      <c r="C128" s="77"/>
      <c r="D128" s="68"/>
    </row>
    <row r="129">
      <c r="C129" s="77"/>
      <c r="D129" s="68"/>
    </row>
    <row r="130">
      <c r="C130" s="77"/>
      <c r="D130" s="68"/>
    </row>
    <row r="131">
      <c r="C131" s="77"/>
      <c r="D131" s="68"/>
    </row>
    <row r="132">
      <c r="C132" s="77"/>
      <c r="D132" s="68"/>
    </row>
    <row r="133">
      <c r="C133" s="77"/>
      <c r="D133" s="68"/>
    </row>
    <row r="134">
      <c r="C134" s="77"/>
      <c r="D134" s="68"/>
    </row>
    <row r="135">
      <c r="C135" s="77"/>
      <c r="D135" s="68"/>
    </row>
    <row r="136">
      <c r="C136" s="77"/>
      <c r="D136" s="68"/>
    </row>
    <row r="137">
      <c r="C137" s="77"/>
      <c r="D137" s="68"/>
    </row>
    <row r="138">
      <c r="C138" s="77"/>
      <c r="D138" s="68"/>
    </row>
    <row r="139">
      <c r="C139" s="77"/>
      <c r="D139" s="68"/>
    </row>
    <row r="140">
      <c r="C140" s="77"/>
      <c r="D140" s="68"/>
    </row>
    <row r="141">
      <c r="C141" s="77"/>
      <c r="D141" s="68"/>
    </row>
    <row r="142">
      <c r="C142" s="77"/>
      <c r="D142" s="68"/>
    </row>
    <row r="143">
      <c r="C143" s="77"/>
      <c r="D143" s="68"/>
    </row>
    <row r="144">
      <c r="C144" s="77"/>
      <c r="D144" s="68"/>
    </row>
    <row r="145">
      <c r="C145" s="77"/>
      <c r="D145" s="68"/>
    </row>
    <row r="146">
      <c r="C146" s="77"/>
      <c r="D146" s="68"/>
    </row>
    <row r="147">
      <c r="C147" s="77"/>
      <c r="D147" s="68"/>
    </row>
    <row r="148">
      <c r="C148" s="77"/>
      <c r="D148" s="68"/>
    </row>
    <row r="149">
      <c r="C149" s="77"/>
      <c r="D149" s="68"/>
    </row>
    <row r="150">
      <c r="C150" s="77"/>
      <c r="D150" s="68"/>
    </row>
    <row r="151">
      <c r="C151" s="77"/>
      <c r="D151" s="68"/>
    </row>
    <row r="152">
      <c r="C152" s="77"/>
      <c r="D152" s="68"/>
    </row>
    <row r="153">
      <c r="C153" s="77"/>
      <c r="D153" s="68"/>
    </row>
    <row r="154">
      <c r="C154" s="77"/>
      <c r="D154" s="68"/>
    </row>
    <row r="155">
      <c r="C155" s="77"/>
      <c r="D155" s="68"/>
    </row>
    <row r="156">
      <c r="C156" s="77"/>
      <c r="D156" s="68"/>
    </row>
    <row r="157">
      <c r="C157" s="77"/>
      <c r="D157" s="68"/>
    </row>
    <row r="158">
      <c r="C158" s="77"/>
      <c r="D158" s="68"/>
    </row>
    <row r="159">
      <c r="C159" s="77"/>
      <c r="D159" s="68"/>
    </row>
    <row r="160">
      <c r="C160" s="77"/>
      <c r="D160" s="68"/>
    </row>
    <row r="161">
      <c r="C161" s="77"/>
      <c r="D161" s="68"/>
    </row>
    <row r="162">
      <c r="C162" s="77"/>
      <c r="D162" s="68"/>
    </row>
    <row r="163">
      <c r="C163" s="77"/>
      <c r="D163" s="68"/>
    </row>
    <row r="164">
      <c r="C164" s="77"/>
      <c r="D164" s="68"/>
    </row>
    <row r="165">
      <c r="C165" s="77"/>
      <c r="D165" s="68"/>
    </row>
    <row r="166">
      <c r="C166" s="77"/>
      <c r="D166" s="68"/>
    </row>
    <row r="167">
      <c r="C167" s="77"/>
      <c r="D167" s="68"/>
    </row>
    <row r="168">
      <c r="C168" s="77"/>
      <c r="D168" s="68"/>
    </row>
    <row r="169">
      <c r="C169" s="77"/>
      <c r="D169" s="68"/>
    </row>
    <row r="170">
      <c r="C170" s="77"/>
      <c r="D170" s="68"/>
    </row>
    <row r="171">
      <c r="C171" s="77"/>
      <c r="D171" s="68"/>
    </row>
    <row r="172">
      <c r="C172" s="77"/>
      <c r="D172" s="68"/>
    </row>
    <row r="173">
      <c r="C173" s="77"/>
      <c r="D173" s="68"/>
    </row>
    <row r="174">
      <c r="C174" s="77"/>
      <c r="D174" s="68"/>
    </row>
    <row r="175">
      <c r="C175" s="77"/>
      <c r="D175" s="68"/>
    </row>
    <row r="176">
      <c r="C176" s="77"/>
      <c r="D176" s="68"/>
    </row>
    <row r="177">
      <c r="C177" s="77"/>
      <c r="D177" s="68"/>
    </row>
    <row r="178">
      <c r="C178" s="77"/>
      <c r="D178" s="68"/>
    </row>
    <row r="179">
      <c r="C179" s="77"/>
      <c r="D179" s="68"/>
    </row>
    <row r="180">
      <c r="C180" s="77"/>
      <c r="D180" s="68"/>
    </row>
    <row r="181">
      <c r="C181" s="77"/>
      <c r="D181" s="68"/>
    </row>
    <row r="182">
      <c r="C182" s="77"/>
      <c r="D182" s="68"/>
    </row>
    <row r="183">
      <c r="C183" s="77"/>
      <c r="D183" s="68"/>
    </row>
    <row r="184">
      <c r="C184" s="77"/>
      <c r="D184" s="68"/>
    </row>
    <row r="185">
      <c r="C185" s="77"/>
      <c r="D185" s="68"/>
    </row>
    <row r="186">
      <c r="C186" s="77"/>
      <c r="D186" s="68"/>
    </row>
    <row r="187">
      <c r="C187" s="77"/>
      <c r="D187" s="68"/>
    </row>
    <row r="188">
      <c r="C188" s="77"/>
      <c r="D188" s="68"/>
    </row>
    <row r="189">
      <c r="C189" s="77"/>
      <c r="D189" s="68"/>
    </row>
    <row r="190">
      <c r="C190" s="77"/>
      <c r="D190" s="68"/>
    </row>
    <row r="191">
      <c r="C191" s="77"/>
      <c r="D191" s="68"/>
    </row>
    <row r="192">
      <c r="C192" s="77"/>
      <c r="D192" s="68"/>
    </row>
    <row r="193">
      <c r="C193" s="77"/>
      <c r="D193" s="68"/>
    </row>
    <row r="194">
      <c r="C194" s="77"/>
      <c r="D194" s="68"/>
    </row>
    <row r="195">
      <c r="C195" s="77"/>
      <c r="D195" s="68"/>
    </row>
    <row r="196">
      <c r="C196" s="77"/>
      <c r="D196" s="68"/>
    </row>
    <row r="197">
      <c r="C197" s="77"/>
      <c r="D197" s="68"/>
    </row>
    <row r="198">
      <c r="C198" s="77"/>
      <c r="D198" s="68"/>
    </row>
    <row r="199">
      <c r="C199" s="77"/>
      <c r="D199" s="68"/>
    </row>
    <row r="200">
      <c r="C200" s="77"/>
      <c r="D200" s="68"/>
    </row>
    <row r="201">
      <c r="C201" s="77"/>
      <c r="D201" s="68"/>
    </row>
    <row r="202">
      <c r="C202" s="77"/>
      <c r="D202" s="68"/>
    </row>
    <row r="203">
      <c r="C203" s="77"/>
      <c r="D203" s="68"/>
    </row>
    <row r="204">
      <c r="C204" s="77"/>
      <c r="D204" s="68"/>
    </row>
    <row r="205">
      <c r="C205" s="77"/>
      <c r="D205" s="68"/>
    </row>
    <row r="206">
      <c r="C206" s="77"/>
      <c r="D206" s="68"/>
    </row>
    <row r="207">
      <c r="C207" s="77"/>
      <c r="D207" s="68"/>
    </row>
    <row r="208">
      <c r="C208" s="77"/>
      <c r="D208" s="68"/>
    </row>
    <row r="209">
      <c r="C209" s="77"/>
      <c r="D209" s="68"/>
    </row>
    <row r="210">
      <c r="C210" s="77"/>
      <c r="D210" s="68"/>
    </row>
    <row r="211">
      <c r="C211" s="77"/>
      <c r="D211" s="68"/>
    </row>
    <row r="212">
      <c r="C212" s="77"/>
      <c r="D212" s="68"/>
    </row>
    <row r="213">
      <c r="C213" s="77"/>
      <c r="D213" s="68"/>
    </row>
    <row r="214">
      <c r="C214" s="77"/>
      <c r="D214" s="68"/>
    </row>
    <row r="215">
      <c r="C215" s="77"/>
      <c r="D215" s="68"/>
    </row>
    <row r="216">
      <c r="C216" s="77"/>
      <c r="D216" s="68"/>
    </row>
    <row r="217">
      <c r="C217" s="77"/>
      <c r="D217" s="68"/>
    </row>
    <row r="218">
      <c r="C218" s="77"/>
      <c r="D218" s="68"/>
    </row>
    <row r="219">
      <c r="C219" s="77"/>
      <c r="D219" s="68"/>
    </row>
    <row r="220">
      <c r="C220" s="77"/>
      <c r="D220" s="68"/>
    </row>
    <row r="221">
      <c r="C221" s="77"/>
      <c r="D221" s="68"/>
    </row>
    <row r="222">
      <c r="C222" s="77"/>
      <c r="D222" s="68"/>
    </row>
    <row r="223">
      <c r="C223" s="77"/>
      <c r="D223" s="68"/>
    </row>
    <row r="224">
      <c r="C224" s="77"/>
      <c r="D224" s="68"/>
    </row>
    <row r="225">
      <c r="C225" s="77"/>
      <c r="D225" s="68"/>
    </row>
    <row r="226">
      <c r="C226" s="77"/>
      <c r="D226" s="68"/>
    </row>
    <row r="227">
      <c r="C227" s="77"/>
      <c r="D227" s="68"/>
    </row>
    <row r="228">
      <c r="C228" s="77"/>
      <c r="D228" s="68"/>
    </row>
    <row r="229">
      <c r="C229" s="77"/>
      <c r="D229" s="68"/>
    </row>
    <row r="230">
      <c r="C230" s="77"/>
      <c r="D230" s="68"/>
    </row>
    <row r="231">
      <c r="C231" s="77"/>
      <c r="D231" s="68"/>
    </row>
    <row r="232">
      <c r="C232" s="77"/>
      <c r="D232" s="68"/>
    </row>
    <row r="233">
      <c r="C233" s="77"/>
      <c r="D233" s="68"/>
    </row>
    <row r="234">
      <c r="C234" s="77"/>
      <c r="D234" s="68"/>
    </row>
    <row r="235">
      <c r="C235" s="77"/>
      <c r="D235" s="68"/>
    </row>
    <row r="236">
      <c r="C236" s="77"/>
      <c r="D236" s="68"/>
    </row>
    <row r="237">
      <c r="C237" s="77"/>
      <c r="D237" s="68"/>
    </row>
    <row r="238">
      <c r="C238" s="77"/>
      <c r="D238" s="68"/>
    </row>
    <row r="239">
      <c r="C239" s="77"/>
      <c r="D239" s="68"/>
    </row>
    <row r="240">
      <c r="C240" s="77"/>
      <c r="D240" s="68"/>
    </row>
    <row r="241">
      <c r="C241" s="77"/>
      <c r="D241" s="68"/>
    </row>
    <row r="242">
      <c r="C242" s="77"/>
      <c r="D242" s="68"/>
    </row>
    <row r="243">
      <c r="C243" s="77"/>
      <c r="D243" s="68"/>
    </row>
    <row r="244">
      <c r="C244" s="77"/>
      <c r="D244" s="68"/>
    </row>
    <row r="245">
      <c r="C245" s="77"/>
      <c r="D245" s="68"/>
    </row>
    <row r="246">
      <c r="C246" s="77"/>
      <c r="D246" s="68"/>
    </row>
    <row r="247">
      <c r="C247" s="77"/>
      <c r="D247" s="68"/>
    </row>
    <row r="248">
      <c r="C248" s="77"/>
      <c r="D248" s="68"/>
    </row>
    <row r="249">
      <c r="C249" s="77"/>
      <c r="D249" s="68"/>
    </row>
    <row r="250">
      <c r="C250" s="77"/>
      <c r="D250" s="68"/>
    </row>
    <row r="251">
      <c r="C251" s="77"/>
      <c r="D251" s="68"/>
    </row>
    <row r="252">
      <c r="C252" s="77"/>
      <c r="D252" s="68"/>
    </row>
    <row r="253">
      <c r="C253" s="77"/>
      <c r="D253" s="68"/>
    </row>
    <row r="254">
      <c r="C254" s="77"/>
      <c r="D254" s="68"/>
    </row>
    <row r="255">
      <c r="C255" s="77"/>
      <c r="D255" s="68"/>
    </row>
    <row r="256">
      <c r="C256" s="77"/>
      <c r="D256" s="68"/>
    </row>
    <row r="257">
      <c r="C257" s="77"/>
      <c r="D257" s="68"/>
    </row>
    <row r="258">
      <c r="C258" s="77"/>
      <c r="D258" s="68"/>
    </row>
    <row r="259">
      <c r="C259" s="77"/>
      <c r="D259" s="68"/>
    </row>
    <row r="260">
      <c r="C260" s="77"/>
      <c r="D260" s="68"/>
    </row>
    <row r="261">
      <c r="C261" s="77"/>
      <c r="D261" s="68"/>
    </row>
    <row r="262">
      <c r="C262" s="77"/>
      <c r="D262" s="68"/>
    </row>
    <row r="263">
      <c r="C263" s="77"/>
      <c r="D263" s="68"/>
    </row>
    <row r="264">
      <c r="C264" s="77"/>
      <c r="D264" s="68"/>
    </row>
    <row r="265">
      <c r="C265" s="77"/>
      <c r="D265" s="68"/>
    </row>
    <row r="266">
      <c r="C266" s="77"/>
      <c r="D266" s="68"/>
    </row>
    <row r="267">
      <c r="C267" s="77"/>
      <c r="D267" s="68"/>
    </row>
    <row r="268">
      <c r="C268" s="77"/>
      <c r="D268" s="68"/>
    </row>
    <row r="269">
      <c r="C269" s="77"/>
      <c r="D269" s="68"/>
    </row>
    <row r="270">
      <c r="C270" s="77"/>
      <c r="D270" s="68"/>
    </row>
    <row r="271">
      <c r="C271" s="77"/>
      <c r="D271" s="68"/>
    </row>
    <row r="272">
      <c r="C272" s="77"/>
      <c r="D272" s="68"/>
    </row>
    <row r="273">
      <c r="C273" s="77"/>
      <c r="D273" s="68"/>
    </row>
    <row r="274">
      <c r="C274" s="77"/>
      <c r="D274" s="68"/>
    </row>
    <row r="275">
      <c r="C275" s="77"/>
      <c r="D275" s="68"/>
    </row>
    <row r="276">
      <c r="C276" s="77"/>
      <c r="D276" s="68"/>
    </row>
    <row r="277">
      <c r="C277" s="77"/>
      <c r="D277" s="68"/>
    </row>
    <row r="278">
      <c r="C278" s="77"/>
      <c r="D278" s="68"/>
    </row>
    <row r="279">
      <c r="C279" s="77"/>
      <c r="D279" s="68"/>
    </row>
    <row r="280">
      <c r="C280" s="77"/>
      <c r="D280" s="68"/>
    </row>
    <row r="281">
      <c r="C281" s="77"/>
      <c r="D281" s="68"/>
    </row>
    <row r="282">
      <c r="C282" s="77"/>
      <c r="D282" s="68"/>
    </row>
    <row r="283">
      <c r="C283" s="77"/>
      <c r="D283" s="68"/>
    </row>
    <row r="284">
      <c r="C284" s="77"/>
      <c r="D284" s="68"/>
    </row>
    <row r="285">
      <c r="C285" s="77"/>
      <c r="D285" s="68"/>
    </row>
    <row r="286">
      <c r="C286" s="77"/>
      <c r="D286" s="68"/>
    </row>
    <row r="287">
      <c r="C287" s="77"/>
      <c r="D287" s="68"/>
    </row>
    <row r="288">
      <c r="C288" s="77"/>
      <c r="D288" s="68"/>
    </row>
    <row r="289">
      <c r="C289" s="77"/>
      <c r="D289" s="68"/>
    </row>
    <row r="290">
      <c r="C290" s="77"/>
      <c r="D290" s="68"/>
    </row>
    <row r="291">
      <c r="C291" s="77"/>
      <c r="D291" s="68"/>
    </row>
    <row r="292">
      <c r="C292" s="77"/>
      <c r="D292" s="68"/>
    </row>
    <row r="293">
      <c r="C293" s="77"/>
      <c r="D293" s="68"/>
    </row>
    <row r="294">
      <c r="C294" s="77"/>
      <c r="D294" s="68"/>
    </row>
    <row r="295">
      <c r="C295" s="77"/>
      <c r="D295" s="68"/>
    </row>
    <row r="296">
      <c r="C296" s="77"/>
      <c r="D296" s="68"/>
    </row>
    <row r="297">
      <c r="C297" s="77"/>
      <c r="D297" s="68"/>
    </row>
    <row r="298">
      <c r="C298" s="77"/>
      <c r="D298" s="68"/>
    </row>
    <row r="299">
      <c r="C299" s="77"/>
      <c r="D299" s="68"/>
    </row>
    <row r="300">
      <c r="C300" s="77"/>
      <c r="D300" s="68"/>
    </row>
    <row r="301">
      <c r="C301" s="77"/>
      <c r="D301" s="68"/>
    </row>
    <row r="302">
      <c r="C302" s="77"/>
      <c r="D302" s="68"/>
    </row>
    <row r="303">
      <c r="C303" s="77"/>
      <c r="D303" s="68"/>
    </row>
    <row r="304">
      <c r="C304" s="77"/>
      <c r="D304" s="68"/>
    </row>
    <row r="305">
      <c r="C305" s="77"/>
      <c r="D305" s="68"/>
    </row>
    <row r="306">
      <c r="C306" s="77"/>
      <c r="D306" s="68"/>
    </row>
    <row r="307">
      <c r="C307" s="77"/>
      <c r="D307" s="68"/>
    </row>
    <row r="308">
      <c r="C308" s="77"/>
      <c r="D308" s="68"/>
    </row>
    <row r="309">
      <c r="C309" s="77"/>
      <c r="D309" s="68"/>
    </row>
    <row r="310">
      <c r="C310" s="77"/>
      <c r="D310" s="68"/>
    </row>
    <row r="311">
      <c r="C311" s="77"/>
      <c r="D311" s="68"/>
    </row>
    <row r="312">
      <c r="C312" s="77"/>
      <c r="D312" s="68"/>
    </row>
    <row r="313">
      <c r="C313" s="77"/>
      <c r="D313" s="68"/>
    </row>
    <row r="314">
      <c r="C314" s="77"/>
      <c r="D314" s="68"/>
    </row>
    <row r="315">
      <c r="C315" s="77"/>
      <c r="D315" s="68"/>
    </row>
    <row r="316">
      <c r="C316" s="77"/>
      <c r="D316" s="68"/>
    </row>
    <row r="317">
      <c r="C317" s="77"/>
      <c r="D317" s="68"/>
    </row>
    <row r="318">
      <c r="C318" s="77"/>
      <c r="D318" s="68"/>
    </row>
    <row r="319">
      <c r="C319" s="77"/>
      <c r="D319" s="68"/>
    </row>
    <row r="320">
      <c r="C320" s="77"/>
      <c r="D320" s="68"/>
    </row>
    <row r="321">
      <c r="C321" s="77"/>
      <c r="D321" s="68"/>
    </row>
    <row r="322">
      <c r="C322" s="77"/>
      <c r="D322" s="68"/>
    </row>
    <row r="323">
      <c r="C323" s="77"/>
      <c r="D323" s="68"/>
    </row>
    <row r="324">
      <c r="C324" s="77"/>
      <c r="D324" s="68"/>
    </row>
    <row r="325">
      <c r="C325" s="77"/>
      <c r="D325" s="68"/>
    </row>
    <row r="326">
      <c r="C326" s="77"/>
      <c r="D326" s="68"/>
    </row>
    <row r="327">
      <c r="C327" s="77"/>
      <c r="D327" s="68"/>
    </row>
    <row r="328">
      <c r="C328" s="77"/>
      <c r="D328" s="68"/>
    </row>
    <row r="329">
      <c r="C329" s="77"/>
      <c r="D329" s="68"/>
    </row>
    <row r="330">
      <c r="C330" s="77"/>
      <c r="D330" s="68"/>
    </row>
    <row r="331">
      <c r="C331" s="77"/>
      <c r="D331" s="68"/>
    </row>
    <row r="332">
      <c r="C332" s="77"/>
      <c r="D332" s="68"/>
    </row>
    <row r="333">
      <c r="C333" s="77"/>
      <c r="D333" s="68"/>
    </row>
    <row r="334">
      <c r="C334" s="77"/>
      <c r="D334" s="68"/>
    </row>
    <row r="335">
      <c r="C335" s="77"/>
      <c r="D335" s="68"/>
    </row>
    <row r="336">
      <c r="C336" s="77"/>
      <c r="D336" s="68"/>
    </row>
    <row r="337">
      <c r="C337" s="77"/>
      <c r="D337" s="68"/>
    </row>
    <row r="338">
      <c r="C338" s="77"/>
      <c r="D338" s="68"/>
    </row>
    <row r="339">
      <c r="C339" s="77"/>
      <c r="D339" s="68"/>
    </row>
    <row r="340">
      <c r="C340" s="77"/>
      <c r="D340" s="68"/>
    </row>
    <row r="341">
      <c r="C341" s="77"/>
      <c r="D341" s="68"/>
    </row>
    <row r="342">
      <c r="C342" s="77"/>
      <c r="D342" s="68"/>
    </row>
    <row r="343">
      <c r="C343" s="77"/>
      <c r="D343" s="68"/>
    </row>
    <row r="344">
      <c r="C344" s="77"/>
      <c r="D344" s="68"/>
    </row>
    <row r="345">
      <c r="C345" s="77"/>
      <c r="D345" s="68"/>
    </row>
    <row r="346">
      <c r="C346" s="77"/>
      <c r="D346" s="68"/>
    </row>
    <row r="347">
      <c r="C347" s="77"/>
      <c r="D347" s="68"/>
    </row>
    <row r="348">
      <c r="C348" s="77"/>
      <c r="D348" s="68"/>
    </row>
    <row r="349">
      <c r="C349" s="77"/>
      <c r="D349" s="68"/>
    </row>
    <row r="350">
      <c r="C350" s="77"/>
      <c r="D350" s="68"/>
    </row>
    <row r="351">
      <c r="C351" s="77"/>
      <c r="D351" s="68"/>
    </row>
    <row r="352">
      <c r="C352" s="77"/>
      <c r="D352" s="68"/>
    </row>
    <row r="353">
      <c r="C353" s="77"/>
      <c r="D353" s="68"/>
    </row>
    <row r="354">
      <c r="C354" s="77"/>
      <c r="D354" s="68"/>
    </row>
    <row r="355">
      <c r="C355" s="77"/>
      <c r="D355" s="68"/>
    </row>
    <row r="356">
      <c r="C356" s="77"/>
      <c r="D356" s="68"/>
    </row>
    <row r="357">
      <c r="C357" s="77"/>
      <c r="D357" s="68"/>
    </row>
    <row r="358">
      <c r="C358" s="77"/>
      <c r="D358" s="68"/>
    </row>
    <row r="359">
      <c r="C359" s="77"/>
      <c r="D359" s="68"/>
    </row>
    <row r="360">
      <c r="C360" s="77"/>
      <c r="D360" s="68"/>
    </row>
    <row r="361">
      <c r="C361" s="77"/>
      <c r="D361" s="68"/>
    </row>
    <row r="362">
      <c r="C362" s="77"/>
      <c r="D362" s="68"/>
    </row>
    <row r="363">
      <c r="C363" s="77"/>
      <c r="D363" s="68"/>
    </row>
    <row r="364">
      <c r="C364" s="77"/>
      <c r="D364" s="68"/>
    </row>
    <row r="365">
      <c r="C365" s="77"/>
      <c r="D365" s="68"/>
    </row>
    <row r="366">
      <c r="C366" s="77"/>
      <c r="D366" s="68"/>
    </row>
    <row r="367">
      <c r="C367" s="77"/>
      <c r="D367" s="68"/>
    </row>
    <row r="368">
      <c r="C368" s="77"/>
      <c r="D368" s="68"/>
    </row>
    <row r="369">
      <c r="C369" s="77"/>
      <c r="D369" s="68"/>
    </row>
    <row r="370">
      <c r="C370" s="77"/>
      <c r="D370" s="68"/>
    </row>
    <row r="371">
      <c r="C371" s="77"/>
      <c r="D371" s="68"/>
    </row>
    <row r="372">
      <c r="C372" s="77"/>
      <c r="D372" s="68"/>
    </row>
    <row r="373">
      <c r="C373" s="77"/>
      <c r="D373" s="68"/>
    </row>
    <row r="374">
      <c r="C374" s="77"/>
      <c r="D374" s="68"/>
    </row>
    <row r="375">
      <c r="C375" s="77"/>
      <c r="D375" s="68"/>
    </row>
    <row r="376">
      <c r="C376" s="77"/>
      <c r="D376" s="68"/>
    </row>
    <row r="377">
      <c r="C377" s="77"/>
      <c r="D377" s="68"/>
    </row>
    <row r="378">
      <c r="C378" s="77"/>
      <c r="D378" s="68"/>
    </row>
    <row r="379">
      <c r="C379" s="77"/>
      <c r="D379" s="68"/>
    </row>
    <row r="380">
      <c r="C380" s="77"/>
      <c r="D380" s="68"/>
    </row>
    <row r="381">
      <c r="C381" s="77"/>
      <c r="D381" s="68"/>
    </row>
    <row r="382">
      <c r="C382" s="77"/>
      <c r="D382" s="68"/>
    </row>
    <row r="383">
      <c r="C383" s="77"/>
      <c r="D383" s="68"/>
    </row>
    <row r="384">
      <c r="C384" s="77"/>
      <c r="D384" s="68"/>
    </row>
    <row r="385">
      <c r="C385" s="77"/>
      <c r="D385" s="68"/>
    </row>
    <row r="386">
      <c r="C386" s="77"/>
      <c r="D386" s="68"/>
    </row>
    <row r="387">
      <c r="C387" s="77"/>
      <c r="D387" s="68"/>
    </row>
    <row r="388">
      <c r="C388" s="77"/>
      <c r="D388" s="68"/>
    </row>
    <row r="389">
      <c r="C389" s="77"/>
      <c r="D389" s="68"/>
    </row>
    <row r="390">
      <c r="C390" s="77"/>
      <c r="D390" s="68"/>
    </row>
    <row r="391">
      <c r="C391" s="77"/>
      <c r="D391" s="68"/>
    </row>
    <row r="392">
      <c r="C392" s="77"/>
      <c r="D392" s="68"/>
    </row>
    <row r="393">
      <c r="C393" s="77"/>
      <c r="D393" s="68"/>
    </row>
    <row r="394">
      <c r="C394" s="77"/>
      <c r="D394" s="68"/>
    </row>
    <row r="395">
      <c r="C395" s="77"/>
      <c r="D395" s="68"/>
    </row>
    <row r="396">
      <c r="C396" s="77"/>
      <c r="D396" s="68"/>
    </row>
    <row r="397">
      <c r="C397" s="77"/>
      <c r="D397" s="68"/>
    </row>
    <row r="398">
      <c r="C398" s="77"/>
      <c r="D398" s="68"/>
    </row>
    <row r="399">
      <c r="C399" s="77"/>
      <c r="D399" s="68"/>
    </row>
    <row r="400">
      <c r="C400" s="77"/>
      <c r="D400" s="68"/>
    </row>
    <row r="401">
      <c r="C401" s="77"/>
      <c r="D401" s="68"/>
    </row>
    <row r="402">
      <c r="C402" s="77"/>
      <c r="D402" s="68"/>
    </row>
    <row r="403">
      <c r="C403" s="77"/>
      <c r="D403" s="68"/>
    </row>
    <row r="404">
      <c r="C404" s="77"/>
      <c r="D404" s="68"/>
    </row>
    <row r="405">
      <c r="C405" s="77"/>
      <c r="D405" s="68"/>
    </row>
    <row r="406">
      <c r="C406" s="77"/>
      <c r="D406" s="68"/>
    </row>
    <row r="407">
      <c r="C407" s="77"/>
      <c r="D407" s="68"/>
    </row>
    <row r="408">
      <c r="C408" s="77"/>
      <c r="D408" s="68"/>
    </row>
    <row r="409">
      <c r="C409" s="77"/>
      <c r="D409" s="68"/>
    </row>
    <row r="410">
      <c r="C410" s="77"/>
      <c r="D410" s="68"/>
    </row>
    <row r="411">
      <c r="C411" s="77"/>
      <c r="D411" s="68"/>
    </row>
    <row r="412">
      <c r="C412" s="77"/>
      <c r="D412" s="68"/>
    </row>
    <row r="413">
      <c r="C413" s="77"/>
      <c r="D413" s="68"/>
    </row>
    <row r="414">
      <c r="C414" s="77"/>
      <c r="D414" s="68"/>
    </row>
    <row r="415">
      <c r="C415" s="77"/>
      <c r="D415" s="68"/>
    </row>
    <row r="416">
      <c r="C416" s="77"/>
      <c r="D416" s="68"/>
    </row>
    <row r="417">
      <c r="C417" s="77"/>
      <c r="D417" s="68"/>
    </row>
    <row r="418">
      <c r="C418" s="77"/>
      <c r="D418" s="68"/>
    </row>
    <row r="419">
      <c r="C419" s="77"/>
      <c r="D419" s="68"/>
    </row>
    <row r="420">
      <c r="C420" s="77"/>
      <c r="D420" s="68"/>
    </row>
    <row r="421">
      <c r="C421" s="77"/>
      <c r="D421" s="68"/>
    </row>
    <row r="422">
      <c r="C422" s="77"/>
      <c r="D422" s="68"/>
    </row>
    <row r="423">
      <c r="C423" s="77"/>
      <c r="D423" s="68"/>
    </row>
    <row r="424">
      <c r="C424" s="77"/>
      <c r="D424" s="68"/>
    </row>
    <row r="425">
      <c r="C425" s="77"/>
      <c r="D425" s="68"/>
    </row>
    <row r="426">
      <c r="C426" s="77"/>
      <c r="D426" s="68"/>
    </row>
    <row r="427">
      <c r="C427" s="77"/>
      <c r="D427" s="68"/>
    </row>
    <row r="428">
      <c r="C428" s="77"/>
      <c r="D428" s="68"/>
    </row>
    <row r="429">
      <c r="C429" s="77"/>
      <c r="D429" s="68"/>
    </row>
    <row r="430">
      <c r="C430" s="77"/>
      <c r="D430" s="68"/>
    </row>
    <row r="431">
      <c r="C431" s="77"/>
      <c r="D431" s="68"/>
    </row>
    <row r="432">
      <c r="C432" s="77"/>
      <c r="D432" s="68"/>
    </row>
    <row r="433">
      <c r="C433" s="77"/>
      <c r="D433" s="68"/>
    </row>
    <row r="434">
      <c r="C434" s="77"/>
      <c r="D434" s="68"/>
    </row>
    <row r="435">
      <c r="C435" s="77"/>
      <c r="D435" s="68"/>
    </row>
    <row r="436">
      <c r="C436" s="77"/>
      <c r="D436" s="68"/>
    </row>
    <row r="437">
      <c r="C437" s="77"/>
      <c r="D437" s="68"/>
    </row>
    <row r="438">
      <c r="C438" s="77"/>
      <c r="D438" s="68"/>
    </row>
    <row r="439">
      <c r="C439" s="77"/>
      <c r="D439" s="68"/>
    </row>
    <row r="440">
      <c r="C440" s="77"/>
      <c r="D440" s="68"/>
    </row>
    <row r="441">
      <c r="C441" s="77"/>
      <c r="D441" s="68"/>
    </row>
    <row r="442">
      <c r="C442" s="77"/>
      <c r="D442" s="68"/>
    </row>
    <row r="443">
      <c r="C443" s="77"/>
      <c r="D443" s="68"/>
    </row>
    <row r="444">
      <c r="C444" s="77"/>
      <c r="D444" s="68"/>
    </row>
    <row r="445">
      <c r="C445" s="77"/>
      <c r="D445" s="68"/>
    </row>
    <row r="446">
      <c r="C446" s="77"/>
      <c r="D446" s="68"/>
    </row>
    <row r="447">
      <c r="C447" s="77"/>
      <c r="D447" s="68"/>
    </row>
    <row r="448">
      <c r="C448" s="77"/>
      <c r="D448" s="68"/>
    </row>
    <row r="449">
      <c r="C449" s="77"/>
      <c r="D449" s="68"/>
    </row>
    <row r="450">
      <c r="C450" s="77"/>
      <c r="D450" s="68"/>
    </row>
    <row r="451">
      <c r="C451" s="77"/>
      <c r="D451" s="68"/>
    </row>
    <row r="452">
      <c r="C452" s="77"/>
      <c r="D452" s="68"/>
    </row>
    <row r="453">
      <c r="C453" s="77"/>
      <c r="D453" s="68"/>
    </row>
    <row r="454">
      <c r="C454" s="77"/>
      <c r="D454" s="68"/>
    </row>
    <row r="455">
      <c r="C455" s="77"/>
      <c r="D455" s="68"/>
    </row>
    <row r="456">
      <c r="C456" s="77"/>
      <c r="D456" s="68"/>
    </row>
    <row r="457">
      <c r="C457" s="77"/>
      <c r="D457" s="68"/>
    </row>
    <row r="458">
      <c r="C458" s="77"/>
      <c r="D458" s="68"/>
    </row>
    <row r="459">
      <c r="C459" s="77"/>
      <c r="D459" s="68"/>
    </row>
    <row r="460">
      <c r="C460" s="77"/>
      <c r="D460" s="68"/>
    </row>
    <row r="461">
      <c r="C461" s="77"/>
      <c r="D461" s="68"/>
    </row>
    <row r="462">
      <c r="C462" s="77"/>
      <c r="D462" s="68"/>
    </row>
    <row r="463">
      <c r="C463" s="77"/>
      <c r="D463" s="68"/>
    </row>
    <row r="464">
      <c r="C464" s="77"/>
      <c r="D464" s="68"/>
    </row>
    <row r="465">
      <c r="C465" s="77"/>
      <c r="D465" s="68"/>
    </row>
    <row r="466">
      <c r="C466" s="77"/>
      <c r="D466" s="68"/>
    </row>
    <row r="467">
      <c r="C467" s="77"/>
      <c r="D467" s="68"/>
    </row>
    <row r="468">
      <c r="C468" s="77"/>
      <c r="D468" s="68"/>
    </row>
    <row r="469">
      <c r="C469" s="77"/>
      <c r="D469" s="68"/>
    </row>
    <row r="470">
      <c r="C470" s="77"/>
      <c r="D470" s="68"/>
    </row>
    <row r="471">
      <c r="C471" s="77"/>
      <c r="D471" s="68"/>
    </row>
    <row r="472">
      <c r="C472" s="77"/>
      <c r="D472" s="68"/>
    </row>
    <row r="473">
      <c r="C473" s="77"/>
      <c r="D473" s="68"/>
    </row>
    <row r="474">
      <c r="C474" s="77"/>
      <c r="D474" s="68"/>
    </row>
    <row r="475">
      <c r="C475" s="77"/>
      <c r="D475" s="68"/>
    </row>
    <row r="476">
      <c r="C476" s="77"/>
      <c r="D476" s="68"/>
    </row>
    <row r="477">
      <c r="C477" s="77"/>
      <c r="D477" s="68"/>
    </row>
    <row r="478">
      <c r="C478" s="77"/>
      <c r="D478" s="68"/>
    </row>
    <row r="479">
      <c r="C479" s="77"/>
      <c r="D479" s="68"/>
    </row>
    <row r="480">
      <c r="C480" s="77"/>
      <c r="D480" s="68"/>
    </row>
    <row r="481">
      <c r="C481" s="77"/>
      <c r="D481" s="68"/>
    </row>
    <row r="482">
      <c r="C482" s="77"/>
      <c r="D482" s="68"/>
    </row>
    <row r="483">
      <c r="C483" s="77"/>
      <c r="D483" s="68"/>
    </row>
    <row r="484">
      <c r="C484" s="77"/>
      <c r="D484" s="68"/>
    </row>
    <row r="485">
      <c r="C485" s="77"/>
      <c r="D485" s="68"/>
    </row>
    <row r="486">
      <c r="C486" s="77"/>
      <c r="D486" s="68"/>
    </row>
    <row r="487">
      <c r="C487" s="77"/>
      <c r="D487" s="68"/>
    </row>
    <row r="488">
      <c r="C488" s="77"/>
      <c r="D488" s="68"/>
    </row>
    <row r="489">
      <c r="C489" s="77"/>
      <c r="D489" s="68"/>
    </row>
    <row r="490">
      <c r="C490" s="77"/>
      <c r="D490" s="68"/>
    </row>
    <row r="491">
      <c r="C491" s="77"/>
      <c r="D491" s="68"/>
    </row>
    <row r="492">
      <c r="C492" s="77"/>
      <c r="D492" s="68"/>
    </row>
    <row r="493">
      <c r="C493" s="77"/>
      <c r="D493" s="68"/>
    </row>
    <row r="494">
      <c r="C494" s="77"/>
      <c r="D494" s="68"/>
    </row>
    <row r="495">
      <c r="C495" s="77"/>
      <c r="D495" s="68"/>
    </row>
    <row r="496">
      <c r="C496" s="77"/>
      <c r="D496" s="68"/>
    </row>
    <row r="497">
      <c r="C497" s="77"/>
      <c r="D497" s="68"/>
    </row>
    <row r="498">
      <c r="C498" s="77"/>
      <c r="D498" s="68"/>
    </row>
    <row r="499">
      <c r="C499" s="77"/>
      <c r="D499" s="68"/>
    </row>
    <row r="500">
      <c r="C500" s="77"/>
      <c r="D500" s="68"/>
    </row>
    <row r="501">
      <c r="C501" s="77"/>
      <c r="D501" s="68"/>
    </row>
    <row r="502">
      <c r="C502" s="77"/>
      <c r="D502" s="68"/>
    </row>
    <row r="503">
      <c r="C503" s="77"/>
      <c r="D503" s="68"/>
    </row>
    <row r="504">
      <c r="C504" s="77"/>
      <c r="D504" s="68"/>
    </row>
    <row r="505">
      <c r="C505" s="77"/>
      <c r="D505" s="68"/>
    </row>
    <row r="506">
      <c r="C506" s="77"/>
      <c r="D506" s="68"/>
    </row>
    <row r="507">
      <c r="C507" s="77"/>
      <c r="D507" s="68"/>
    </row>
    <row r="508">
      <c r="C508" s="77"/>
      <c r="D508" s="68"/>
    </row>
    <row r="509">
      <c r="C509" s="77"/>
      <c r="D509" s="68"/>
    </row>
    <row r="510">
      <c r="C510" s="77"/>
      <c r="D510" s="68"/>
    </row>
    <row r="511">
      <c r="C511" s="77"/>
      <c r="D511" s="68"/>
    </row>
    <row r="512">
      <c r="C512" s="77"/>
      <c r="D512" s="68"/>
    </row>
    <row r="513">
      <c r="C513" s="77"/>
      <c r="D513" s="68"/>
    </row>
    <row r="514">
      <c r="C514" s="77"/>
      <c r="D514" s="68"/>
    </row>
    <row r="515">
      <c r="C515" s="77"/>
      <c r="D515" s="68"/>
    </row>
    <row r="516">
      <c r="C516" s="77"/>
      <c r="D516" s="68"/>
    </row>
    <row r="517">
      <c r="C517" s="77"/>
      <c r="D517" s="68"/>
    </row>
    <row r="518">
      <c r="C518" s="77"/>
      <c r="D518" s="68"/>
    </row>
    <row r="519">
      <c r="C519" s="77"/>
      <c r="D519" s="68"/>
    </row>
    <row r="520">
      <c r="C520" s="77"/>
      <c r="D520" s="68"/>
    </row>
    <row r="521">
      <c r="C521" s="77"/>
      <c r="D521" s="68"/>
    </row>
    <row r="522">
      <c r="C522" s="77"/>
      <c r="D522" s="68"/>
    </row>
    <row r="523">
      <c r="C523" s="77"/>
      <c r="D523" s="68"/>
    </row>
    <row r="524">
      <c r="C524" s="77"/>
      <c r="D524" s="68"/>
    </row>
    <row r="525">
      <c r="C525" s="77"/>
      <c r="D525" s="68"/>
    </row>
    <row r="526">
      <c r="C526" s="77"/>
      <c r="D526" s="68"/>
    </row>
    <row r="527">
      <c r="C527" s="77"/>
      <c r="D527" s="68"/>
    </row>
    <row r="528">
      <c r="C528" s="77"/>
      <c r="D528" s="68"/>
    </row>
    <row r="529">
      <c r="C529" s="77"/>
      <c r="D529" s="68"/>
    </row>
    <row r="530">
      <c r="C530" s="77"/>
      <c r="D530" s="68"/>
    </row>
    <row r="531">
      <c r="C531" s="77"/>
      <c r="D531" s="68"/>
    </row>
    <row r="532">
      <c r="C532" s="77"/>
      <c r="D532" s="68"/>
    </row>
    <row r="533">
      <c r="C533" s="77"/>
      <c r="D533" s="68"/>
    </row>
    <row r="534">
      <c r="C534" s="77"/>
      <c r="D534" s="68"/>
    </row>
    <row r="535">
      <c r="C535" s="77"/>
      <c r="D535" s="68"/>
    </row>
    <row r="536">
      <c r="C536" s="77"/>
      <c r="D536" s="68"/>
    </row>
    <row r="537">
      <c r="C537" s="77"/>
      <c r="D537" s="68"/>
    </row>
    <row r="538">
      <c r="C538" s="77"/>
      <c r="D538" s="68"/>
    </row>
    <row r="539">
      <c r="C539" s="77"/>
      <c r="D539" s="68"/>
    </row>
    <row r="540">
      <c r="C540" s="77"/>
      <c r="D540" s="68"/>
    </row>
    <row r="541">
      <c r="C541" s="77"/>
      <c r="D541" s="68"/>
    </row>
    <row r="542">
      <c r="C542" s="77"/>
      <c r="D542" s="68"/>
    </row>
    <row r="543">
      <c r="C543" s="77"/>
      <c r="D543" s="68"/>
    </row>
    <row r="544">
      <c r="C544" s="77"/>
      <c r="D544" s="68"/>
    </row>
    <row r="545">
      <c r="C545" s="77"/>
      <c r="D545" s="68"/>
    </row>
    <row r="546">
      <c r="C546" s="77"/>
      <c r="D546" s="68"/>
    </row>
    <row r="547">
      <c r="C547" s="77"/>
      <c r="D547" s="68"/>
    </row>
    <row r="548">
      <c r="C548" s="77"/>
      <c r="D548" s="68"/>
    </row>
    <row r="549">
      <c r="C549" s="77"/>
      <c r="D549" s="68"/>
    </row>
    <row r="550">
      <c r="C550" s="77"/>
      <c r="D550" s="68"/>
    </row>
    <row r="551">
      <c r="C551" s="77"/>
      <c r="D551" s="68"/>
    </row>
    <row r="552">
      <c r="C552" s="77"/>
      <c r="D552" s="68"/>
    </row>
    <row r="553">
      <c r="C553" s="77"/>
      <c r="D553" s="68"/>
    </row>
    <row r="554">
      <c r="C554" s="77"/>
      <c r="D554" s="68"/>
    </row>
    <row r="555">
      <c r="C555" s="77"/>
      <c r="D555" s="68"/>
    </row>
    <row r="556">
      <c r="C556" s="77"/>
      <c r="D556" s="68"/>
    </row>
    <row r="557">
      <c r="C557" s="77"/>
      <c r="D557" s="68"/>
    </row>
    <row r="558">
      <c r="C558" s="77"/>
      <c r="D558" s="68"/>
    </row>
    <row r="559">
      <c r="C559" s="77"/>
      <c r="D559" s="68"/>
    </row>
    <row r="560">
      <c r="C560" s="77"/>
      <c r="D560" s="68"/>
    </row>
    <row r="561">
      <c r="C561" s="77"/>
      <c r="D561" s="68"/>
    </row>
    <row r="562">
      <c r="C562" s="77"/>
      <c r="D562" s="68"/>
    </row>
    <row r="563">
      <c r="C563" s="77"/>
      <c r="D563" s="68"/>
    </row>
    <row r="564">
      <c r="C564" s="77"/>
      <c r="D564" s="68"/>
    </row>
    <row r="565">
      <c r="C565" s="77"/>
      <c r="D565" s="68"/>
    </row>
    <row r="566">
      <c r="C566" s="77"/>
      <c r="D566" s="68"/>
    </row>
    <row r="567">
      <c r="C567" s="77"/>
      <c r="D567" s="68"/>
    </row>
    <row r="568">
      <c r="C568" s="77"/>
      <c r="D568" s="68"/>
    </row>
    <row r="569">
      <c r="C569" s="77"/>
      <c r="D569" s="68"/>
    </row>
    <row r="570">
      <c r="C570" s="77"/>
      <c r="D570" s="68"/>
    </row>
    <row r="571">
      <c r="C571" s="77"/>
      <c r="D571" s="68"/>
    </row>
    <row r="572">
      <c r="C572" s="77"/>
      <c r="D572" s="68"/>
    </row>
    <row r="573">
      <c r="C573" s="77"/>
      <c r="D573" s="68"/>
    </row>
    <row r="574">
      <c r="C574" s="77"/>
      <c r="D574" s="68"/>
    </row>
    <row r="575">
      <c r="C575" s="77"/>
      <c r="D575" s="68"/>
    </row>
    <row r="576">
      <c r="C576" s="77"/>
      <c r="D576" s="68"/>
    </row>
    <row r="577">
      <c r="C577" s="77"/>
      <c r="D577" s="68"/>
    </row>
    <row r="578">
      <c r="C578" s="77"/>
      <c r="D578" s="68"/>
    </row>
    <row r="579">
      <c r="C579" s="77"/>
      <c r="D579" s="68"/>
    </row>
    <row r="580">
      <c r="C580" s="77"/>
      <c r="D580" s="68"/>
    </row>
    <row r="581">
      <c r="C581" s="77"/>
      <c r="D581" s="68"/>
    </row>
    <row r="582">
      <c r="C582" s="77"/>
      <c r="D582" s="68"/>
    </row>
    <row r="583">
      <c r="C583" s="77"/>
      <c r="D583" s="68"/>
    </row>
    <row r="584">
      <c r="C584" s="77"/>
      <c r="D584" s="68"/>
    </row>
    <row r="585">
      <c r="C585" s="77"/>
      <c r="D585" s="68"/>
    </row>
    <row r="586">
      <c r="C586" s="77"/>
      <c r="D586" s="68"/>
    </row>
    <row r="587">
      <c r="C587" s="77"/>
      <c r="D587" s="68"/>
    </row>
    <row r="588">
      <c r="C588" s="77"/>
      <c r="D588" s="68"/>
    </row>
    <row r="589">
      <c r="C589" s="77"/>
      <c r="D589" s="68"/>
    </row>
    <row r="590">
      <c r="C590" s="77"/>
      <c r="D590" s="68"/>
    </row>
    <row r="591">
      <c r="C591" s="77"/>
      <c r="D591" s="68"/>
    </row>
    <row r="592">
      <c r="C592" s="77"/>
      <c r="D592" s="68"/>
    </row>
    <row r="593">
      <c r="C593" s="77"/>
      <c r="D593" s="68"/>
    </row>
    <row r="594">
      <c r="C594" s="77"/>
      <c r="D594" s="68"/>
    </row>
    <row r="595">
      <c r="C595" s="77"/>
      <c r="D595" s="68"/>
    </row>
    <row r="596">
      <c r="C596" s="77"/>
      <c r="D596" s="68"/>
    </row>
    <row r="597">
      <c r="C597" s="77"/>
      <c r="D597" s="68"/>
    </row>
    <row r="598">
      <c r="C598" s="77"/>
      <c r="D598" s="68"/>
    </row>
    <row r="599">
      <c r="C599" s="77"/>
      <c r="D599" s="68"/>
    </row>
    <row r="600">
      <c r="C600" s="77"/>
      <c r="D600" s="68"/>
    </row>
    <row r="601">
      <c r="C601" s="77"/>
      <c r="D601" s="68"/>
    </row>
    <row r="602">
      <c r="C602" s="77"/>
      <c r="D602" s="68"/>
    </row>
    <row r="603">
      <c r="C603" s="77"/>
      <c r="D603" s="68"/>
    </row>
    <row r="604">
      <c r="C604" s="77"/>
      <c r="D604" s="68"/>
    </row>
    <row r="605">
      <c r="C605" s="77"/>
      <c r="D605" s="68"/>
    </row>
    <row r="606">
      <c r="C606" s="77"/>
      <c r="D606" s="68"/>
    </row>
    <row r="607">
      <c r="C607" s="77"/>
      <c r="D607" s="68"/>
    </row>
    <row r="608">
      <c r="C608" s="77"/>
      <c r="D608" s="68"/>
    </row>
    <row r="609">
      <c r="C609" s="77"/>
      <c r="D609" s="68"/>
    </row>
    <row r="610">
      <c r="C610" s="77"/>
      <c r="D610" s="68"/>
    </row>
    <row r="611">
      <c r="C611" s="77"/>
      <c r="D611" s="68"/>
    </row>
    <row r="612">
      <c r="C612" s="77"/>
      <c r="D612" s="68"/>
    </row>
    <row r="613">
      <c r="C613" s="77"/>
      <c r="D613" s="68"/>
    </row>
    <row r="614">
      <c r="C614" s="77"/>
      <c r="D614" s="68"/>
    </row>
    <row r="615">
      <c r="C615" s="77"/>
      <c r="D615" s="68"/>
    </row>
    <row r="616">
      <c r="C616" s="77"/>
      <c r="D616" s="68"/>
    </row>
    <row r="617">
      <c r="C617" s="77"/>
      <c r="D617" s="68"/>
    </row>
    <row r="618">
      <c r="C618" s="77"/>
      <c r="D618" s="68"/>
    </row>
    <row r="619">
      <c r="C619" s="77"/>
      <c r="D619" s="68"/>
    </row>
    <row r="620">
      <c r="C620" s="77"/>
      <c r="D620" s="68"/>
    </row>
    <row r="621">
      <c r="C621" s="77"/>
      <c r="D621" s="68"/>
    </row>
    <row r="622">
      <c r="C622" s="77"/>
      <c r="D622" s="68"/>
    </row>
    <row r="623">
      <c r="C623" s="77"/>
      <c r="D623" s="68"/>
    </row>
    <row r="624">
      <c r="C624" s="77"/>
      <c r="D624" s="68"/>
    </row>
    <row r="625">
      <c r="C625" s="77"/>
      <c r="D625" s="68"/>
    </row>
    <row r="626">
      <c r="C626" s="77"/>
      <c r="D626" s="68"/>
    </row>
    <row r="627">
      <c r="C627" s="77"/>
      <c r="D627" s="68"/>
    </row>
    <row r="628">
      <c r="C628" s="77"/>
      <c r="D628" s="68"/>
    </row>
    <row r="629">
      <c r="C629" s="77"/>
      <c r="D629" s="68"/>
    </row>
    <row r="630">
      <c r="C630" s="77"/>
      <c r="D630" s="68"/>
    </row>
    <row r="631">
      <c r="C631" s="77"/>
      <c r="D631" s="68"/>
    </row>
    <row r="632">
      <c r="C632" s="77"/>
      <c r="D632" s="68"/>
    </row>
    <row r="633">
      <c r="C633" s="77"/>
      <c r="D633" s="68"/>
    </row>
    <row r="634">
      <c r="C634" s="77"/>
      <c r="D634" s="68"/>
    </row>
    <row r="635">
      <c r="C635" s="77"/>
      <c r="D635" s="68"/>
    </row>
    <row r="636">
      <c r="C636" s="77"/>
      <c r="D636" s="68"/>
    </row>
    <row r="637">
      <c r="C637" s="77"/>
      <c r="D637" s="68"/>
    </row>
    <row r="638">
      <c r="C638" s="77"/>
      <c r="D638" s="68"/>
    </row>
    <row r="639">
      <c r="C639" s="77"/>
      <c r="D639" s="68"/>
    </row>
    <row r="640">
      <c r="C640" s="77"/>
      <c r="D640" s="68"/>
    </row>
    <row r="641">
      <c r="C641" s="77"/>
      <c r="D641" s="68"/>
    </row>
    <row r="642">
      <c r="C642" s="77"/>
      <c r="D642" s="68"/>
    </row>
    <row r="643">
      <c r="C643" s="77"/>
      <c r="D643" s="68"/>
    </row>
    <row r="644">
      <c r="C644" s="77"/>
      <c r="D644" s="68"/>
    </row>
    <row r="645">
      <c r="C645" s="77"/>
      <c r="D645" s="68"/>
    </row>
    <row r="646">
      <c r="C646" s="77"/>
      <c r="D646" s="68"/>
    </row>
    <row r="647">
      <c r="C647" s="77"/>
      <c r="D647" s="68"/>
    </row>
    <row r="648">
      <c r="C648" s="77"/>
      <c r="D648" s="68"/>
    </row>
    <row r="649">
      <c r="C649" s="77"/>
      <c r="D649" s="68"/>
    </row>
    <row r="650">
      <c r="C650" s="77"/>
      <c r="D650" s="68"/>
    </row>
    <row r="651">
      <c r="C651" s="77"/>
      <c r="D651" s="68"/>
    </row>
    <row r="652">
      <c r="C652" s="77"/>
      <c r="D652" s="68"/>
    </row>
    <row r="653">
      <c r="C653" s="77"/>
      <c r="D653" s="68"/>
    </row>
    <row r="654">
      <c r="C654" s="77"/>
      <c r="D654" s="68"/>
    </row>
    <row r="655">
      <c r="C655" s="77"/>
      <c r="D655" s="68"/>
    </row>
    <row r="656">
      <c r="C656" s="77"/>
      <c r="D656" s="68"/>
    </row>
    <row r="657">
      <c r="C657" s="77"/>
      <c r="D657" s="68"/>
    </row>
    <row r="658">
      <c r="C658" s="77"/>
      <c r="D658" s="68"/>
    </row>
    <row r="659">
      <c r="C659" s="77"/>
      <c r="D659" s="68"/>
    </row>
    <row r="660">
      <c r="C660" s="77"/>
      <c r="D660" s="68"/>
    </row>
    <row r="661">
      <c r="C661" s="77"/>
      <c r="D661" s="68"/>
    </row>
    <row r="662">
      <c r="C662" s="77"/>
      <c r="D662" s="68"/>
    </row>
    <row r="663">
      <c r="C663" s="77"/>
      <c r="D663" s="68"/>
    </row>
    <row r="664">
      <c r="C664" s="77"/>
      <c r="D664" s="68"/>
    </row>
    <row r="665">
      <c r="C665" s="77"/>
      <c r="D665" s="68"/>
    </row>
    <row r="666">
      <c r="C666" s="77"/>
      <c r="D666" s="68"/>
    </row>
    <row r="667">
      <c r="C667" s="77"/>
      <c r="D667" s="68"/>
    </row>
    <row r="668">
      <c r="C668" s="77"/>
      <c r="D668" s="68"/>
    </row>
    <row r="669">
      <c r="C669" s="77"/>
      <c r="D669" s="68"/>
    </row>
    <row r="670">
      <c r="C670" s="77"/>
      <c r="D670" s="68"/>
    </row>
    <row r="671">
      <c r="C671" s="77"/>
      <c r="D671" s="68"/>
    </row>
    <row r="672">
      <c r="C672" s="77"/>
      <c r="D672" s="68"/>
    </row>
    <row r="673">
      <c r="C673" s="77"/>
      <c r="D673" s="68"/>
    </row>
    <row r="674">
      <c r="C674" s="77"/>
      <c r="D674" s="68"/>
    </row>
    <row r="675">
      <c r="C675" s="77"/>
      <c r="D675" s="68"/>
    </row>
    <row r="676">
      <c r="C676" s="77"/>
      <c r="D676" s="68"/>
    </row>
    <row r="677">
      <c r="C677" s="77"/>
      <c r="D677" s="68"/>
    </row>
    <row r="678">
      <c r="C678" s="77"/>
      <c r="D678" s="68"/>
    </row>
    <row r="679">
      <c r="C679" s="77"/>
      <c r="D679" s="68"/>
    </row>
    <row r="680">
      <c r="C680" s="77"/>
      <c r="D680" s="68"/>
    </row>
    <row r="681">
      <c r="C681" s="77"/>
      <c r="D681" s="68"/>
    </row>
    <row r="682">
      <c r="C682" s="77"/>
      <c r="D682" s="68"/>
    </row>
    <row r="683">
      <c r="C683" s="77"/>
      <c r="D683" s="68"/>
    </row>
    <row r="684">
      <c r="C684" s="77"/>
      <c r="D684" s="68"/>
    </row>
    <row r="685">
      <c r="C685" s="77"/>
      <c r="D685" s="68"/>
    </row>
    <row r="686">
      <c r="C686" s="77"/>
      <c r="D686" s="68"/>
    </row>
    <row r="687">
      <c r="C687" s="77"/>
      <c r="D687" s="68"/>
    </row>
    <row r="688">
      <c r="C688" s="77"/>
      <c r="D688" s="68"/>
    </row>
    <row r="689">
      <c r="C689" s="77"/>
      <c r="D689" s="68"/>
    </row>
    <row r="690">
      <c r="C690" s="77"/>
      <c r="D690" s="68"/>
    </row>
    <row r="691">
      <c r="C691" s="77"/>
      <c r="D691" s="68"/>
    </row>
    <row r="692">
      <c r="C692" s="77"/>
      <c r="D692" s="68"/>
    </row>
    <row r="693">
      <c r="C693" s="77"/>
      <c r="D693" s="68"/>
    </row>
    <row r="694">
      <c r="C694" s="77"/>
      <c r="D694" s="68"/>
    </row>
    <row r="695">
      <c r="C695" s="77"/>
      <c r="D695" s="68"/>
    </row>
    <row r="696">
      <c r="C696" s="77"/>
      <c r="D696" s="68"/>
    </row>
    <row r="697">
      <c r="C697" s="77"/>
      <c r="D697" s="68"/>
    </row>
    <row r="698">
      <c r="C698" s="77"/>
      <c r="D698" s="68"/>
    </row>
    <row r="699">
      <c r="C699" s="77"/>
      <c r="D699" s="68"/>
    </row>
    <row r="700">
      <c r="C700" s="77"/>
      <c r="D700" s="68"/>
    </row>
    <row r="701">
      <c r="C701" s="77"/>
      <c r="D701" s="68"/>
    </row>
    <row r="702">
      <c r="C702" s="77"/>
      <c r="D702" s="68"/>
    </row>
    <row r="703">
      <c r="C703" s="77"/>
      <c r="D703" s="68"/>
    </row>
    <row r="704">
      <c r="C704" s="77"/>
      <c r="D704" s="68"/>
    </row>
    <row r="705">
      <c r="C705" s="77"/>
      <c r="D705" s="68"/>
    </row>
    <row r="706">
      <c r="C706" s="77"/>
      <c r="D706" s="68"/>
    </row>
    <row r="707">
      <c r="C707" s="77"/>
      <c r="D707" s="68"/>
    </row>
    <row r="708">
      <c r="C708" s="77"/>
      <c r="D708" s="68"/>
    </row>
    <row r="709">
      <c r="C709" s="77"/>
      <c r="D709" s="68"/>
    </row>
    <row r="710">
      <c r="C710" s="77"/>
      <c r="D710" s="68"/>
    </row>
    <row r="711">
      <c r="C711" s="77"/>
      <c r="D711" s="68"/>
    </row>
    <row r="712">
      <c r="C712" s="77"/>
      <c r="D712" s="68"/>
    </row>
    <row r="713">
      <c r="C713" s="77"/>
      <c r="D713" s="68"/>
    </row>
    <row r="714">
      <c r="C714" s="77"/>
      <c r="D714" s="68"/>
    </row>
    <row r="715">
      <c r="C715" s="77"/>
      <c r="D715" s="68"/>
    </row>
    <row r="716">
      <c r="C716" s="77"/>
      <c r="D716" s="68"/>
    </row>
    <row r="717">
      <c r="C717" s="77"/>
      <c r="D717" s="68"/>
    </row>
    <row r="718">
      <c r="C718" s="77"/>
      <c r="D718" s="68"/>
    </row>
    <row r="719">
      <c r="C719" s="77"/>
      <c r="D719" s="68"/>
    </row>
    <row r="720">
      <c r="C720" s="77"/>
      <c r="D720" s="68"/>
    </row>
    <row r="721">
      <c r="C721" s="77"/>
      <c r="D721" s="68"/>
    </row>
    <row r="722">
      <c r="C722" s="77"/>
      <c r="D722" s="68"/>
    </row>
    <row r="723">
      <c r="C723" s="77"/>
      <c r="D723" s="68"/>
    </row>
    <row r="724">
      <c r="C724" s="77"/>
      <c r="D724" s="68"/>
    </row>
    <row r="725">
      <c r="C725" s="77"/>
      <c r="D725" s="68"/>
    </row>
    <row r="726">
      <c r="C726" s="77"/>
      <c r="D726" s="68"/>
    </row>
    <row r="727">
      <c r="C727" s="77"/>
      <c r="D727" s="68"/>
    </row>
    <row r="728">
      <c r="C728" s="77"/>
      <c r="D728" s="68"/>
    </row>
    <row r="729">
      <c r="C729" s="77"/>
      <c r="D729" s="68"/>
    </row>
    <row r="730">
      <c r="C730" s="77"/>
      <c r="D730" s="68"/>
    </row>
    <row r="731">
      <c r="C731" s="77"/>
      <c r="D731" s="68"/>
    </row>
    <row r="732">
      <c r="C732" s="77"/>
      <c r="D732" s="68"/>
    </row>
    <row r="733">
      <c r="C733" s="77"/>
      <c r="D733" s="68"/>
    </row>
    <row r="734">
      <c r="C734" s="77"/>
      <c r="D734" s="68"/>
    </row>
    <row r="735">
      <c r="C735" s="77"/>
      <c r="D735" s="68"/>
    </row>
    <row r="736">
      <c r="C736" s="77"/>
      <c r="D736" s="68"/>
    </row>
    <row r="737">
      <c r="C737" s="77"/>
      <c r="D737" s="68"/>
    </row>
    <row r="738">
      <c r="C738" s="77"/>
      <c r="D738" s="68"/>
    </row>
    <row r="739">
      <c r="C739" s="77"/>
      <c r="D739" s="68"/>
    </row>
    <row r="740">
      <c r="C740" s="77"/>
      <c r="D740" s="68"/>
    </row>
    <row r="741">
      <c r="C741" s="77"/>
      <c r="D741" s="68"/>
    </row>
    <row r="742">
      <c r="C742" s="77"/>
      <c r="D742" s="68"/>
    </row>
    <row r="743">
      <c r="C743" s="77"/>
      <c r="D743" s="68"/>
    </row>
    <row r="744">
      <c r="C744" s="77"/>
      <c r="D744" s="68"/>
    </row>
    <row r="745">
      <c r="C745" s="77"/>
      <c r="D745" s="68"/>
    </row>
    <row r="746">
      <c r="C746" s="77"/>
      <c r="D746" s="68"/>
    </row>
    <row r="747">
      <c r="C747" s="77"/>
      <c r="D747" s="68"/>
    </row>
    <row r="748">
      <c r="C748" s="77"/>
      <c r="D748" s="68"/>
    </row>
    <row r="749">
      <c r="C749" s="77"/>
      <c r="D749" s="68"/>
    </row>
    <row r="750">
      <c r="C750" s="77"/>
      <c r="D750" s="68"/>
    </row>
    <row r="751">
      <c r="C751" s="77"/>
      <c r="D751" s="68"/>
    </row>
    <row r="752">
      <c r="C752" s="77"/>
      <c r="D752" s="68"/>
    </row>
    <row r="753">
      <c r="C753" s="77"/>
      <c r="D753" s="68"/>
    </row>
    <row r="754">
      <c r="C754" s="77"/>
      <c r="D754" s="68"/>
    </row>
    <row r="755">
      <c r="C755" s="77"/>
      <c r="D755" s="68"/>
    </row>
    <row r="756">
      <c r="C756" s="77"/>
      <c r="D756" s="68"/>
    </row>
    <row r="757">
      <c r="C757" s="77"/>
      <c r="D757" s="68"/>
    </row>
    <row r="758">
      <c r="C758" s="77"/>
      <c r="D758" s="68"/>
    </row>
    <row r="759">
      <c r="C759" s="77"/>
      <c r="D759" s="68"/>
    </row>
    <row r="760">
      <c r="C760" s="77"/>
      <c r="D760" s="68"/>
    </row>
    <row r="761">
      <c r="C761" s="77"/>
      <c r="D761" s="68"/>
    </row>
    <row r="762">
      <c r="C762" s="77"/>
      <c r="D762" s="68"/>
    </row>
    <row r="763">
      <c r="C763" s="77"/>
      <c r="D763" s="68"/>
    </row>
    <row r="764">
      <c r="C764" s="77"/>
      <c r="D764" s="68"/>
    </row>
    <row r="765">
      <c r="C765" s="77"/>
      <c r="D765" s="68"/>
    </row>
    <row r="766">
      <c r="C766" s="77"/>
      <c r="D766" s="68"/>
    </row>
    <row r="767">
      <c r="C767" s="77"/>
      <c r="D767" s="68"/>
    </row>
    <row r="768">
      <c r="C768" s="77"/>
      <c r="D768" s="68"/>
    </row>
    <row r="769">
      <c r="C769" s="77"/>
      <c r="D769" s="68"/>
    </row>
    <row r="770">
      <c r="C770" s="77"/>
      <c r="D770" s="68"/>
    </row>
    <row r="771">
      <c r="C771" s="77"/>
      <c r="D771" s="68"/>
    </row>
    <row r="772">
      <c r="C772" s="77"/>
      <c r="D772" s="68"/>
    </row>
    <row r="773">
      <c r="C773" s="77"/>
      <c r="D773" s="68"/>
    </row>
    <row r="774">
      <c r="C774" s="77"/>
      <c r="D774" s="68"/>
    </row>
    <row r="775">
      <c r="C775" s="77"/>
      <c r="D775" s="68"/>
    </row>
    <row r="776">
      <c r="C776" s="77"/>
      <c r="D776" s="68"/>
    </row>
    <row r="777">
      <c r="C777" s="77"/>
      <c r="D777" s="68"/>
    </row>
    <row r="778">
      <c r="C778" s="77"/>
      <c r="D778" s="68"/>
    </row>
    <row r="779">
      <c r="C779" s="77"/>
      <c r="D779" s="68"/>
    </row>
    <row r="780">
      <c r="C780" s="77"/>
      <c r="D780" s="68"/>
    </row>
    <row r="781">
      <c r="C781" s="77"/>
      <c r="D781" s="68"/>
    </row>
    <row r="782">
      <c r="C782" s="77"/>
      <c r="D782" s="68"/>
    </row>
    <row r="783">
      <c r="C783" s="77"/>
      <c r="D783" s="68"/>
    </row>
    <row r="784">
      <c r="C784" s="77"/>
      <c r="D784" s="68"/>
    </row>
    <row r="785">
      <c r="C785" s="77"/>
      <c r="D785" s="68"/>
    </row>
    <row r="786">
      <c r="C786" s="77"/>
      <c r="D786" s="68"/>
    </row>
    <row r="787">
      <c r="C787" s="77"/>
      <c r="D787" s="68"/>
    </row>
    <row r="788">
      <c r="C788" s="77"/>
      <c r="D788" s="68"/>
    </row>
    <row r="789">
      <c r="C789" s="77"/>
      <c r="D789" s="68"/>
    </row>
    <row r="790">
      <c r="C790" s="77"/>
      <c r="D790" s="68"/>
    </row>
    <row r="791">
      <c r="C791" s="77"/>
      <c r="D791" s="68"/>
    </row>
    <row r="792">
      <c r="C792" s="77"/>
      <c r="D792" s="68"/>
    </row>
    <row r="793">
      <c r="C793" s="77"/>
      <c r="D793" s="68"/>
    </row>
    <row r="794">
      <c r="C794" s="77"/>
      <c r="D794" s="68"/>
    </row>
    <row r="795">
      <c r="C795" s="77"/>
      <c r="D795" s="68"/>
    </row>
    <row r="796">
      <c r="C796" s="77"/>
      <c r="D796" s="68"/>
    </row>
    <row r="797">
      <c r="C797" s="77"/>
      <c r="D797" s="68"/>
    </row>
    <row r="798">
      <c r="C798" s="77"/>
      <c r="D798" s="68"/>
    </row>
    <row r="799">
      <c r="C799" s="77"/>
      <c r="D799" s="68"/>
    </row>
    <row r="800">
      <c r="C800" s="77"/>
      <c r="D800" s="68"/>
    </row>
    <row r="801">
      <c r="C801" s="77"/>
      <c r="D801" s="68"/>
    </row>
    <row r="802">
      <c r="C802" s="77"/>
      <c r="D802" s="68"/>
    </row>
    <row r="803">
      <c r="C803" s="77"/>
      <c r="D803" s="68"/>
    </row>
    <row r="804">
      <c r="C804" s="77"/>
      <c r="D804" s="68"/>
    </row>
    <row r="805">
      <c r="C805" s="77"/>
      <c r="D805" s="68"/>
    </row>
    <row r="806">
      <c r="C806" s="77"/>
      <c r="D806" s="68"/>
    </row>
    <row r="807">
      <c r="C807" s="77"/>
      <c r="D807" s="68"/>
    </row>
    <row r="808">
      <c r="C808" s="77"/>
      <c r="D808" s="68"/>
    </row>
    <row r="809">
      <c r="C809" s="77"/>
      <c r="D809" s="68"/>
    </row>
    <row r="810">
      <c r="C810" s="77"/>
      <c r="D810" s="68"/>
    </row>
    <row r="811">
      <c r="C811" s="77"/>
      <c r="D811" s="68"/>
    </row>
    <row r="812">
      <c r="C812" s="77"/>
      <c r="D812" s="68"/>
    </row>
    <row r="813">
      <c r="C813" s="77"/>
      <c r="D813" s="68"/>
    </row>
    <row r="814">
      <c r="C814" s="77"/>
      <c r="D814" s="68"/>
    </row>
    <row r="815">
      <c r="C815" s="77"/>
      <c r="D815" s="68"/>
    </row>
    <row r="816">
      <c r="C816" s="77"/>
      <c r="D816" s="68"/>
    </row>
    <row r="817">
      <c r="C817" s="77"/>
      <c r="D817" s="68"/>
    </row>
    <row r="818">
      <c r="C818" s="77"/>
      <c r="D818" s="68"/>
    </row>
    <row r="819">
      <c r="C819" s="77"/>
      <c r="D819" s="68"/>
    </row>
    <row r="820">
      <c r="C820" s="77"/>
      <c r="D820" s="68"/>
    </row>
    <row r="821">
      <c r="C821" s="77"/>
      <c r="D821" s="68"/>
    </row>
    <row r="822">
      <c r="C822" s="77"/>
      <c r="D822" s="68"/>
    </row>
    <row r="823">
      <c r="C823" s="77"/>
      <c r="D823" s="68"/>
    </row>
    <row r="824">
      <c r="C824" s="77"/>
      <c r="D824" s="68"/>
    </row>
    <row r="825">
      <c r="C825" s="77"/>
      <c r="D825" s="68"/>
    </row>
    <row r="826">
      <c r="C826" s="77"/>
      <c r="D826" s="68"/>
    </row>
    <row r="827">
      <c r="C827" s="77"/>
      <c r="D827" s="68"/>
    </row>
    <row r="828">
      <c r="C828" s="77"/>
      <c r="D828" s="68"/>
    </row>
    <row r="829">
      <c r="C829" s="77"/>
      <c r="D829" s="68"/>
    </row>
    <row r="830">
      <c r="C830" s="77"/>
      <c r="D830" s="68"/>
    </row>
    <row r="831">
      <c r="C831" s="77"/>
      <c r="D831" s="68"/>
    </row>
    <row r="832">
      <c r="C832" s="77"/>
      <c r="D832" s="68"/>
    </row>
    <row r="833">
      <c r="C833" s="77"/>
      <c r="D833" s="68"/>
    </row>
    <row r="834">
      <c r="C834" s="77"/>
      <c r="D834" s="68"/>
    </row>
    <row r="835">
      <c r="C835" s="77"/>
      <c r="D835" s="68"/>
    </row>
    <row r="836">
      <c r="C836" s="77"/>
      <c r="D836" s="68"/>
    </row>
    <row r="837">
      <c r="C837" s="77"/>
      <c r="D837" s="68"/>
    </row>
    <row r="838">
      <c r="C838" s="77"/>
      <c r="D838" s="68"/>
    </row>
    <row r="839">
      <c r="C839" s="77"/>
      <c r="D839" s="68"/>
    </row>
    <row r="840">
      <c r="C840" s="77"/>
      <c r="D840" s="68"/>
    </row>
    <row r="841">
      <c r="C841" s="77"/>
      <c r="D841" s="68"/>
    </row>
    <row r="842">
      <c r="C842" s="77"/>
      <c r="D842" s="68"/>
    </row>
    <row r="843">
      <c r="C843" s="77"/>
      <c r="D843" s="68"/>
    </row>
    <row r="844">
      <c r="C844" s="77"/>
      <c r="D844" s="68"/>
    </row>
    <row r="845">
      <c r="C845" s="77"/>
      <c r="D845" s="68"/>
    </row>
    <row r="846">
      <c r="C846" s="77"/>
      <c r="D846" s="68"/>
    </row>
    <row r="847">
      <c r="C847" s="77"/>
      <c r="D847" s="68"/>
    </row>
    <row r="848">
      <c r="C848" s="77"/>
      <c r="D848" s="68"/>
    </row>
    <row r="849">
      <c r="C849" s="77"/>
      <c r="D849" s="68"/>
    </row>
    <row r="850">
      <c r="C850" s="77"/>
      <c r="D850" s="68"/>
    </row>
    <row r="851">
      <c r="C851" s="77"/>
      <c r="D851" s="68"/>
    </row>
    <row r="852">
      <c r="C852" s="77"/>
      <c r="D852" s="68"/>
    </row>
    <row r="853">
      <c r="C853" s="77"/>
      <c r="D853" s="68"/>
    </row>
    <row r="854">
      <c r="C854" s="77"/>
      <c r="D854" s="68"/>
    </row>
    <row r="855">
      <c r="C855" s="77"/>
      <c r="D855" s="68"/>
    </row>
    <row r="856">
      <c r="C856" s="77"/>
      <c r="D856" s="68"/>
    </row>
    <row r="857">
      <c r="C857" s="77"/>
      <c r="D857" s="68"/>
    </row>
    <row r="858">
      <c r="C858" s="77"/>
      <c r="D858" s="68"/>
    </row>
    <row r="859">
      <c r="C859" s="77"/>
      <c r="D859" s="68"/>
    </row>
    <row r="860">
      <c r="C860" s="77"/>
      <c r="D860" s="68"/>
    </row>
    <row r="861">
      <c r="C861" s="77"/>
      <c r="D861" s="68"/>
    </row>
    <row r="862">
      <c r="C862" s="77"/>
      <c r="D862" s="68"/>
    </row>
    <row r="863">
      <c r="C863" s="77"/>
      <c r="D863" s="68"/>
    </row>
    <row r="864">
      <c r="C864" s="77"/>
      <c r="D864" s="68"/>
    </row>
    <row r="865">
      <c r="C865" s="77"/>
      <c r="D865" s="68"/>
    </row>
    <row r="866">
      <c r="C866" s="77"/>
      <c r="D866" s="68"/>
    </row>
    <row r="867">
      <c r="C867" s="77"/>
      <c r="D867" s="68"/>
    </row>
    <row r="868">
      <c r="C868" s="77"/>
      <c r="D868" s="68"/>
    </row>
    <row r="869">
      <c r="C869" s="77"/>
      <c r="D869" s="68"/>
    </row>
    <row r="870">
      <c r="C870" s="77"/>
      <c r="D870" s="68"/>
    </row>
    <row r="871">
      <c r="C871" s="77"/>
      <c r="D871" s="68"/>
    </row>
    <row r="872">
      <c r="C872" s="77"/>
      <c r="D872" s="68"/>
    </row>
    <row r="873">
      <c r="C873" s="77"/>
      <c r="D873" s="68"/>
    </row>
    <row r="874">
      <c r="C874" s="77"/>
      <c r="D874" s="68"/>
    </row>
    <row r="875">
      <c r="C875" s="77"/>
      <c r="D875" s="68"/>
    </row>
    <row r="876">
      <c r="C876" s="77"/>
      <c r="D876" s="68"/>
    </row>
    <row r="877">
      <c r="C877" s="77"/>
      <c r="D877" s="68"/>
    </row>
    <row r="878">
      <c r="C878" s="77"/>
      <c r="D878" s="68"/>
    </row>
    <row r="879">
      <c r="C879" s="77"/>
      <c r="D879" s="68"/>
    </row>
    <row r="880">
      <c r="C880" s="77"/>
      <c r="D880" s="68"/>
    </row>
    <row r="881">
      <c r="C881" s="77"/>
      <c r="D881" s="68"/>
    </row>
    <row r="882">
      <c r="C882" s="77"/>
      <c r="D882" s="68"/>
    </row>
    <row r="883">
      <c r="C883" s="77"/>
      <c r="D883" s="68"/>
    </row>
    <row r="884">
      <c r="C884" s="77"/>
      <c r="D884" s="68"/>
    </row>
    <row r="885">
      <c r="C885" s="77"/>
      <c r="D885" s="68"/>
    </row>
    <row r="886">
      <c r="C886" s="77"/>
      <c r="D886" s="68"/>
    </row>
    <row r="887">
      <c r="C887" s="77"/>
      <c r="D887" s="68"/>
    </row>
    <row r="888">
      <c r="C888" s="77"/>
      <c r="D888" s="68"/>
    </row>
    <row r="889">
      <c r="C889" s="77"/>
      <c r="D889" s="68"/>
    </row>
    <row r="890">
      <c r="C890" s="77"/>
      <c r="D890" s="68"/>
    </row>
    <row r="891">
      <c r="C891" s="77"/>
      <c r="D891" s="68"/>
    </row>
    <row r="892">
      <c r="C892" s="77"/>
      <c r="D892" s="68"/>
    </row>
    <row r="893">
      <c r="C893" s="77"/>
      <c r="D893" s="68"/>
    </row>
    <row r="894">
      <c r="C894" s="77"/>
      <c r="D894" s="68"/>
    </row>
    <row r="895">
      <c r="C895" s="77"/>
      <c r="D895" s="68"/>
    </row>
    <row r="896">
      <c r="C896" s="77"/>
      <c r="D896" s="68"/>
    </row>
    <row r="897">
      <c r="C897" s="77"/>
      <c r="D897" s="68"/>
    </row>
    <row r="898">
      <c r="C898" s="77"/>
      <c r="D898" s="68"/>
    </row>
    <row r="899">
      <c r="C899" s="77"/>
      <c r="D899" s="68"/>
    </row>
    <row r="900">
      <c r="C900" s="77"/>
      <c r="D900" s="68"/>
    </row>
    <row r="901">
      <c r="C901" s="77"/>
      <c r="D901" s="68"/>
    </row>
    <row r="902">
      <c r="C902" s="77"/>
      <c r="D902" s="68"/>
    </row>
    <row r="903">
      <c r="C903" s="77"/>
      <c r="D903" s="68"/>
    </row>
    <row r="904">
      <c r="C904" s="77"/>
      <c r="D904" s="68"/>
    </row>
    <row r="905">
      <c r="C905" s="77"/>
      <c r="D905" s="68"/>
    </row>
    <row r="906">
      <c r="C906" s="77"/>
      <c r="D906" s="68"/>
    </row>
    <row r="907">
      <c r="C907" s="77"/>
      <c r="D907" s="68"/>
    </row>
    <row r="908">
      <c r="C908" s="77"/>
      <c r="D908" s="68"/>
    </row>
    <row r="909">
      <c r="C909" s="77"/>
      <c r="D909" s="68"/>
    </row>
    <row r="910">
      <c r="C910" s="77"/>
      <c r="D910" s="68"/>
    </row>
    <row r="911">
      <c r="C911" s="77"/>
      <c r="D911" s="68"/>
    </row>
    <row r="912">
      <c r="C912" s="77"/>
      <c r="D912" s="68"/>
    </row>
    <row r="913">
      <c r="C913" s="77"/>
      <c r="D913" s="68"/>
    </row>
    <row r="914">
      <c r="C914" s="77"/>
      <c r="D914" s="68"/>
    </row>
    <row r="915">
      <c r="C915" s="77"/>
      <c r="D915" s="68"/>
    </row>
    <row r="916">
      <c r="C916" s="77"/>
      <c r="D916" s="68"/>
    </row>
    <row r="917">
      <c r="C917" s="77"/>
      <c r="D917" s="68"/>
    </row>
    <row r="918">
      <c r="C918" s="77"/>
      <c r="D918" s="68"/>
    </row>
    <row r="919">
      <c r="C919" s="77"/>
      <c r="D919" s="68"/>
    </row>
    <row r="920">
      <c r="C920" s="77"/>
      <c r="D920" s="68"/>
    </row>
    <row r="921">
      <c r="C921" s="77"/>
      <c r="D921" s="68"/>
    </row>
    <row r="922">
      <c r="C922" s="77"/>
      <c r="D922" s="68"/>
    </row>
    <row r="923">
      <c r="C923" s="77"/>
      <c r="D923" s="68"/>
    </row>
    <row r="924">
      <c r="C924" s="77"/>
      <c r="D924" s="68"/>
    </row>
    <row r="925">
      <c r="C925" s="77"/>
      <c r="D925" s="68"/>
    </row>
    <row r="926">
      <c r="C926" s="77"/>
      <c r="D926" s="68"/>
    </row>
    <row r="927">
      <c r="C927" s="77"/>
      <c r="D927" s="68"/>
    </row>
    <row r="928">
      <c r="C928" s="77"/>
      <c r="D928" s="68"/>
    </row>
    <row r="929">
      <c r="C929" s="77"/>
      <c r="D929" s="68"/>
    </row>
    <row r="930">
      <c r="C930" s="77"/>
      <c r="D930" s="68"/>
    </row>
    <row r="931">
      <c r="C931" s="77"/>
      <c r="D931" s="68"/>
    </row>
    <row r="932">
      <c r="C932" s="77"/>
      <c r="D932" s="68"/>
    </row>
    <row r="933">
      <c r="C933" s="77"/>
      <c r="D933" s="68"/>
    </row>
    <row r="934">
      <c r="C934" s="77"/>
      <c r="D934" s="68"/>
    </row>
    <row r="935">
      <c r="C935" s="77"/>
      <c r="D935" s="68"/>
    </row>
    <row r="936">
      <c r="C936" s="77"/>
      <c r="D936" s="68"/>
    </row>
    <row r="937">
      <c r="C937" s="77"/>
      <c r="D937" s="68"/>
    </row>
    <row r="938">
      <c r="C938" s="77"/>
      <c r="D938" s="68"/>
    </row>
    <row r="939">
      <c r="C939" s="77"/>
      <c r="D939" s="68"/>
    </row>
    <row r="940">
      <c r="C940" s="77"/>
      <c r="D940" s="68"/>
    </row>
    <row r="941">
      <c r="C941" s="77"/>
      <c r="D941" s="68"/>
    </row>
    <row r="942">
      <c r="C942" s="77"/>
      <c r="D942" s="68"/>
    </row>
    <row r="943">
      <c r="C943" s="77"/>
      <c r="D943" s="68"/>
    </row>
    <row r="944">
      <c r="C944" s="77"/>
      <c r="D944" s="68"/>
    </row>
    <row r="945">
      <c r="C945" s="77"/>
      <c r="D945" s="68"/>
    </row>
    <row r="946">
      <c r="C946" s="77"/>
      <c r="D946" s="68"/>
    </row>
    <row r="947">
      <c r="C947" s="77"/>
      <c r="D947" s="68"/>
    </row>
    <row r="948">
      <c r="C948" s="77"/>
      <c r="D948" s="68"/>
    </row>
    <row r="949">
      <c r="C949" s="77"/>
      <c r="D949" s="68"/>
    </row>
    <row r="950">
      <c r="C950" s="77"/>
      <c r="D950" s="68"/>
    </row>
    <row r="951">
      <c r="C951" s="77"/>
      <c r="D951" s="68"/>
    </row>
    <row r="952">
      <c r="C952" s="77"/>
      <c r="D952" s="68"/>
    </row>
    <row r="953">
      <c r="C953" s="77"/>
      <c r="D953" s="68"/>
    </row>
    <row r="954">
      <c r="C954" s="77"/>
      <c r="D954" s="68"/>
    </row>
    <row r="955">
      <c r="C955" s="77"/>
      <c r="D955" s="68"/>
    </row>
    <row r="956">
      <c r="C956" s="77"/>
      <c r="D956" s="68"/>
    </row>
    <row r="957">
      <c r="C957" s="77"/>
      <c r="D957" s="68"/>
    </row>
    <row r="958">
      <c r="C958" s="77"/>
      <c r="D958" s="68"/>
    </row>
    <row r="959">
      <c r="C959" s="77"/>
      <c r="D959" s="68"/>
    </row>
    <row r="960">
      <c r="C960" s="77"/>
      <c r="D960" s="68"/>
    </row>
    <row r="961">
      <c r="C961" s="77"/>
      <c r="D961" s="68"/>
    </row>
    <row r="962">
      <c r="C962" s="77"/>
      <c r="D962" s="68"/>
    </row>
    <row r="963">
      <c r="C963" s="77"/>
      <c r="D963" s="68"/>
    </row>
    <row r="964">
      <c r="C964" s="77"/>
      <c r="D964" s="68"/>
    </row>
    <row r="965">
      <c r="C965" s="77"/>
      <c r="D965" s="68"/>
    </row>
    <row r="966">
      <c r="C966" s="77"/>
      <c r="D966" s="68"/>
    </row>
    <row r="967">
      <c r="C967" s="77"/>
      <c r="D967" s="68"/>
    </row>
    <row r="968">
      <c r="C968" s="77"/>
      <c r="D968" s="68"/>
    </row>
    <row r="969">
      <c r="C969" s="77"/>
      <c r="D969" s="68"/>
    </row>
    <row r="970">
      <c r="C970" s="77"/>
      <c r="D970" s="68"/>
    </row>
    <row r="971">
      <c r="C971" s="77"/>
      <c r="D971" s="68"/>
    </row>
    <row r="972">
      <c r="C972" s="77"/>
      <c r="D972" s="68"/>
    </row>
    <row r="973">
      <c r="C973" s="77"/>
      <c r="D973" s="68"/>
    </row>
    <row r="974">
      <c r="C974" s="77"/>
      <c r="D974" s="68"/>
    </row>
    <row r="975">
      <c r="C975" s="77"/>
      <c r="D975" s="68"/>
    </row>
    <row r="976">
      <c r="C976" s="77"/>
      <c r="D976" s="68"/>
    </row>
    <row r="977">
      <c r="C977" s="77"/>
      <c r="D977" s="68"/>
    </row>
    <row r="978">
      <c r="C978" s="77"/>
      <c r="D978" s="68"/>
    </row>
    <row r="979">
      <c r="C979" s="77"/>
      <c r="D979" s="68"/>
    </row>
    <row r="980">
      <c r="C980" s="77"/>
      <c r="D980" s="68"/>
    </row>
    <row r="981">
      <c r="C981" s="77"/>
      <c r="D981" s="68"/>
    </row>
    <row r="982">
      <c r="C982" s="77"/>
      <c r="D982" s="68"/>
    </row>
    <row r="983">
      <c r="C983" s="77"/>
      <c r="D983" s="68"/>
    </row>
    <row r="984">
      <c r="C984" s="77"/>
      <c r="D984" s="68"/>
    </row>
    <row r="985">
      <c r="C985" s="77"/>
      <c r="D985" s="68"/>
    </row>
    <row r="986">
      <c r="C986" s="77"/>
      <c r="D986" s="68"/>
    </row>
    <row r="987">
      <c r="C987" s="77"/>
      <c r="D987" s="68"/>
    </row>
    <row r="988">
      <c r="C988" s="77"/>
      <c r="D988" s="68"/>
    </row>
    <row r="989">
      <c r="C989" s="77"/>
      <c r="D989" s="68"/>
    </row>
    <row r="990">
      <c r="C990" s="77"/>
      <c r="D990" s="68"/>
    </row>
    <row r="991">
      <c r="C991" s="77"/>
      <c r="D991" s="68"/>
    </row>
    <row r="992">
      <c r="C992" s="77"/>
      <c r="D992" s="68"/>
    </row>
    <row r="993">
      <c r="C993" s="77"/>
      <c r="D993" s="68"/>
    </row>
    <row r="994">
      <c r="C994" s="77"/>
      <c r="D994" s="68"/>
    </row>
    <row r="995">
      <c r="C995" s="77"/>
      <c r="D995" s="68"/>
    </row>
    <row r="996">
      <c r="C996" s="77"/>
      <c r="D996" s="68"/>
    </row>
    <row r="997">
      <c r="C997" s="77"/>
      <c r="D997" s="68"/>
    </row>
    <row r="998">
      <c r="C998" s="77"/>
      <c r="D998" s="68"/>
    </row>
    <row r="999">
      <c r="C999" s="77"/>
      <c r="D999" s="68"/>
    </row>
    <row r="1000">
      <c r="C1000" s="77"/>
      <c r="D1000" s="68"/>
    </row>
  </sheetData>
  <drawing r:id="rId1"/>
</worksheet>
</file>