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ata\XLS\"/>
    </mc:Choice>
  </mc:AlternateContent>
  <bookViews>
    <workbookView xWindow="0" yWindow="0" windowWidth="24600" windowHeight="103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4" i="1" l="1"/>
  <c r="C30" i="1"/>
  <c r="D30" i="1" s="1"/>
  <c r="C17" i="1"/>
  <c r="C16" i="1"/>
  <c r="C26" i="1" l="1"/>
  <c r="C22" i="1"/>
  <c r="C23" i="1"/>
  <c r="C25" i="1" s="1"/>
  <c r="C18" i="1"/>
  <c r="C19" i="1"/>
  <c r="C33" i="1" l="1"/>
  <c r="D33" i="1" s="1"/>
  <c r="C24" i="1"/>
  <c r="C20" i="1"/>
  <c r="C21" i="1" s="1"/>
  <c r="C31" i="1" l="1"/>
  <c r="D31" i="1" s="1"/>
  <c r="C32" i="1"/>
  <c r="D32" i="1" s="1"/>
</calcChain>
</file>

<file path=xl/sharedStrings.xml><?xml version="1.0" encoding="utf-8"?>
<sst xmlns="http://schemas.openxmlformats.org/spreadsheetml/2006/main" count="62" uniqueCount="51">
  <si>
    <t>L_B2</t>
    <phoneticPr fontId="1"/>
  </si>
  <si>
    <t>L_23</t>
    <phoneticPr fontId="1"/>
  </si>
  <si>
    <t>L_34</t>
    <phoneticPr fontId="1"/>
  </si>
  <si>
    <t>L_4G</t>
    <phoneticPr fontId="1"/>
  </si>
  <si>
    <t>M_PI</t>
    <phoneticPr fontId="1"/>
  </si>
  <si>
    <t>x</t>
    <phoneticPr fontId="1"/>
  </si>
  <si>
    <t>y</t>
    <phoneticPr fontId="1"/>
  </si>
  <si>
    <t>z</t>
    <phoneticPr fontId="1"/>
  </si>
  <si>
    <t>R_24</t>
    <phoneticPr fontId="1"/>
  </si>
  <si>
    <t>wrist_arg</t>
    <phoneticPr fontId="1"/>
  </si>
  <si>
    <t>Z_24</t>
    <phoneticPr fontId="1"/>
  </si>
  <si>
    <t>theta_2d_tmp0</t>
    <phoneticPr fontId="1"/>
  </si>
  <si>
    <t>theta_2d_tmp1</t>
    <phoneticPr fontId="1"/>
  </si>
  <si>
    <t>theta_2d</t>
    <phoneticPr fontId="1"/>
  </si>
  <si>
    <t>tmp0/tmp1</t>
    <phoneticPr fontId="1"/>
  </si>
  <si>
    <t>t1 = math.atan2(y,x)</t>
  </si>
  <si>
    <t>t1</t>
    <phoneticPr fontId="1"/>
  </si>
  <si>
    <t>t2</t>
    <phoneticPr fontId="1"/>
  </si>
  <si>
    <t>t3</t>
    <phoneticPr fontId="1"/>
  </si>
  <si>
    <t>定数</t>
    <rPh sb="0" eb="2">
      <t>テイスウ</t>
    </rPh>
    <phoneticPr fontId="1"/>
  </si>
  <si>
    <t>計算結果</t>
    <rPh sb="0" eb="2">
      <t>ケイサン</t>
    </rPh>
    <rPh sb="2" eb="4">
      <t>ケッカ</t>
    </rPh>
    <phoneticPr fontId="1"/>
  </si>
  <si>
    <t>Z_24 = z + L_4G*math.sin(wrist_arg)- L_B2</t>
    <phoneticPr fontId="1"/>
  </si>
  <si>
    <t>R_24 = math.sqrt(math.pow(x,2)+math.pow(y,2)) -L_4G*math.cos(wrist_arg);</t>
    <phoneticPr fontId="1"/>
  </si>
  <si>
    <t xml:space="preserve">        </t>
    <phoneticPr fontId="1"/>
  </si>
  <si>
    <t>theta_2d_tmp0 = math.pow(L_23,2)-math.pow(L_34,2)+math.pow(R_24,2)+math.pow(Z_24,2)</t>
  </si>
  <si>
    <t xml:space="preserve">        </t>
    <phoneticPr fontId="1"/>
  </si>
  <si>
    <t>theta_2d_tmp1 = 2*L_23*math.sqrt(math.pow(R_24,2)+math.pow(Z_24,2))</t>
  </si>
  <si>
    <t>theta_2d = math.acos( theta_2d_tmp0 / theta_2d_tmp1)</t>
  </si>
  <si>
    <t>theta_3d_tmp0 = math.pow(L_34,2)-math.pow(L_23,2)+math.pow(R_24,2)+math.pow(Z_24,2)</t>
    <phoneticPr fontId="1"/>
  </si>
  <si>
    <t>theta_3d_tmp0</t>
  </si>
  <si>
    <t>theta_3d_tmp</t>
  </si>
  <si>
    <t xml:space="preserve">theta_3d </t>
  </si>
  <si>
    <t>theta_3d = math.acos( theta_3d_tmp0 / theta_3d_tmp1 )</t>
  </si>
  <si>
    <t>t2 = theta_2d + math.atan2(Z_24, R_24)-M_PI/2</t>
  </si>
  <si>
    <t xml:space="preserve">        </t>
    <phoneticPr fontId="1"/>
  </si>
  <si>
    <t>t3 = theta_2d + theta_3d</t>
  </si>
  <si>
    <t xml:space="preserve">       </t>
    <phoneticPr fontId="1"/>
  </si>
  <si>
    <t>t4 = theta_4d - theta_3d + wrist_arg</t>
    <phoneticPr fontId="1"/>
  </si>
  <si>
    <t>t5=0</t>
  </si>
  <si>
    <t>t4</t>
  </si>
  <si>
    <t>t5</t>
  </si>
  <si>
    <t>theta_4d = math.atan2(Z_24, R_24);</t>
    <phoneticPr fontId="1"/>
  </si>
  <si>
    <t xml:space="preserve">theta_4d </t>
    <phoneticPr fontId="1"/>
  </si>
  <si>
    <t>サーボ制御値</t>
    <rPh sb="3" eb="5">
      <t>セイギョ</t>
    </rPh>
    <rPh sb="5" eb="6">
      <t>チ</t>
    </rPh>
    <phoneticPr fontId="1"/>
  </si>
  <si>
    <t>座標入力</t>
    <rPh sb="0" eb="2">
      <t>ザヒョウ</t>
    </rPh>
    <rPh sb="2" eb="4">
      <t>ニュウリョク</t>
    </rPh>
    <phoneticPr fontId="1"/>
  </si>
  <si>
    <t>m</t>
  </si>
  <si>
    <t>m</t>
    <phoneticPr fontId="1"/>
  </si>
  <si>
    <t>m</t>
    <phoneticPr fontId="1"/>
  </si>
  <si>
    <t>rad</t>
  </si>
  <si>
    <t>rad</t>
    <phoneticPr fontId="1"/>
  </si>
  <si>
    <t>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</si>
</sst>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"/>
    <numFmt numFmtId="182" formatCode="0.000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rgb="FFFF0000"/>
      <name val="ＭＳ Ｐ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5" borderId="0" xfId="0" applyFill="1">
      <alignment vertical="center"/>
    </xf>
    <xf numFmtId="176" fontId="0" fillId="5" borderId="0" xfId="0" applyNumberFormat="1" applyFill="1">
      <alignment vertical="center"/>
    </xf>
    <xf numFmtId="0" fontId="0" fillId="4" borderId="0" xfId="0" applyFill="1">
      <alignment vertical="center"/>
    </xf>
    <xf numFmtId="0" fontId="0" fillId="3" borderId="0" xfId="0" applyFill="1" applyAlignment="1">
      <alignment horizontal="right" vertical="center"/>
    </xf>
    <xf numFmtId="182" fontId="0" fillId="5" borderId="0" xfId="0" applyNumberFormat="1" applyFill="1">
      <alignment vertical="center"/>
    </xf>
    <xf numFmtId="182" fontId="2" fillId="4" borderId="0" xfId="0" applyNumberFormat="1" applyFont="1" applyFill="1">
      <alignment vertical="center"/>
    </xf>
    <xf numFmtId="182" fontId="0" fillId="2" borderId="0" xfId="0" applyNumberFormat="1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47"/>
  <sheetViews>
    <sheetView tabSelected="1" workbookViewId="0">
      <selection activeCell="C14" sqref="C14"/>
    </sheetView>
  </sheetViews>
  <sheetFormatPr defaultRowHeight="13.5" x14ac:dyDescent="0.15"/>
  <cols>
    <col min="2" max="2" width="17.875" customWidth="1"/>
    <col min="3" max="3" width="6.875" bestFit="1" customWidth="1"/>
    <col min="4" max="4" width="5.875" bestFit="1" customWidth="1"/>
    <col min="5" max="5" width="67" bestFit="1" customWidth="1"/>
  </cols>
  <sheetData>
    <row r="2" spans="2:5" x14ac:dyDescent="0.15">
      <c r="B2" s="2" t="s">
        <v>44</v>
      </c>
      <c r="C2" s="6"/>
      <c r="D2" s="2"/>
    </row>
    <row r="3" spans="2:5" x14ac:dyDescent="0.15">
      <c r="B3" s="5" t="s">
        <v>5</v>
      </c>
      <c r="C3" s="8">
        <v>0.1</v>
      </c>
      <c r="D3" s="5" t="s">
        <v>46</v>
      </c>
    </row>
    <row r="4" spans="2:5" x14ac:dyDescent="0.15">
      <c r="B4" s="5" t="s">
        <v>6</v>
      </c>
      <c r="C4" s="8">
        <v>0.24</v>
      </c>
      <c r="D4" s="5" t="s">
        <v>46</v>
      </c>
    </row>
    <row r="5" spans="2:5" x14ac:dyDescent="0.15">
      <c r="B5" s="5" t="s">
        <v>7</v>
      </c>
      <c r="C5" s="8">
        <v>0.15</v>
      </c>
      <c r="D5" s="5" t="s">
        <v>47</v>
      </c>
    </row>
    <row r="6" spans="2:5" x14ac:dyDescent="0.15">
      <c r="B6" s="5" t="s">
        <v>9</v>
      </c>
      <c r="C6" s="8">
        <v>0</v>
      </c>
      <c r="D6" s="5" t="s">
        <v>49</v>
      </c>
    </row>
    <row r="8" spans="2:5" x14ac:dyDescent="0.15">
      <c r="B8" s="2" t="s">
        <v>19</v>
      </c>
      <c r="C8" s="2"/>
      <c r="D8" s="2"/>
    </row>
    <row r="9" spans="2:5" x14ac:dyDescent="0.15">
      <c r="B9" s="1" t="s">
        <v>0</v>
      </c>
      <c r="C9" s="9">
        <v>7.5999999999999998E-2</v>
      </c>
      <c r="D9" s="1" t="s">
        <v>46</v>
      </c>
    </row>
    <row r="10" spans="2:5" x14ac:dyDescent="0.15">
      <c r="B10" s="1" t="s">
        <v>1</v>
      </c>
      <c r="C10" s="9">
        <v>8.2500000000000004E-2</v>
      </c>
      <c r="D10" s="1" t="s">
        <v>46</v>
      </c>
    </row>
    <row r="11" spans="2:5" x14ac:dyDescent="0.15">
      <c r="B11" s="1" t="s">
        <v>2</v>
      </c>
      <c r="C11" s="9">
        <v>9.4E-2</v>
      </c>
      <c r="D11" s="1" t="s">
        <v>46</v>
      </c>
    </row>
    <row r="12" spans="2:5" x14ac:dyDescent="0.15">
      <c r="B12" s="1" t="s">
        <v>3</v>
      </c>
      <c r="C12" s="9">
        <v>0.1</v>
      </c>
      <c r="D12" s="1" t="s">
        <v>46</v>
      </c>
    </row>
    <row r="13" spans="2:5" x14ac:dyDescent="0.15">
      <c r="B13" s="1" t="s">
        <v>4</v>
      </c>
      <c r="C13" s="9">
        <v>3.1415000000000002</v>
      </c>
      <c r="D13" s="1"/>
    </row>
    <row r="15" spans="2:5" x14ac:dyDescent="0.15">
      <c r="B15" s="2" t="s">
        <v>20</v>
      </c>
      <c r="C15" s="2"/>
      <c r="D15" s="2"/>
    </row>
    <row r="16" spans="2:5" x14ac:dyDescent="0.15">
      <c r="B16" s="3" t="s">
        <v>8</v>
      </c>
      <c r="C16" s="7">
        <f>SQRT(C3*C3+C4*C4)-C12*COS(C6)</f>
        <v>0.16</v>
      </c>
      <c r="D16" s="3" t="s">
        <v>45</v>
      </c>
      <c r="E16" t="s">
        <v>22</v>
      </c>
    </row>
    <row r="17" spans="2:5" x14ac:dyDescent="0.15">
      <c r="B17" s="3" t="s">
        <v>10</v>
      </c>
      <c r="C17" s="7">
        <f>C5+C12*SIN(C6)-C9</f>
        <v>7.3999999999999996E-2</v>
      </c>
      <c r="D17" s="3" t="s">
        <v>45</v>
      </c>
      <c r="E17" t="s">
        <v>21</v>
      </c>
    </row>
    <row r="18" spans="2:5" x14ac:dyDescent="0.15">
      <c r="B18" s="3" t="s">
        <v>11</v>
      </c>
      <c r="C18" s="7">
        <f>C10*C10-C11*C11+C16*C16+C17*C17</f>
        <v>2.9046249999999999E-2</v>
      </c>
      <c r="D18" s="3"/>
      <c r="E18" t="s">
        <v>24</v>
      </c>
    </row>
    <row r="19" spans="2:5" x14ac:dyDescent="0.15">
      <c r="B19" s="3" t="s">
        <v>12</v>
      </c>
      <c r="C19" s="7">
        <f>2*C10*SQRT(C16*C16+C17*C17)</f>
        <v>2.9086837229234809E-2</v>
      </c>
      <c r="D19" s="3"/>
      <c r="E19" t="s">
        <v>26</v>
      </c>
    </row>
    <row r="20" spans="2:5" x14ac:dyDescent="0.15">
      <c r="B20" s="3" t="s">
        <v>14</v>
      </c>
      <c r="C20" s="7">
        <f>C18/C19</f>
        <v>0.99860461868318851</v>
      </c>
      <c r="D20" s="3"/>
    </row>
    <row r="21" spans="2:5" x14ac:dyDescent="0.15">
      <c r="B21" s="3" t="s">
        <v>13</v>
      </c>
      <c r="C21" s="7">
        <f>ACOS(C20)</f>
        <v>5.2833814029553894E-2</v>
      </c>
      <c r="D21" s="3" t="s">
        <v>48</v>
      </c>
      <c r="E21" t="s">
        <v>27</v>
      </c>
    </row>
    <row r="22" spans="2:5" x14ac:dyDescent="0.15">
      <c r="B22" s="3" t="s">
        <v>29</v>
      </c>
      <c r="C22" s="7">
        <f>C11*C11-C10*C10+C16*C16+C17*C17</f>
        <v>3.3105750000000003E-2</v>
      </c>
      <c r="D22" s="3"/>
      <c r="E22" t="s">
        <v>28</v>
      </c>
    </row>
    <row r="23" spans="2:5" x14ac:dyDescent="0.15">
      <c r="B23" s="3" t="s">
        <v>30</v>
      </c>
      <c r="C23" s="7">
        <f>2*C11*SQRT(C16*C16+C17+C17)</f>
        <v>7.8330826626558714E-2</v>
      </c>
      <c r="D23" s="3"/>
    </row>
    <row r="24" spans="2:5" x14ac:dyDescent="0.15">
      <c r="B24" s="3" t="s">
        <v>14</v>
      </c>
      <c r="C24" s="7">
        <f>C22/C23</f>
        <v>0.42264012044493382</v>
      </c>
      <c r="D24" s="3"/>
    </row>
    <row r="25" spans="2:5" x14ac:dyDescent="0.15">
      <c r="B25" s="3" t="s">
        <v>31</v>
      </c>
      <c r="C25" s="7">
        <f>ACOS(C23)</f>
        <v>1.4923851755388715</v>
      </c>
      <c r="D25" s="3" t="s">
        <v>48</v>
      </c>
      <c r="E25" t="s">
        <v>32</v>
      </c>
    </row>
    <row r="26" spans="2:5" x14ac:dyDescent="0.15">
      <c r="B26" s="3" t="s">
        <v>42</v>
      </c>
      <c r="C26" s="7">
        <f>ATAN2(C16,C17)</f>
        <v>0.43320016843163489</v>
      </c>
      <c r="D26" s="3" t="s">
        <v>48</v>
      </c>
      <c r="E26" t="s">
        <v>41</v>
      </c>
    </row>
    <row r="29" spans="2:5" x14ac:dyDescent="0.15">
      <c r="B29" s="2" t="s">
        <v>43</v>
      </c>
      <c r="C29" s="2" t="s">
        <v>48</v>
      </c>
      <c r="D29" s="2" t="s">
        <v>50</v>
      </c>
    </row>
    <row r="30" spans="2:5" x14ac:dyDescent="0.15">
      <c r="B30" s="3" t="s">
        <v>16</v>
      </c>
      <c r="C30" s="7">
        <f>ATAN2(C4,C3)</f>
        <v>0.39479111969976155</v>
      </c>
      <c r="D30" s="4">
        <f>C30/3.14*180</f>
        <v>22.631338071960855</v>
      </c>
      <c r="E30" t="s">
        <v>15</v>
      </c>
    </row>
    <row r="31" spans="2:5" x14ac:dyDescent="0.15">
      <c r="B31" s="3" t="s">
        <v>17</v>
      </c>
      <c r="C31" s="7">
        <f>C21+ATAN2(C16,C17)-(C13/2)</f>
        <v>-1.0847160175388113</v>
      </c>
      <c r="D31" s="4">
        <f>C31/3.14*180</f>
        <v>-62.181172979931851</v>
      </c>
      <c r="E31" t="s">
        <v>33</v>
      </c>
    </row>
    <row r="32" spans="2:5" x14ac:dyDescent="0.15">
      <c r="B32" s="3" t="s">
        <v>18</v>
      </c>
      <c r="C32" s="7">
        <f>C21+C25</f>
        <v>1.5452189895684254</v>
      </c>
      <c r="D32" s="4">
        <f>C32/3.14*180</f>
        <v>88.579432523030761</v>
      </c>
      <c r="E32" t="s">
        <v>35</v>
      </c>
    </row>
    <row r="33" spans="2:8" x14ac:dyDescent="0.15">
      <c r="B33" s="3" t="s">
        <v>39</v>
      </c>
      <c r="C33" s="7">
        <f>C26-C25+C6</f>
        <v>-1.0591850071072366</v>
      </c>
      <c r="D33" s="4">
        <f>C33/3.14*180</f>
        <v>-60.717611872389355</v>
      </c>
      <c r="E33" t="s">
        <v>37</v>
      </c>
    </row>
    <row r="34" spans="2:8" x14ac:dyDescent="0.15">
      <c r="B34" s="3" t="s">
        <v>40</v>
      </c>
      <c r="C34" s="7">
        <v>0</v>
      </c>
      <c r="D34" s="4">
        <f>C34/3.14*180</f>
        <v>0</v>
      </c>
      <c r="E34" t="s">
        <v>38</v>
      </c>
    </row>
    <row r="36" spans="2:8" x14ac:dyDescent="0.15">
      <c r="H36" t="s">
        <v>23</v>
      </c>
    </row>
    <row r="37" spans="2:8" x14ac:dyDescent="0.15">
      <c r="H37" t="s">
        <v>25</v>
      </c>
    </row>
    <row r="42" spans="2:8" x14ac:dyDescent="0.15">
      <c r="H42" t="s">
        <v>34</v>
      </c>
    </row>
    <row r="46" spans="2:8" x14ac:dyDescent="0.15">
      <c r="H46" t="s">
        <v>34</v>
      </c>
    </row>
    <row r="47" spans="2:8" x14ac:dyDescent="0.15">
      <c r="H47" t="s">
        <v>36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noroma</dc:creator>
  <cp:lastModifiedBy>noroma</cp:lastModifiedBy>
  <dcterms:created xsi:type="dcterms:W3CDTF">2019-10-12T10:50:25Z</dcterms:created>
  <dcterms:modified xsi:type="dcterms:W3CDTF">2019-10-22T01:47:29Z</dcterms:modified>
</cp:coreProperties>
</file>