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3.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drawings/drawing4.xml" ContentType="application/vnd.openxmlformats-officedocument.drawing+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drawings/drawing5.xml" ContentType="application/vnd.openxmlformats-officedocument.drawing+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drawings/drawing6.xml" ContentType="application/vnd.openxmlformats-officedocument.drawing+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codeName="ThisWorkbook" defaultThemeVersion="202300"/>
  <mc:AlternateContent xmlns:mc="http://schemas.openxmlformats.org/markup-compatibility/2006">
    <mc:Choice Requires="x15">
      <x15ac:absPath xmlns:x15ac="http://schemas.microsoft.com/office/spreadsheetml/2010/11/ac" url="G:\共有ドライブ\田村駒：営業成績・予算入力システム\08_保守運用\20260227\10_開発\営業成績マクロ\変更版Ver2\"/>
    </mc:Choice>
  </mc:AlternateContent>
  <xr:revisionPtr revIDLastSave="0" documentId="13_ncr:1_{A27C47E1-FAB1-4824-B84C-C97C9F66DC94}" xr6:coauthVersionLast="47" xr6:coauthVersionMax="47" xr10:uidLastSave="{00000000-0000-0000-0000-000000000000}"/>
  <bookViews>
    <workbookView xWindow="-108" yWindow="-108" windowWidth="23256" windowHeight="12456" xr2:uid="{C95B5B7A-8E4D-4CE1-8B41-44713083CE58}"/>
  </bookViews>
  <sheets>
    <sheet name="事業部長4" sheetId="2" r:id="rId1"/>
    <sheet name="事業部長5" sheetId="3" r:id="rId2"/>
    <sheet name="事業部長6" sheetId="4" r:id="rId3"/>
    <sheet name="事業部長7" sheetId="5" r:id="rId4"/>
    <sheet name="事業部長8" sheetId="6" r:id="rId5"/>
    <sheet name="事業部長9" sheetId="7" r:id="rId6"/>
    <sheet name="||" sheetId="8" r:id="rId7"/>
    <sheet name="SET" sheetId="9" r:id="rId8"/>
    <sheet name="マスタ" sheetId="10" r:id="rId9"/>
    <sheet name="フローイメージ" sheetId="11" state="hidden" r:id="rId10"/>
    <sheet name="前年実績" sheetId="16" r:id="rId11"/>
    <sheet name="説明書" sheetId="12" r:id="rId12"/>
    <sheet name="ファイル作成時の注意事項" sheetId="17" r:id="rId13"/>
    <sheet name="マクロボタン押下時の動作" sheetId="14" r:id="rId14"/>
  </sheets>
  <functionGroups builtInGroupCount="19"/>
  <externalReferences>
    <externalReference r:id="rId15"/>
    <externalReference r:id="rId16"/>
  </externalReferences>
  <definedNames>
    <definedName name="_Order1" hidden="1">255</definedName>
    <definedName name="_Order2" hidden="1">255</definedName>
    <definedName name="_xleta.NOW" hidden="1" xlm="1">#NAME?</definedName>
    <definedName name="NameJPN">"テキスト 116"</definedName>
    <definedName name="PGMName">"テキスト 114"</definedName>
    <definedName name="_xlnm.Print_Area" localSheetId="0">事業部長4!$A$3:$X$64</definedName>
    <definedName name="_xlnm.Print_Area" localSheetId="1">事業部長5!$A$3:$X$64</definedName>
    <definedName name="_xlnm.Print_Area" localSheetId="2">事業部長6!$A$3:$X$64</definedName>
    <definedName name="_xlnm.Print_Area" localSheetId="3">事業部長7!$A$3:$X$64</definedName>
    <definedName name="_xlnm.Print_Area" localSheetId="4">事業部長8!$A$3:$X$64</definedName>
    <definedName name="_xlnm.Print_Area" localSheetId="5">事業部長9!$A$3:$X$64</definedName>
    <definedName name="オールクリアー" localSheetId="12">ファイル作成時の注意事項!オールクリアー</definedName>
    <definedName name="オールクリアー" localSheetId="9">[1]!オールクリアー</definedName>
    <definedName name="オールクリアー" localSheetId="13">[1]!オールクリアー</definedName>
    <definedName name="オールクリアー" localSheetId="11">[1]!オールクリアー</definedName>
    <definedName name="オールクリアー" localSheetId="10">#N/A</definedName>
    <definedName name="オールクリアー">[0]!オールクリアー</definedName>
    <definedName name="営業報告コピー" localSheetId="13">[2]!営業報告コピー</definedName>
    <definedName name="営業報告コピー" localSheetId="0">[2]!営業報告コピー</definedName>
    <definedName name="営業報告コピー" localSheetId="1">[2]!営業報告コピー</definedName>
    <definedName name="営業報告コピー" localSheetId="2">[2]!営業報告コピー</definedName>
    <definedName name="営業報告コピー" localSheetId="3">[2]!営業報告コピー</definedName>
    <definedName name="営業報告コピー" localSheetId="4">[2]!営業報告コピー</definedName>
    <definedName name="営業報告コピー" localSheetId="5">[2]!営業報告コピー</definedName>
    <definedName name="営業報告コピー" localSheetId="11">[2]!営業報告コピー</definedName>
    <definedName name="営業報告コピー">[2]!営業報告コピー</definedName>
    <definedName name="見通しコピー" localSheetId="13">[2]!見通しコピー</definedName>
    <definedName name="見通しコピー" localSheetId="0">[2]!見通しコピー</definedName>
    <definedName name="見通しコピー" localSheetId="1">[2]!見通しコピー</definedName>
    <definedName name="見通しコピー" localSheetId="2">[2]!見通しコピー</definedName>
    <definedName name="見通しコピー" localSheetId="3">[2]!見通しコピー</definedName>
    <definedName name="見通しコピー" localSheetId="4">[2]!見通しコピー</definedName>
    <definedName name="見通しコピー" localSheetId="5">[2]!見通しコピー</definedName>
    <definedName name="見通しコピー" localSheetId="11">[2]!見通しコピー</definedName>
    <definedName name="見通しコピー">[2]!見通しコピー</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43" i="2" l="1"/>
  <c r="L40" i="2"/>
  <c r="L46" i="2"/>
  <c r="L45" i="2"/>
  <c r="L44" i="2"/>
  <c r="L42" i="2"/>
  <c r="L41" i="2"/>
  <c r="L39" i="2"/>
  <c r="L38" i="2"/>
  <c r="L37" i="2"/>
  <c r="L36" i="2"/>
  <c r="L35" i="2"/>
  <c r="L34" i="2"/>
  <c r="L33" i="2"/>
  <c r="L32" i="2"/>
  <c r="L31" i="2"/>
  <c r="L24" i="2"/>
  <c r="M25" i="2"/>
  <c r="M24" i="2"/>
  <c r="M25" i="3"/>
  <c r="M24" i="3"/>
  <c r="M25" i="4"/>
  <c r="M24" i="4"/>
  <c r="M25" i="5"/>
  <c r="M24" i="5"/>
  <c r="M25" i="6"/>
  <c r="M24" i="6"/>
  <c r="M25" i="7"/>
  <c r="M24" i="7"/>
  <c r="L25" i="7" l="1"/>
  <c r="K25" i="7"/>
  <c r="J25" i="7"/>
  <c r="L24" i="7"/>
  <c r="K24" i="7"/>
  <c r="J24" i="7"/>
  <c r="L25" i="6"/>
  <c r="K25" i="6"/>
  <c r="J25" i="6"/>
  <c r="L24" i="6"/>
  <c r="K24" i="6"/>
  <c r="J24" i="6"/>
  <c r="L25" i="5"/>
  <c r="K25" i="5"/>
  <c r="J25" i="5"/>
  <c r="L24" i="5"/>
  <c r="K24" i="5"/>
  <c r="J24" i="5"/>
  <c r="L25" i="4"/>
  <c r="K25" i="4"/>
  <c r="J25" i="4"/>
  <c r="L24" i="4"/>
  <c r="K24" i="4"/>
  <c r="J24" i="4"/>
  <c r="L25" i="3"/>
  <c r="K25" i="3"/>
  <c r="J25" i="3"/>
  <c r="L24" i="3"/>
  <c r="K24" i="3"/>
  <c r="J24" i="3"/>
  <c r="K24" i="2"/>
  <c r="J24" i="2"/>
  <c r="L25" i="2"/>
  <c r="K25" i="2"/>
  <c r="J25" i="2"/>
  <c r="X13" i="7" l="1"/>
  <c r="W13" i="7"/>
  <c r="V13" i="7"/>
  <c r="U13" i="7"/>
  <c r="T13" i="7"/>
  <c r="S13" i="7"/>
  <c r="R13" i="7"/>
  <c r="Q13" i="7"/>
  <c r="P13" i="7"/>
  <c r="X12" i="7"/>
  <c r="W12" i="7"/>
  <c r="V12" i="7"/>
  <c r="U12" i="7"/>
  <c r="T12" i="7"/>
  <c r="S12" i="7"/>
  <c r="R12" i="7"/>
  <c r="Q12" i="7"/>
  <c r="P12" i="7"/>
  <c r="X11" i="7"/>
  <c r="W11" i="7"/>
  <c r="V11" i="7"/>
  <c r="U11" i="7"/>
  <c r="T11" i="7"/>
  <c r="S11" i="7"/>
  <c r="R11" i="7"/>
  <c r="Q11" i="7"/>
  <c r="P11" i="7"/>
  <c r="X10" i="7"/>
  <c r="W10" i="7"/>
  <c r="V10" i="7"/>
  <c r="U10" i="7"/>
  <c r="T10" i="7"/>
  <c r="S10" i="7"/>
  <c r="R10" i="7"/>
  <c r="Q10" i="7"/>
  <c r="P10" i="7"/>
  <c r="X9" i="7"/>
  <c r="W9" i="7"/>
  <c r="V9" i="7"/>
  <c r="U9" i="7"/>
  <c r="T9" i="7"/>
  <c r="S9" i="7"/>
  <c r="R9" i="7"/>
  <c r="Q9" i="7"/>
  <c r="P9" i="7"/>
  <c r="X8" i="7"/>
  <c r="W8" i="7"/>
  <c r="V8" i="7"/>
  <c r="U8" i="7"/>
  <c r="T8" i="7"/>
  <c r="S8" i="7"/>
  <c r="R8" i="7"/>
  <c r="Q8" i="7"/>
  <c r="P8" i="7"/>
  <c r="O13" i="7"/>
  <c r="O12" i="7"/>
  <c r="O11" i="7"/>
  <c r="O10" i="7"/>
  <c r="O9" i="7"/>
  <c r="O8" i="7"/>
  <c r="O5" i="7"/>
  <c r="X13" i="6"/>
  <c r="V13" i="6"/>
  <c r="U13" i="6"/>
  <c r="S13" i="6"/>
  <c r="R13" i="6"/>
  <c r="P13" i="6"/>
  <c r="O13" i="6"/>
  <c r="X12" i="6"/>
  <c r="V12" i="6"/>
  <c r="U12" i="6"/>
  <c r="S12" i="6"/>
  <c r="R12" i="6"/>
  <c r="P12" i="6"/>
  <c r="O12" i="6"/>
  <c r="X11" i="6"/>
  <c r="V11" i="6"/>
  <c r="U11" i="6"/>
  <c r="S11" i="6"/>
  <c r="R11" i="6"/>
  <c r="P11" i="6"/>
  <c r="O11" i="6"/>
  <c r="X10" i="6"/>
  <c r="V10" i="6"/>
  <c r="U10" i="6"/>
  <c r="S10" i="6"/>
  <c r="R10" i="6"/>
  <c r="P10" i="6"/>
  <c r="O10" i="6"/>
  <c r="X9" i="6"/>
  <c r="V9" i="6"/>
  <c r="U9" i="6"/>
  <c r="S9" i="6"/>
  <c r="R9" i="6"/>
  <c r="P9" i="6"/>
  <c r="O9" i="6"/>
  <c r="X8" i="6"/>
  <c r="V8" i="6"/>
  <c r="U8" i="6"/>
  <c r="S8" i="6"/>
  <c r="R8" i="6"/>
  <c r="P8" i="6"/>
  <c r="O8" i="6"/>
  <c r="O5" i="6"/>
  <c r="O5" i="5"/>
  <c r="X13" i="5"/>
  <c r="V13" i="5"/>
  <c r="U13" i="5"/>
  <c r="S13" i="5"/>
  <c r="R13" i="5"/>
  <c r="P13" i="5"/>
  <c r="X12" i="5"/>
  <c r="V12" i="5"/>
  <c r="U12" i="5"/>
  <c r="S12" i="5"/>
  <c r="R12" i="5"/>
  <c r="P12" i="5"/>
  <c r="X11" i="5"/>
  <c r="V11" i="5"/>
  <c r="U11" i="5"/>
  <c r="S11" i="5"/>
  <c r="R11" i="5"/>
  <c r="P11" i="5"/>
  <c r="X10" i="5"/>
  <c r="V10" i="5"/>
  <c r="U10" i="5"/>
  <c r="S10" i="5"/>
  <c r="R10" i="5"/>
  <c r="P10" i="5"/>
  <c r="X9" i="5"/>
  <c r="V9" i="5"/>
  <c r="U9" i="5"/>
  <c r="S9" i="5"/>
  <c r="R9" i="5"/>
  <c r="P9" i="5"/>
  <c r="X8" i="5"/>
  <c r="V8" i="5"/>
  <c r="U8" i="5"/>
  <c r="S8" i="5"/>
  <c r="R8" i="5"/>
  <c r="P8" i="5"/>
  <c r="O13" i="5"/>
  <c r="O12" i="5"/>
  <c r="O11" i="5"/>
  <c r="O10" i="5"/>
  <c r="O9" i="5"/>
  <c r="O8" i="5"/>
  <c r="X13" i="4"/>
  <c r="V13" i="4"/>
  <c r="U13" i="4"/>
  <c r="S13" i="4"/>
  <c r="R13" i="4"/>
  <c r="P13" i="4"/>
  <c r="X12" i="4"/>
  <c r="V12" i="4"/>
  <c r="U12" i="4"/>
  <c r="S12" i="4"/>
  <c r="R12" i="4"/>
  <c r="P12" i="4"/>
  <c r="X11" i="4"/>
  <c r="V11" i="4"/>
  <c r="U11" i="4"/>
  <c r="S11" i="4"/>
  <c r="R11" i="4"/>
  <c r="P11" i="4"/>
  <c r="X10" i="4"/>
  <c r="V10" i="4"/>
  <c r="U10" i="4"/>
  <c r="S10" i="4"/>
  <c r="R10" i="4"/>
  <c r="P10" i="4"/>
  <c r="X9" i="4"/>
  <c r="V9" i="4"/>
  <c r="U9" i="4"/>
  <c r="S9" i="4"/>
  <c r="R9" i="4"/>
  <c r="P9" i="4"/>
  <c r="X8" i="4"/>
  <c r="V8" i="4"/>
  <c r="U8" i="4"/>
  <c r="S8" i="4"/>
  <c r="R8" i="4"/>
  <c r="P8" i="4"/>
  <c r="O5" i="3"/>
  <c r="O5" i="4"/>
  <c r="O13" i="4"/>
  <c r="O12" i="4"/>
  <c r="O11" i="4"/>
  <c r="O10" i="4"/>
  <c r="O9" i="4"/>
  <c r="O8" i="4"/>
  <c r="L46" i="7"/>
  <c r="K46" i="7"/>
  <c r="I46" i="7"/>
  <c r="H46" i="7"/>
  <c r="F46" i="7"/>
  <c r="E46" i="7"/>
  <c r="C46" i="7"/>
  <c r="B46" i="7"/>
  <c r="L45" i="7"/>
  <c r="K45" i="7"/>
  <c r="I45" i="7"/>
  <c r="H45" i="7"/>
  <c r="M45" i="7" s="1"/>
  <c r="F45" i="7"/>
  <c r="G45" i="7" s="1"/>
  <c r="E45" i="7"/>
  <c r="C45" i="7"/>
  <c r="B45" i="7"/>
  <c r="L44" i="7"/>
  <c r="K44" i="7"/>
  <c r="I44" i="7"/>
  <c r="H44" i="7"/>
  <c r="F44" i="7"/>
  <c r="E44" i="7"/>
  <c r="G44" i="7" s="1"/>
  <c r="C44" i="7"/>
  <c r="B44" i="7"/>
  <c r="L43" i="7"/>
  <c r="K43" i="7"/>
  <c r="I43" i="7"/>
  <c r="H43" i="7"/>
  <c r="M43" i="7" s="1"/>
  <c r="F43" i="7"/>
  <c r="E43" i="7"/>
  <c r="G43" i="7" s="1"/>
  <c r="C43" i="7"/>
  <c r="B43" i="7"/>
  <c r="L42" i="7"/>
  <c r="K42" i="7"/>
  <c r="I42" i="7"/>
  <c r="H42" i="7"/>
  <c r="M42" i="7" s="1"/>
  <c r="F42" i="7"/>
  <c r="G42" i="7" s="1"/>
  <c r="E42" i="7"/>
  <c r="C42" i="7"/>
  <c r="B42" i="7"/>
  <c r="L41" i="7"/>
  <c r="K41" i="7"/>
  <c r="I41" i="7"/>
  <c r="H41" i="7"/>
  <c r="M41" i="7" s="1"/>
  <c r="F41" i="7"/>
  <c r="E41" i="7"/>
  <c r="G41" i="7" s="1"/>
  <c r="C41" i="7"/>
  <c r="B41" i="7"/>
  <c r="L40" i="7"/>
  <c r="K40" i="7"/>
  <c r="I40" i="7"/>
  <c r="H40" i="7"/>
  <c r="F40" i="7"/>
  <c r="E40" i="7"/>
  <c r="C40" i="7"/>
  <c r="B40" i="7"/>
  <c r="L39" i="7"/>
  <c r="K39" i="7"/>
  <c r="I39" i="7"/>
  <c r="H39" i="7"/>
  <c r="M39" i="7" s="1"/>
  <c r="F39" i="7"/>
  <c r="G39" i="7" s="1"/>
  <c r="E39" i="7"/>
  <c r="C39" i="7"/>
  <c r="B39" i="7"/>
  <c r="L38" i="7"/>
  <c r="K38" i="7"/>
  <c r="I38" i="7"/>
  <c r="H38" i="7"/>
  <c r="F38" i="7"/>
  <c r="E38" i="7"/>
  <c r="G38" i="7" s="1"/>
  <c r="C38" i="7"/>
  <c r="B38" i="7"/>
  <c r="L37" i="7"/>
  <c r="K37" i="7"/>
  <c r="I37" i="7"/>
  <c r="H37" i="7"/>
  <c r="M37" i="7" s="1"/>
  <c r="F37" i="7"/>
  <c r="E37" i="7"/>
  <c r="G37" i="7" s="1"/>
  <c r="C37" i="7"/>
  <c r="B37" i="7"/>
  <c r="L36" i="7"/>
  <c r="K36" i="7"/>
  <c r="I36" i="7"/>
  <c r="H36" i="7"/>
  <c r="M36" i="7" s="1"/>
  <c r="F36" i="7"/>
  <c r="G36" i="7" s="1"/>
  <c r="E36" i="7"/>
  <c r="C36" i="7"/>
  <c r="B36" i="7"/>
  <c r="L35" i="7"/>
  <c r="K35" i="7"/>
  <c r="I35" i="7"/>
  <c r="H35" i="7"/>
  <c r="M35" i="7" s="1"/>
  <c r="F35" i="7"/>
  <c r="E35" i="7"/>
  <c r="G35" i="7" s="1"/>
  <c r="C35" i="7"/>
  <c r="B35" i="7"/>
  <c r="L34" i="7"/>
  <c r="K34" i="7"/>
  <c r="I34" i="7"/>
  <c r="H34" i="7"/>
  <c r="F34" i="7"/>
  <c r="E34" i="7"/>
  <c r="C34" i="7"/>
  <c r="B34" i="7"/>
  <c r="L33" i="7"/>
  <c r="K33" i="7"/>
  <c r="I33" i="7"/>
  <c r="H33" i="7"/>
  <c r="M33" i="7" s="1"/>
  <c r="F33" i="7"/>
  <c r="G33" i="7" s="1"/>
  <c r="E33" i="7"/>
  <c r="C33" i="7"/>
  <c r="B33" i="7"/>
  <c r="L32" i="7"/>
  <c r="K32" i="7"/>
  <c r="K47" i="7" s="1"/>
  <c r="K48" i="7" s="1"/>
  <c r="I32" i="7"/>
  <c r="H32" i="7"/>
  <c r="F32" i="7"/>
  <c r="F47" i="7" s="1"/>
  <c r="F48" i="7" s="1"/>
  <c r="E32" i="7"/>
  <c r="G32" i="7" s="1"/>
  <c r="C32" i="7"/>
  <c r="B32" i="7"/>
  <c r="L31" i="7"/>
  <c r="L47" i="7" s="1"/>
  <c r="L48" i="7" s="1"/>
  <c r="K31" i="7"/>
  <c r="I31" i="7"/>
  <c r="H31" i="7"/>
  <c r="F31" i="7"/>
  <c r="E31" i="7"/>
  <c r="C31" i="7"/>
  <c r="B31" i="7"/>
  <c r="M46" i="7"/>
  <c r="G46" i="7"/>
  <c r="M44" i="7"/>
  <c r="M40" i="7"/>
  <c r="G40" i="7"/>
  <c r="M38" i="7"/>
  <c r="M34" i="7"/>
  <c r="G34" i="7"/>
  <c r="M32" i="7"/>
  <c r="M31" i="7"/>
  <c r="L46" i="6"/>
  <c r="K46" i="6"/>
  <c r="I46" i="6"/>
  <c r="H46" i="6"/>
  <c r="F46" i="6"/>
  <c r="E46" i="6"/>
  <c r="C46" i="6"/>
  <c r="B46" i="6"/>
  <c r="L45" i="6"/>
  <c r="K45" i="6"/>
  <c r="I45" i="6"/>
  <c r="H45" i="6"/>
  <c r="M45" i="6" s="1"/>
  <c r="F45" i="6"/>
  <c r="G45" i="6" s="1"/>
  <c r="E45" i="6"/>
  <c r="C45" i="6"/>
  <c r="B45" i="6"/>
  <c r="L44" i="6"/>
  <c r="K44" i="6"/>
  <c r="I44" i="6"/>
  <c r="H44" i="6"/>
  <c r="F44" i="6"/>
  <c r="E44" i="6"/>
  <c r="G44" i="6" s="1"/>
  <c r="C44" i="6"/>
  <c r="B44" i="6"/>
  <c r="L43" i="6"/>
  <c r="K43" i="6"/>
  <c r="I43" i="6"/>
  <c r="H43" i="6"/>
  <c r="M43" i="6" s="1"/>
  <c r="F43" i="6"/>
  <c r="E43" i="6"/>
  <c r="G43" i="6" s="1"/>
  <c r="C43" i="6"/>
  <c r="B43" i="6"/>
  <c r="L42" i="6"/>
  <c r="K42" i="6"/>
  <c r="I42" i="6"/>
  <c r="H42" i="6"/>
  <c r="M42" i="6" s="1"/>
  <c r="F42" i="6"/>
  <c r="G42" i="6" s="1"/>
  <c r="E42" i="6"/>
  <c r="C42" i="6"/>
  <c r="B42" i="6"/>
  <c r="L41" i="6"/>
  <c r="K41" i="6"/>
  <c r="I41" i="6"/>
  <c r="H41" i="6"/>
  <c r="M41" i="6" s="1"/>
  <c r="F41" i="6"/>
  <c r="E41" i="6"/>
  <c r="G41" i="6" s="1"/>
  <c r="C41" i="6"/>
  <c r="B41" i="6"/>
  <c r="L40" i="6"/>
  <c r="K40" i="6"/>
  <c r="I40" i="6"/>
  <c r="H40" i="6"/>
  <c r="F40" i="6"/>
  <c r="E40" i="6"/>
  <c r="C40" i="6"/>
  <c r="B40" i="6"/>
  <c r="L39" i="6"/>
  <c r="K39" i="6"/>
  <c r="I39" i="6"/>
  <c r="H39" i="6"/>
  <c r="M39" i="6" s="1"/>
  <c r="F39" i="6"/>
  <c r="G39" i="6" s="1"/>
  <c r="E39" i="6"/>
  <c r="C39" i="6"/>
  <c r="B39" i="6"/>
  <c r="L38" i="6"/>
  <c r="K38" i="6"/>
  <c r="I38" i="6"/>
  <c r="H38" i="6"/>
  <c r="F38" i="6"/>
  <c r="E38" i="6"/>
  <c r="G38" i="6" s="1"/>
  <c r="C38" i="6"/>
  <c r="B38" i="6"/>
  <c r="L37" i="6"/>
  <c r="K37" i="6"/>
  <c r="I37" i="6"/>
  <c r="H37" i="6"/>
  <c r="M37" i="6" s="1"/>
  <c r="F37" i="6"/>
  <c r="E37" i="6"/>
  <c r="G37" i="6" s="1"/>
  <c r="C37" i="6"/>
  <c r="B37" i="6"/>
  <c r="L36" i="6"/>
  <c r="K36" i="6"/>
  <c r="I36" i="6"/>
  <c r="H36" i="6"/>
  <c r="M36" i="6" s="1"/>
  <c r="F36" i="6"/>
  <c r="G36" i="6" s="1"/>
  <c r="E36" i="6"/>
  <c r="C36" i="6"/>
  <c r="B36" i="6"/>
  <c r="L35" i="6"/>
  <c r="K35" i="6"/>
  <c r="I35" i="6"/>
  <c r="H35" i="6"/>
  <c r="M35" i="6" s="1"/>
  <c r="F35" i="6"/>
  <c r="E35" i="6"/>
  <c r="G35" i="6" s="1"/>
  <c r="C35" i="6"/>
  <c r="B35" i="6"/>
  <c r="L34" i="6"/>
  <c r="K34" i="6"/>
  <c r="I34" i="6"/>
  <c r="H34" i="6"/>
  <c r="F34" i="6"/>
  <c r="E34" i="6"/>
  <c r="C34" i="6"/>
  <c r="B34" i="6"/>
  <c r="L33" i="6"/>
  <c r="K33" i="6"/>
  <c r="I33" i="6"/>
  <c r="H33" i="6"/>
  <c r="M33" i="6" s="1"/>
  <c r="F33" i="6"/>
  <c r="G33" i="6" s="1"/>
  <c r="E33" i="6"/>
  <c r="C33" i="6"/>
  <c r="B33" i="6"/>
  <c r="L32" i="6"/>
  <c r="K32" i="6"/>
  <c r="K47" i="6" s="1"/>
  <c r="K48" i="6" s="1"/>
  <c r="I32" i="6"/>
  <c r="H32" i="6"/>
  <c r="F32" i="6"/>
  <c r="F47" i="6" s="1"/>
  <c r="F48" i="6" s="1"/>
  <c r="E32" i="6"/>
  <c r="G32" i="6" s="1"/>
  <c r="C32" i="6"/>
  <c r="B32" i="6"/>
  <c r="L31" i="6"/>
  <c r="L47" i="6" s="1"/>
  <c r="L48" i="6" s="1"/>
  <c r="K31" i="6"/>
  <c r="I31" i="6"/>
  <c r="H31" i="6"/>
  <c r="F31" i="6"/>
  <c r="E31" i="6"/>
  <c r="C31" i="6"/>
  <c r="B31" i="6"/>
  <c r="M46" i="6"/>
  <c r="G46" i="6"/>
  <c r="M44" i="6"/>
  <c r="M40" i="6"/>
  <c r="G40" i="6"/>
  <c r="M38" i="6"/>
  <c r="M34" i="6"/>
  <c r="G34" i="6"/>
  <c r="M32" i="6"/>
  <c r="M31" i="6"/>
  <c r="L46" i="5"/>
  <c r="K46" i="5"/>
  <c r="I46" i="5"/>
  <c r="H46" i="5"/>
  <c r="F46" i="5"/>
  <c r="E46" i="5"/>
  <c r="C46" i="5"/>
  <c r="B46" i="5"/>
  <c r="L45" i="5"/>
  <c r="K45" i="5"/>
  <c r="I45" i="5"/>
  <c r="H45" i="5"/>
  <c r="M45" i="5" s="1"/>
  <c r="F45" i="5"/>
  <c r="E45" i="5"/>
  <c r="G45" i="5" s="1"/>
  <c r="C45" i="5"/>
  <c r="B45" i="5"/>
  <c r="L44" i="5"/>
  <c r="K44" i="5"/>
  <c r="I44" i="5"/>
  <c r="H44" i="5"/>
  <c r="M44" i="5" s="1"/>
  <c r="F44" i="5"/>
  <c r="E44" i="5"/>
  <c r="G44" i="5" s="1"/>
  <c r="C44" i="5"/>
  <c r="B44" i="5"/>
  <c r="L43" i="5"/>
  <c r="K43" i="5"/>
  <c r="I43" i="5"/>
  <c r="H43" i="5"/>
  <c r="M43" i="5" s="1"/>
  <c r="F43" i="5"/>
  <c r="E43" i="5"/>
  <c r="G43" i="5" s="1"/>
  <c r="C43" i="5"/>
  <c r="B43" i="5"/>
  <c r="L42" i="5"/>
  <c r="K42" i="5"/>
  <c r="I42" i="5"/>
  <c r="H42" i="5"/>
  <c r="F42" i="5"/>
  <c r="E42" i="5"/>
  <c r="C42" i="5"/>
  <c r="B42" i="5"/>
  <c r="L41" i="5"/>
  <c r="K41" i="5"/>
  <c r="I41" i="5"/>
  <c r="H41" i="5"/>
  <c r="M41" i="5" s="1"/>
  <c r="F41" i="5"/>
  <c r="E41" i="5"/>
  <c r="G41" i="5" s="1"/>
  <c r="C41" i="5"/>
  <c r="B41" i="5"/>
  <c r="L40" i="5"/>
  <c r="K40" i="5"/>
  <c r="I40" i="5"/>
  <c r="H40" i="5"/>
  <c r="F40" i="5"/>
  <c r="E40" i="5"/>
  <c r="C40" i="5"/>
  <c r="B40" i="5"/>
  <c r="L39" i="5"/>
  <c r="K39" i="5"/>
  <c r="I39" i="5"/>
  <c r="H39" i="5"/>
  <c r="M39" i="5" s="1"/>
  <c r="F39" i="5"/>
  <c r="E39" i="5"/>
  <c r="G39" i="5" s="1"/>
  <c r="C39" i="5"/>
  <c r="B39" i="5"/>
  <c r="L38" i="5"/>
  <c r="K38" i="5"/>
  <c r="I38" i="5"/>
  <c r="H38" i="5"/>
  <c r="M38" i="5" s="1"/>
  <c r="F38" i="5"/>
  <c r="E38" i="5"/>
  <c r="G38" i="5" s="1"/>
  <c r="C38" i="5"/>
  <c r="B38" i="5"/>
  <c r="L37" i="5"/>
  <c r="K37" i="5"/>
  <c r="I37" i="5"/>
  <c r="H37" i="5"/>
  <c r="M37" i="5" s="1"/>
  <c r="F37" i="5"/>
  <c r="E37" i="5"/>
  <c r="G37" i="5" s="1"/>
  <c r="C37" i="5"/>
  <c r="B37" i="5"/>
  <c r="L36" i="5"/>
  <c r="K36" i="5"/>
  <c r="I36" i="5"/>
  <c r="H36" i="5"/>
  <c r="F36" i="5"/>
  <c r="E36" i="5"/>
  <c r="C36" i="5"/>
  <c r="B36" i="5"/>
  <c r="L35" i="5"/>
  <c r="K35" i="5"/>
  <c r="I35" i="5"/>
  <c r="H35" i="5"/>
  <c r="M35" i="5" s="1"/>
  <c r="F35" i="5"/>
  <c r="E35" i="5"/>
  <c r="G35" i="5" s="1"/>
  <c r="C35" i="5"/>
  <c r="B35" i="5"/>
  <c r="L34" i="5"/>
  <c r="K34" i="5"/>
  <c r="I34" i="5"/>
  <c r="H34" i="5"/>
  <c r="F34" i="5"/>
  <c r="E34" i="5"/>
  <c r="C34" i="5"/>
  <c r="B34" i="5"/>
  <c r="L33" i="5"/>
  <c r="K33" i="5"/>
  <c r="I33" i="5"/>
  <c r="H33" i="5"/>
  <c r="M33" i="5" s="1"/>
  <c r="F33" i="5"/>
  <c r="E33" i="5"/>
  <c r="G33" i="5" s="1"/>
  <c r="C33" i="5"/>
  <c r="B33" i="5"/>
  <c r="L32" i="5"/>
  <c r="L47" i="5" s="1"/>
  <c r="L48" i="5" s="1"/>
  <c r="K32" i="5"/>
  <c r="K47" i="5" s="1"/>
  <c r="K48" i="5" s="1"/>
  <c r="I32" i="5"/>
  <c r="H32" i="5"/>
  <c r="M32" i="5" s="1"/>
  <c r="F32" i="5"/>
  <c r="F47" i="5" s="1"/>
  <c r="F48" i="5" s="1"/>
  <c r="E32" i="5"/>
  <c r="G32" i="5" s="1"/>
  <c r="C32" i="5"/>
  <c r="B32" i="5"/>
  <c r="L31" i="5"/>
  <c r="K31" i="5"/>
  <c r="I31" i="5"/>
  <c r="H31" i="5"/>
  <c r="F31" i="5"/>
  <c r="E31" i="5"/>
  <c r="C31" i="5"/>
  <c r="B31" i="5"/>
  <c r="M46" i="5"/>
  <c r="G46" i="5"/>
  <c r="M42" i="5"/>
  <c r="G42" i="5"/>
  <c r="M40" i="5"/>
  <c r="G40" i="5"/>
  <c r="M36" i="5"/>
  <c r="G36" i="5"/>
  <c r="M34" i="5"/>
  <c r="G34" i="5"/>
  <c r="M31" i="5"/>
  <c r="G31" i="5"/>
  <c r="G47" i="4"/>
  <c r="F47" i="4"/>
  <c r="E47" i="4"/>
  <c r="E48" i="4" s="1"/>
  <c r="F48" i="4"/>
  <c r="L46" i="4"/>
  <c r="K46" i="4"/>
  <c r="I46" i="4"/>
  <c r="H46" i="4"/>
  <c r="F46" i="4"/>
  <c r="E46" i="4"/>
  <c r="C46" i="4"/>
  <c r="B46" i="4"/>
  <c r="L45" i="4"/>
  <c r="K45" i="4"/>
  <c r="I45" i="4"/>
  <c r="H45" i="4"/>
  <c r="M45" i="4" s="1"/>
  <c r="F45" i="4"/>
  <c r="E45" i="4"/>
  <c r="C45" i="4"/>
  <c r="B45" i="4"/>
  <c r="L44" i="4"/>
  <c r="K44" i="4"/>
  <c r="I44" i="4"/>
  <c r="H44" i="4"/>
  <c r="F44" i="4"/>
  <c r="E44" i="4"/>
  <c r="C44" i="4"/>
  <c r="B44" i="4"/>
  <c r="L43" i="4"/>
  <c r="K43" i="4"/>
  <c r="I43" i="4"/>
  <c r="H43" i="4"/>
  <c r="M43" i="4" s="1"/>
  <c r="F43" i="4"/>
  <c r="E43" i="4"/>
  <c r="G43" i="4" s="1"/>
  <c r="C43" i="4"/>
  <c r="B43" i="4"/>
  <c r="L42" i="4"/>
  <c r="K42" i="4"/>
  <c r="I42" i="4"/>
  <c r="H42" i="4"/>
  <c r="M42" i="4" s="1"/>
  <c r="F42" i="4"/>
  <c r="E42" i="4"/>
  <c r="G42" i="4" s="1"/>
  <c r="C42" i="4"/>
  <c r="B42" i="4"/>
  <c r="L41" i="4"/>
  <c r="K41" i="4"/>
  <c r="I41" i="4"/>
  <c r="H41" i="4"/>
  <c r="M41" i="4" s="1"/>
  <c r="F41" i="4"/>
  <c r="E41" i="4"/>
  <c r="G41" i="4" s="1"/>
  <c r="C41" i="4"/>
  <c r="B41" i="4"/>
  <c r="L40" i="4"/>
  <c r="K40" i="4"/>
  <c r="I40" i="4"/>
  <c r="H40" i="4"/>
  <c r="F40" i="4"/>
  <c r="E40" i="4"/>
  <c r="C40" i="4"/>
  <c r="B40" i="4"/>
  <c r="L39" i="4"/>
  <c r="K39" i="4"/>
  <c r="I39" i="4"/>
  <c r="H39" i="4"/>
  <c r="M39" i="4" s="1"/>
  <c r="F39" i="4"/>
  <c r="E39" i="4"/>
  <c r="C39" i="4"/>
  <c r="B39" i="4"/>
  <c r="L38" i="4"/>
  <c r="K38" i="4"/>
  <c r="I38" i="4"/>
  <c r="H38" i="4"/>
  <c r="F38" i="4"/>
  <c r="E38" i="4"/>
  <c r="C38" i="4"/>
  <c r="B38" i="4"/>
  <c r="L37" i="4"/>
  <c r="K37" i="4"/>
  <c r="I37" i="4"/>
  <c r="H37" i="4"/>
  <c r="M37" i="4" s="1"/>
  <c r="F37" i="4"/>
  <c r="E37" i="4"/>
  <c r="G37" i="4" s="1"/>
  <c r="C37" i="4"/>
  <c r="B37" i="4"/>
  <c r="L36" i="4"/>
  <c r="K36" i="4"/>
  <c r="I36" i="4"/>
  <c r="H36" i="4"/>
  <c r="M36" i="4" s="1"/>
  <c r="F36" i="4"/>
  <c r="E36" i="4"/>
  <c r="G36" i="4" s="1"/>
  <c r="C36" i="4"/>
  <c r="B36" i="4"/>
  <c r="L35" i="4"/>
  <c r="K35" i="4"/>
  <c r="I35" i="4"/>
  <c r="H35" i="4"/>
  <c r="M35" i="4" s="1"/>
  <c r="F35" i="4"/>
  <c r="E35" i="4"/>
  <c r="G35" i="4" s="1"/>
  <c r="C35" i="4"/>
  <c r="B35" i="4"/>
  <c r="L34" i="4"/>
  <c r="K34" i="4"/>
  <c r="I34" i="4"/>
  <c r="H34" i="4"/>
  <c r="F34" i="4"/>
  <c r="E34" i="4"/>
  <c r="C34" i="4"/>
  <c r="B34" i="4"/>
  <c r="L33" i="4"/>
  <c r="K33" i="4"/>
  <c r="I33" i="4"/>
  <c r="H33" i="4"/>
  <c r="M33" i="4" s="1"/>
  <c r="F33" i="4"/>
  <c r="E33" i="4"/>
  <c r="C33" i="4"/>
  <c r="B33" i="4"/>
  <c r="L32" i="4"/>
  <c r="K32" i="4"/>
  <c r="I32" i="4"/>
  <c r="H32" i="4"/>
  <c r="F32" i="4"/>
  <c r="E32" i="4"/>
  <c r="C32" i="4"/>
  <c r="B32" i="4"/>
  <c r="L31" i="4"/>
  <c r="K31" i="4"/>
  <c r="I31" i="4"/>
  <c r="H31" i="4"/>
  <c r="M31" i="4" s="1"/>
  <c r="F31" i="4"/>
  <c r="E31" i="4"/>
  <c r="G31" i="4" s="1"/>
  <c r="C31" i="4"/>
  <c r="B31" i="4"/>
  <c r="M46" i="4"/>
  <c r="G46" i="4"/>
  <c r="G45" i="4"/>
  <c r="M44" i="4"/>
  <c r="G44" i="4"/>
  <c r="M40" i="4"/>
  <c r="G40" i="4"/>
  <c r="G39" i="4"/>
  <c r="M38" i="4"/>
  <c r="G38" i="4"/>
  <c r="M34" i="4"/>
  <c r="G34" i="4"/>
  <c r="G33" i="4"/>
  <c r="M32" i="4"/>
  <c r="G32" i="4"/>
  <c r="E47" i="7" l="1"/>
  <c r="G47" i="7"/>
  <c r="E48" i="7"/>
  <c r="M47" i="7"/>
  <c r="G31" i="7"/>
  <c r="E47" i="6"/>
  <c r="E48" i="6"/>
  <c r="G47" i="6"/>
  <c r="M47" i="6"/>
  <c r="G31" i="6"/>
  <c r="M47" i="5"/>
  <c r="E47" i="5"/>
  <c r="F46" i="3"/>
  <c r="E46" i="3"/>
  <c r="C46" i="3"/>
  <c r="B46" i="3"/>
  <c r="F45" i="3"/>
  <c r="E45" i="3"/>
  <c r="C45" i="3"/>
  <c r="B45" i="3"/>
  <c r="F44" i="3"/>
  <c r="E44" i="3"/>
  <c r="G44" i="3" s="1"/>
  <c r="C44" i="3"/>
  <c r="B44" i="3"/>
  <c r="F43" i="3"/>
  <c r="E43" i="3"/>
  <c r="C43" i="3"/>
  <c r="B43" i="3"/>
  <c r="F42" i="3"/>
  <c r="E42" i="3"/>
  <c r="C42" i="3"/>
  <c r="B42" i="3"/>
  <c r="F41" i="3"/>
  <c r="E41" i="3"/>
  <c r="C41" i="3"/>
  <c r="B41" i="3"/>
  <c r="F40" i="3"/>
  <c r="E40" i="3"/>
  <c r="C40" i="3"/>
  <c r="B40" i="3"/>
  <c r="F39" i="3"/>
  <c r="E39" i="3"/>
  <c r="C39" i="3"/>
  <c r="B39" i="3"/>
  <c r="F38" i="3"/>
  <c r="E38" i="3"/>
  <c r="G38" i="3" s="1"/>
  <c r="C38" i="3"/>
  <c r="B38" i="3"/>
  <c r="F37" i="3"/>
  <c r="G37" i="3" s="1"/>
  <c r="E37" i="3"/>
  <c r="C37" i="3"/>
  <c r="B37" i="3"/>
  <c r="F36" i="3"/>
  <c r="E36" i="3"/>
  <c r="G36" i="3" s="1"/>
  <c r="C36" i="3"/>
  <c r="B36" i="3"/>
  <c r="F35" i="3"/>
  <c r="E35" i="3"/>
  <c r="G35" i="3" s="1"/>
  <c r="C35" i="3"/>
  <c r="B35" i="3"/>
  <c r="F34" i="3"/>
  <c r="E34" i="3"/>
  <c r="C34" i="3"/>
  <c r="B34" i="3"/>
  <c r="F33" i="3"/>
  <c r="E33" i="3"/>
  <c r="G33" i="3" s="1"/>
  <c r="C33" i="3"/>
  <c r="B33" i="3"/>
  <c r="F32" i="3"/>
  <c r="E32" i="3"/>
  <c r="G32" i="3" s="1"/>
  <c r="C32" i="3"/>
  <c r="B32" i="3"/>
  <c r="F31" i="3"/>
  <c r="E31" i="3"/>
  <c r="C31" i="3"/>
  <c r="B31" i="3"/>
  <c r="G46" i="3"/>
  <c r="G45" i="3"/>
  <c r="G43" i="3"/>
  <c r="G42" i="3"/>
  <c r="G41" i="3"/>
  <c r="G40" i="3"/>
  <c r="G39" i="3"/>
  <c r="G34" i="3"/>
  <c r="G31" i="3"/>
  <c r="E48" i="5" l="1"/>
  <c r="G47" i="5"/>
  <c r="F46" i="2" l="1"/>
  <c r="E46" i="2"/>
  <c r="C46" i="2"/>
  <c r="B46" i="2"/>
  <c r="F45" i="2"/>
  <c r="E45" i="2"/>
  <c r="C45" i="2"/>
  <c r="B45" i="2"/>
  <c r="F44" i="2"/>
  <c r="E44" i="2"/>
  <c r="C44" i="2"/>
  <c r="B44" i="2"/>
  <c r="F43" i="2"/>
  <c r="E43" i="2"/>
  <c r="C43" i="2"/>
  <c r="B43" i="2"/>
  <c r="F42" i="2"/>
  <c r="E42" i="2"/>
  <c r="C42" i="2"/>
  <c r="B42" i="2"/>
  <c r="F41" i="2"/>
  <c r="E41" i="2"/>
  <c r="C41" i="2"/>
  <c r="B41" i="2"/>
  <c r="F40" i="2"/>
  <c r="E40" i="2"/>
  <c r="C40" i="2"/>
  <c r="B40" i="2"/>
  <c r="F39" i="2"/>
  <c r="E39" i="2"/>
  <c r="C39" i="2"/>
  <c r="B39" i="2"/>
  <c r="F38" i="2"/>
  <c r="E38" i="2"/>
  <c r="C38" i="2"/>
  <c r="B38" i="2"/>
  <c r="F37" i="2"/>
  <c r="E37" i="2"/>
  <c r="C37" i="2"/>
  <c r="B37" i="2"/>
  <c r="F36" i="2"/>
  <c r="E36" i="2"/>
  <c r="C36" i="2"/>
  <c r="B36" i="2"/>
  <c r="F35" i="2"/>
  <c r="E35" i="2"/>
  <c r="C35" i="2"/>
  <c r="B35" i="2"/>
  <c r="F34" i="2"/>
  <c r="E34" i="2"/>
  <c r="C34" i="2"/>
  <c r="B34" i="2"/>
  <c r="F33" i="2"/>
  <c r="E33" i="2"/>
  <c r="C33" i="2"/>
  <c r="B33" i="2"/>
  <c r="F32" i="2"/>
  <c r="E32" i="2"/>
  <c r="C32" i="2"/>
  <c r="B32" i="2"/>
  <c r="F31" i="2"/>
  <c r="E31" i="2"/>
  <c r="C31" i="2"/>
  <c r="B31" i="2"/>
  <c r="M46" i="3"/>
  <c r="M45" i="3"/>
  <c r="M44" i="3"/>
  <c r="M43" i="3"/>
  <c r="M42" i="3"/>
  <c r="M41" i="3"/>
  <c r="M40" i="3"/>
  <c r="M39" i="3"/>
  <c r="M38" i="3"/>
  <c r="M37" i="3"/>
  <c r="M36" i="3"/>
  <c r="M35" i="3"/>
  <c r="M34" i="3"/>
  <c r="M33" i="3"/>
  <c r="M32" i="3"/>
  <c r="M31" i="3"/>
  <c r="L46" i="3"/>
  <c r="K46" i="3"/>
  <c r="L45" i="3"/>
  <c r="K45" i="3"/>
  <c r="L44" i="3"/>
  <c r="K44" i="3"/>
  <c r="L43" i="3"/>
  <c r="K43" i="3"/>
  <c r="L42" i="3"/>
  <c r="K42" i="3"/>
  <c r="L41" i="3"/>
  <c r="K41" i="3"/>
  <c r="L40" i="3"/>
  <c r="K40" i="3"/>
  <c r="L39" i="3"/>
  <c r="K39" i="3"/>
  <c r="L38" i="3"/>
  <c r="K38" i="3"/>
  <c r="L37" i="3"/>
  <c r="K37" i="3"/>
  <c r="L36" i="3"/>
  <c r="K36" i="3"/>
  <c r="L35" i="3"/>
  <c r="K35" i="3"/>
  <c r="L34" i="3"/>
  <c r="K34" i="3"/>
  <c r="L33" i="3"/>
  <c r="K33" i="3"/>
  <c r="L32" i="3"/>
  <c r="K32" i="3"/>
  <c r="L31" i="3"/>
  <c r="K31" i="3"/>
  <c r="I46" i="3"/>
  <c r="H46" i="3"/>
  <c r="I45" i="3"/>
  <c r="H45" i="3"/>
  <c r="I44" i="3"/>
  <c r="H44" i="3"/>
  <c r="I43" i="3"/>
  <c r="H43" i="3"/>
  <c r="I42" i="3"/>
  <c r="H42" i="3"/>
  <c r="I41" i="3"/>
  <c r="H41" i="3"/>
  <c r="I40" i="3"/>
  <c r="H40" i="3"/>
  <c r="I39" i="3"/>
  <c r="H39" i="3"/>
  <c r="I38" i="3"/>
  <c r="H38" i="3"/>
  <c r="I37" i="3"/>
  <c r="H37" i="3"/>
  <c r="I36" i="3"/>
  <c r="H36" i="3"/>
  <c r="I35" i="3"/>
  <c r="H35" i="3"/>
  <c r="I34" i="3"/>
  <c r="H34" i="3"/>
  <c r="I33" i="3"/>
  <c r="H33" i="3"/>
  <c r="I32" i="3"/>
  <c r="H32" i="3"/>
  <c r="I31" i="3"/>
  <c r="H31" i="3"/>
  <c r="X13" i="3"/>
  <c r="V13" i="3"/>
  <c r="U13" i="3"/>
  <c r="S13" i="3"/>
  <c r="R13" i="3"/>
  <c r="P13" i="3"/>
  <c r="X12" i="3"/>
  <c r="V12" i="3"/>
  <c r="U12" i="3"/>
  <c r="S12" i="3"/>
  <c r="R12" i="3"/>
  <c r="P12" i="3"/>
  <c r="X11" i="3"/>
  <c r="V11" i="3"/>
  <c r="U11" i="3"/>
  <c r="S11" i="3"/>
  <c r="R11" i="3"/>
  <c r="P11" i="3"/>
  <c r="X10" i="3"/>
  <c r="V10" i="3"/>
  <c r="U10" i="3"/>
  <c r="S10" i="3"/>
  <c r="R10" i="3"/>
  <c r="P10" i="3"/>
  <c r="X9" i="3"/>
  <c r="V9" i="3"/>
  <c r="U9" i="3"/>
  <c r="S9" i="3"/>
  <c r="R9" i="3"/>
  <c r="P9" i="3"/>
  <c r="X8" i="3"/>
  <c r="V8" i="3"/>
  <c r="U8" i="3"/>
  <c r="S8" i="3"/>
  <c r="R8" i="3"/>
  <c r="P8" i="3"/>
  <c r="O5" i="2"/>
  <c r="O13" i="3"/>
  <c r="O12" i="3"/>
  <c r="O11" i="3"/>
  <c r="O10" i="3"/>
  <c r="O9" i="3"/>
  <c r="O8" i="3"/>
  <c r="U13" i="2"/>
  <c r="T13" i="2"/>
  <c r="U12" i="2"/>
  <c r="T12" i="2"/>
  <c r="U11" i="2"/>
  <c r="T11" i="2"/>
  <c r="U10" i="2"/>
  <c r="T10" i="2"/>
  <c r="U9" i="2"/>
  <c r="T9" i="2"/>
  <c r="U8" i="2"/>
  <c r="T8" i="2"/>
  <c r="S13" i="2"/>
  <c r="R13" i="2"/>
  <c r="S12" i="2"/>
  <c r="R12" i="2"/>
  <c r="S11" i="2"/>
  <c r="R11" i="2"/>
  <c r="S10" i="2"/>
  <c r="R10" i="2"/>
  <c r="S9" i="2"/>
  <c r="R9" i="2"/>
  <c r="S8" i="2"/>
  <c r="R8" i="2"/>
  <c r="Q13" i="2"/>
  <c r="Q12" i="2"/>
  <c r="Q11" i="2"/>
  <c r="Q10" i="2"/>
  <c r="Q9" i="2"/>
  <c r="Q8" i="2"/>
  <c r="P8" i="2"/>
  <c r="P13" i="2"/>
  <c r="P12" i="2"/>
  <c r="P11" i="2"/>
  <c r="P10" i="2"/>
  <c r="P9" i="2"/>
  <c r="K27" i="7" l="1"/>
  <c r="K22" i="7"/>
  <c r="K20" i="7"/>
  <c r="K19" i="7"/>
  <c r="K17" i="7"/>
  <c r="K15" i="7"/>
  <c r="K14" i="7"/>
  <c r="K13" i="7"/>
  <c r="K10" i="7"/>
  <c r="K8" i="7"/>
  <c r="K11" i="7" s="1"/>
  <c r="K16" i="7" s="1"/>
  <c r="K18" i="7" s="1"/>
  <c r="K21" i="7" s="1"/>
  <c r="K7" i="7"/>
  <c r="K9" i="7" s="1"/>
  <c r="K27" i="6"/>
  <c r="K22" i="6"/>
  <c r="K20" i="6"/>
  <c r="K19" i="6"/>
  <c r="K17" i="6"/>
  <c r="K15" i="6"/>
  <c r="K14" i="6"/>
  <c r="K13" i="6"/>
  <c r="K10" i="6"/>
  <c r="K8" i="6"/>
  <c r="K7" i="6"/>
  <c r="K9" i="6" s="1"/>
  <c r="K11" i="6" l="1"/>
  <c r="K12" i="6"/>
  <c r="K12" i="7"/>
  <c r="K16" i="6"/>
  <c r="K18" i="6" l="1"/>
  <c r="K21" i="6" l="1"/>
  <c r="K22" i="5" l="1"/>
  <c r="K20" i="5"/>
  <c r="K19" i="5"/>
  <c r="K17" i="5"/>
  <c r="K15" i="5"/>
  <c r="K14" i="5"/>
  <c r="K13" i="5"/>
  <c r="K10" i="5"/>
  <c r="K8" i="5"/>
  <c r="K11" i="5" s="1"/>
  <c r="K7" i="5"/>
  <c r="K22" i="3"/>
  <c r="K20" i="3"/>
  <c r="K19" i="3"/>
  <c r="K17" i="3"/>
  <c r="K15" i="3"/>
  <c r="K14" i="3"/>
  <c r="K13" i="3"/>
  <c r="K10" i="3"/>
  <c r="K8" i="3"/>
  <c r="K7" i="3"/>
  <c r="K22" i="4"/>
  <c r="K20" i="4"/>
  <c r="K19" i="4"/>
  <c r="K17" i="4"/>
  <c r="K15" i="4"/>
  <c r="K14" i="4"/>
  <c r="K13" i="4"/>
  <c r="K10" i="4"/>
  <c r="K8" i="4"/>
  <c r="K7" i="4"/>
  <c r="K9" i="4" s="1"/>
  <c r="K27" i="5"/>
  <c r="K27" i="4"/>
  <c r="K27" i="3"/>
  <c r="G27" i="7"/>
  <c r="E27" i="7"/>
  <c r="G26" i="7"/>
  <c r="F26" i="7"/>
  <c r="G25" i="7"/>
  <c r="F25" i="7"/>
  <c r="G23" i="7"/>
  <c r="F23" i="7"/>
  <c r="E23" i="7"/>
  <c r="D23" i="7"/>
  <c r="G22" i="7"/>
  <c r="F22" i="7"/>
  <c r="E22" i="7"/>
  <c r="D22" i="7"/>
  <c r="G20" i="7"/>
  <c r="F20" i="7"/>
  <c r="E20" i="7"/>
  <c r="D20" i="7"/>
  <c r="G19" i="7"/>
  <c r="F19" i="7"/>
  <c r="E19" i="7"/>
  <c r="D19" i="7"/>
  <c r="G17" i="7"/>
  <c r="F17" i="7"/>
  <c r="E17" i="7"/>
  <c r="D17" i="7"/>
  <c r="G15" i="7"/>
  <c r="F15" i="7"/>
  <c r="E15" i="7"/>
  <c r="D15" i="7"/>
  <c r="G14" i="7"/>
  <c r="F14" i="7"/>
  <c r="E14" i="7"/>
  <c r="D14" i="7"/>
  <c r="H14" i="7" s="1"/>
  <c r="G13" i="7"/>
  <c r="F13" i="7"/>
  <c r="E13" i="7"/>
  <c r="D13" i="7"/>
  <c r="G10" i="7"/>
  <c r="F10" i="7"/>
  <c r="E10" i="7"/>
  <c r="D10" i="7"/>
  <c r="G8" i="7"/>
  <c r="F8" i="7"/>
  <c r="E8" i="7"/>
  <c r="D8" i="7"/>
  <c r="G7" i="7"/>
  <c r="G24" i="7" s="1"/>
  <c r="F7" i="7"/>
  <c r="F9" i="7" s="1"/>
  <c r="E7" i="7"/>
  <c r="E9" i="7" s="1"/>
  <c r="D7" i="7"/>
  <c r="D9" i="7" s="1"/>
  <c r="G27" i="6"/>
  <c r="E27" i="6"/>
  <c r="G26" i="6"/>
  <c r="F26" i="6"/>
  <c r="G25" i="6"/>
  <c r="F25" i="6"/>
  <c r="G23" i="6"/>
  <c r="F23" i="6"/>
  <c r="E23" i="6"/>
  <c r="D23" i="6"/>
  <c r="G22" i="6"/>
  <c r="F22" i="6"/>
  <c r="E22" i="6"/>
  <c r="D22" i="6"/>
  <c r="G20" i="6"/>
  <c r="F20" i="6"/>
  <c r="E20" i="6"/>
  <c r="D20" i="6"/>
  <c r="H20" i="6" s="1"/>
  <c r="G19" i="6"/>
  <c r="F19" i="6"/>
  <c r="E19" i="6"/>
  <c r="D19" i="6"/>
  <c r="H19" i="6" s="1"/>
  <c r="G17" i="6"/>
  <c r="F17" i="6"/>
  <c r="E17" i="6"/>
  <c r="D17" i="6"/>
  <c r="G15" i="6"/>
  <c r="F15" i="6"/>
  <c r="E15" i="6"/>
  <c r="D15" i="6"/>
  <c r="H15" i="6" s="1"/>
  <c r="G14" i="6"/>
  <c r="F14" i="6"/>
  <c r="E14" i="6"/>
  <c r="D14" i="6"/>
  <c r="H14" i="6" s="1"/>
  <c r="G13" i="6"/>
  <c r="F13" i="6"/>
  <c r="E13" i="6"/>
  <c r="D13" i="6"/>
  <c r="G10" i="6"/>
  <c r="F10" i="6"/>
  <c r="E10" i="6"/>
  <c r="D10" i="6"/>
  <c r="H10" i="6" s="1"/>
  <c r="G8" i="6"/>
  <c r="G11" i="6" s="1"/>
  <c r="F8" i="6"/>
  <c r="F11" i="6" s="1"/>
  <c r="E8" i="6"/>
  <c r="E11" i="6" s="1"/>
  <c r="D8" i="6"/>
  <c r="D11" i="6" s="1"/>
  <c r="G7" i="6"/>
  <c r="G24" i="6" s="1"/>
  <c r="F7" i="6"/>
  <c r="F9" i="6" s="1"/>
  <c r="E7" i="6"/>
  <c r="E9" i="6" s="1"/>
  <c r="D7" i="6"/>
  <c r="D9" i="6" s="1"/>
  <c r="G27" i="5"/>
  <c r="E27" i="5"/>
  <c r="G26" i="5"/>
  <c r="F26" i="5"/>
  <c r="G25" i="5"/>
  <c r="F25" i="5"/>
  <c r="G23" i="5"/>
  <c r="F23" i="5"/>
  <c r="E23" i="5"/>
  <c r="D23" i="5"/>
  <c r="G22" i="5"/>
  <c r="F22" i="5"/>
  <c r="E22" i="5"/>
  <c r="D22" i="5"/>
  <c r="G20" i="5"/>
  <c r="F20" i="5"/>
  <c r="E20" i="5"/>
  <c r="D20" i="5"/>
  <c r="H20" i="5" s="1"/>
  <c r="G19" i="5"/>
  <c r="F19" i="5"/>
  <c r="E19" i="5"/>
  <c r="D19" i="5"/>
  <c r="G17" i="5"/>
  <c r="F17" i="5"/>
  <c r="E17" i="5"/>
  <c r="D17" i="5"/>
  <c r="G15" i="5"/>
  <c r="F15" i="5"/>
  <c r="E15" i="5"/>
  <c r="D15" i="5"/>
  <c r="G14" i="5"/>
  <c r="F14" i="5"/>
  <c r="E14" i="5"/>
  <c r="D14" i="5"/>
  <c r="G13" i="5"/>
  <c r="F13" i="5"/>
  <c r="E13" i="5"/>
  <c r="D13" i="5"/>
  <c r="G10" i="5"/>
  <c r="F10" i="5"/>
  <c r="E10" i="5"/>
  <c r="D10" i="5"/>
  <c r="H10" i="5" s="1"/>
  <c r="G8" i="5"/>
  <c r="F8" i="5"/>
  <c r="F11" i="5" s="1"/>
  <c r="F16" i="5" s="1"/>
  <c r="F18" i="5" s="1"/>
  <c r="E8" i="5"/>
  <c r="D8" i="5"/>
  <c r="G7" i="5"/>
  <c r="G24" i="5" s="1"/>
  <c r="F7" i="5"/>
  <c r="F9" i="5" s="1"/>
  <c r="E7" i="5"/>
  <c r="D7" i="5"/>
  <c r="D9" i="5" s="1"/>
  <c r="E9" i="5"/>
  <c r="G27" i="4"/>
  <c r="E27" i="4"/>
  <c r="G26" i="4"/>
  <c r="F26" i="4"/>
  <c r="G25" i="4"/>
  <c r="F25" i="4"/>
  <c r="G23" i="4"/>
  <c r="F23" i="4"/>
  <c r="E23" i="4"/>
  <c r="D23" i="4"/>
  <c r="G22" i="4"/>
  <c r="F22" i="4"/>
  <c r="E22" i="4"/>
  <c r="D22" i="4"/>
  <c r="G20" i="4"/>
  <c r="F20" i="4"/>
  <c r="E20" i="4"/>
  <c r="D20" i="4"/>
  <c r="G19" i="4"/>
  <c r="F19" i="4"/>
  <c r="E19" i="4"/>
  <c r="D19" i="4"/>
  <c r="G17" i="4"/>
  <c r="F17" i="4"/>
  <c r="E17" i="4"/>
  <c r="D17" i="4"/>
  <c r="G15" i="4"/>
  <c r="F15" i="4"/>
  <c r="E15" i="4"/>
  <c r="D15" i="4"/>
  <c r="G14" i="4"/>
  <c r="F14" i="4"/>
  <c r="E14" i="4"/>
  <c r="D14" i="4"/>
  <c r="G13" i="4"/>
  <c r="F13" i="4"/>
  <c r="E13" i="4"/>
  <c r="D13" i="4"/>
  <c r="G10" i="4"/>
  <c r="F10" i="4"/>
  <c r="E10" i="4"/>
  <c r="D10" i="4"/>
  <c r="G8" i="4"/>
  <c r="F8" i="4"/>
  <c r="E8" i="4"/>
  <c r="D8" i="4"/>
  <c r="G7" i="4"/>
  <c r="G24" i="4" s="1"/>
  <c r="F7" i="4"/>
  <c r="F9" i="4" s="1"/>
  <c r="E7" i="4"/>
  <c r="D7" i="4"/>
  <c r="E9" i="4"/>
  <c r="D9" i="4"/>
  <c r="G27" i="3"/>
  <c r="E27" i="3"/>
  <c r="G26" i="3"/>
  <c r="F26" i="3"/>
  <c r="G25" i="3"/>
  <c r="F25" i="3"/>
  <c r="G23" i="3"/>
  <c r="F23" i="3"/>
  <c r="E23" i="3"/>
  <c r="D23" i="3"/>
  <c r="G22" i="3"/>
  <c r="F22" i="3"/>
  <c r="E22" i="3"/>
  <c r="D22" i="3"/>
  <c r="G20" i="3"/>
  <c r="F20" i="3"/>
  <c r="E20" i="3"/>
  <c r="D20" i="3"/>
  <c r="G19" i="3"/>
  <c r="F19" i="3"/>
  <c r="E19" i="3"/>
  <c r="D19" i="3"/>
  <c r="H19" i="3" s="1"/>
  <c r="G17" i="3"/>
  <c r="F17" i="3"/>
  <c r="E17" i="3"/>
  <c r="D17" i="3"/>
  <c r="G15" i="3"/>
  <c r="F15" i="3"/>
  <c r="E15" i="3"/>
  <c r="D15" i="3"/>
  <c r="G14" i="3"/>
  <c r="F14" i="3"/>
  <c r="E14" i="3"/>
  <c r="D14" i="3"/>
  <c r="H14" i="3" s="1"/>
  <c r="G13" i="3"/>
  <c r="F13" i="3"/>
  <c r="E13" i="3"/>
  <c r="D13" i="3"/>
  <c r="G10" i="3"/>
  <c r="F10" i="3"/>
  <c r="E10" i="3"/>
  <c r="D10" i="3"/>
  <c r="G8" i="3"/>
  <c r="F8" i="3"/>
  <c r="E8" i="3"/>
  <c r="E11" i="3" s="1"/>
  <c r="D8" i="3"/>
  <c r="G7" i="3"/>
  <c r="G24" i="3" s="1"/>
  <c r="F7" i="3"/>
  <c r="F24" i="3" s="1"/>
  <c r="E7" i="3"/>
  <c r="E24" i="3" s="1"/>
  <c r="D7" i="3"/>
  <c r="D24" i="3"/>
  <c r="F21" i="5" l="1"/>
  <c r="E16" i="6"/>
  <c r="E18" i="6" s="1"/>
  <c r="E21" i="6" s="1"/>
  <c r="H15" i="4"/>
  <c r="F16" i="6"/>
  <c r="F18" i="6" s="1"/>
  <c r="F21" i="6" s="1"/>
  <c r="H10" i="7"/>
  <c r="H15" i="7"/>
  <c r="H20" i="7"/>
  <c r="H10" i="4"/>
  <c r="H22" i="3"/>
  <c r="H23" i="3"/>
  <c r="H14" i="4"/>
  <c r="E11" i="4"/>
  <c r="E16" i="4" s="1"/>
  <c r="E18" i="4" s="1"/>
  <c r="E21" i="4" s="1"/>
  <c r="H13" i="4"/>
  <c r="H17" i="4"/>
  <c r="H22" i="4"/>
  <c r="H15" i="5"/>
  <c r="K11" i="3"/>
  <c r="K16" i="3" s="1"/>
  <c r="F11" i="4"/>
  <c r="F16" i="4" s="1"/>
  <c r="F18" i="4" s="1"/>
  <c r="F21" i="4" s="1"/>
  <c r="H10" i="3"/>
  <c r="G11" i="4"/>
  <c r="G16" i="4" s="1"/>
  <c r="D16" i="6"/>
  <c r="D18" i="6" s="1"/>
  <c r="D21" i="6" s="1"/>
  <c r="F11" i="3"/>
  <c r="F16" i="3" s="1"/>
  <c r="F18" i="3" s="1"/>
  <c r="F21" i="3" s="1"/>
  <c r="H15" i="3"/>
  <c r="H13" i="3"/>
  <c r="H20" i="4"/>
  <c r="H14" i="5"/>
  <c r="H20" i="3"/>
  <c r="H13" i="6"/>
  <c r="H17" i="6"/>
  <c r="H22" i="6"/>
  <c r="G9" i="7"/>
  <c r="H9" i="7" s="1"/>
  <c r="G11" i="3"/>
  <c r="G16" i="3" s="1"/>
  <c r="F9" i="3"/>
  <c r="E16" i="3"/>
  <c r="E18" i="3" s="1"/>
  <c r="E21" i="3" s="1"/>
  <c r="H13" i="5"/>
  <c r="H17" i="5"/>
  <c r="H22" i="5"/>
  <c r="G9" i="6"/>
  <c r="H13" i="7"/>
  <c r="H17" i="7"/>
  <c r="H22" i="7"/>
  <c r="K11" i="4"/>
  <c r="K16" i="4" s="1"/>
  <c r="H19" i="4"/>
  <c r="H17" i="3"/>
  <c r="G9" i="4"/>
  <c r="H9" i="4" s="1"/>
  <c r="D11" i="5"/>
  <c r="D16" i="5" s="1"/>
  <c r="D18" i="5" s="1"/>
  <c r="D21" i="5" s="1"/>
  <c r="E11" i="5"/>
  <c r="E16" i="5" s="1"/>
  <c r="E18" i="5" s="1"/>
  <c r="E21" i="5" s="1"/>
  <c r="E11" i="7"/>
  <c r="E16" i="7" s="1"/>
  <c r="E18" i="7" s="1"/>
  <c r="E21" i="7" s="1"/>
  <c r="H23" i="6"/>
  <c r="E9" i="3"/>
  <c r="D11" i="7"/>
  <c r="D16" i="7" s="1"/>
  <c r="D18" i="7" s="1"/>
  <c r="D21" i="7" s="1"/>
  <c r="D11" i="3"/>
  <c r="D16" i="3" s="1"/>
  <c r="D18" i="3" s="1"/>
  <c r="D21" i="3" s="1"/>
  <c r="F11" i="7"/>
  <c r="F16" i="7" s="1"/>
  <c r="F18" i="7" s="1"/>
  <c r="F21" i="7" s="1"/>
  <c r="H23" i="4"/>
  <c r="G9" i="3"/>
  <c r="G11" i="5"/>
  <c r="G16" i="5" s="1"/>
  <c r="H19" i="5"/>
  <c r="H23" i="5"/>
  <c r="G11" i="7"/>
  <c r="G16" i="7" s="1"/>
  <c r="H19" i="7"/>
  <c r="H23" i="7"/>
  <c r="K9" i="3"/>
  <c r="K16" i="5"/>
  <c r="K9" i="5"/>
  <c r="K12" i="5"/>
  <c r="K12" i="4"/>
  <c r="K12" i="3"/>
  <c r="F24" i="7"/>
  <c r="D12" i="7"/>
  <c r="D24" i="7"/>
  <c r="H24" i="7" s="1"/>
  <c r="E12" i="7"/>
  <c r="E24" i="7"/>
  <c r="F12" i="7"/>
  <c r="H7" i="7"/>
  <c r="G12" i="7"/>
  <c r="H8" i="7"/>
  <c r="H9" i="6"/>
  <c r="F12" i="6"/>
  <c r="H11" i="6"/>
  <c r="G16" i="6"/>
  <c r="F24" i="6"/>
  <c r="H7" i="6"/>
  <c r="G12" i="6"/>
  <c r="D12" i="6"/>
  <c r="D24" i="6"/>
  <c r="H24" i="6" s="1"/>
  <c r="E12" i="6"/>
  <c r="E24" i="6"/>
  <c r="H8" i="6"/>
  <c r="F24" i="5"/>
  <c r="G9" i="5"/>
  <c r="H9" i="5" s="1"/>
  <c r="D12" i="5"/>
  <c r="D24" i="5"/>
  <c r="H24" i="5" s="1"/>
  <c r="E12" i="5"/>
  <c r="E24" i="5"/>
  <c r="F12" i="5"/>
  <c r="H7" i="5"/>
  <c r="G12" i="5"/>
  <c r="H8" i="5"/>
  <c r="F24" i="4"/>
  <c r="H8" i="4"/>
  <c r="D12" i="4"/>
  <c r="H7" i="4"/>
  <c r="D11" i="4"/>
  <c r="D16" i="4" s="1"/>
  <c r="D18" i="4" s="1"/>
  <c r="D21" i="4" s="1"/>
  <c r="D24" i="4"/>
  <c r="H24" i="4" s="1"/>
  <c r="G12" i="4"/>
  <c r="E12" i="4"/>
  <c r="F12" i="4"/>
  <c r="E24" i="4"/>
  <c r="H24" i="3"/>
  <c r="D9" i="3"/>
  <c r="H9" i="3" s="1"/>
  <c r="H8" i="3"/>
  <c r="D12" i="3"/>
  <c r="E12" i="3"/>
  <c r="F12" i="3"/>
  <c r="H7" i="3"/>
  <c r="G12" i="3"/>
  <c r="H11" i="5" l="1"/>
  <c r="H12" i="7"/>
  <c r="H12" i="5"/>
  <c r="H11" i="3"/>
  <c r="H11" i="7"/>
  <c r="K18" i="5"/>
  <c r="K18" i="4"/>
  <c r="K18" i="3"/>
  <c r="G18" i="7"/>
  <c r="H16" i="7"/>
  <c r="H12" i="6"/>
  <c r="G18" i="6"/>
  <c r="H16" i="6"/>
  <c r="G18" i="5"/>
  <c r="H16" i="5"/>
  <c r="H11" i="4"/>
  <c r="H16" i="4"/>
  <c r="G18" i="4"/>
  <c r="H12" i="4"/>
  <c r="H12" i="3"/>
  <c r="H16" i="3"/>
  <c r="G18" i="3"/>
  <c r="K21" i="5" l="1"/>
  <c r="K21" i="4"/>
  <c r="K21" i="3"/>
  <c r="H18" i="7"/>
  <c r="G21" i="7"/>
  <c r="H21" i="7" s="1"/>
  <c r="H18" i="6"/>
  <c r="G21" i="6"/>
  <c r="H21" i="6" s="1"/>
  <c r="H18" i="5"/>
  <c r="G21" i="5"/>
  <c r="H21" i="5" s="1"/>
  <c r="H18" i="4"/>
  <c r="G21" i="4"/>
  <c r="H21" i="4" s="1"/>
  <c r="G21" i="3"/>
  <c r="H21" i="3" s="1"/>
  <c r="H18" i="3"/>
  <c r="O13" i="2" l="1"/>
  <c r="O12" i="2"/>
  <c r="O11" i="2"/>
  <c r="O10" i="2"/>
  <c r="O9" i="2"/>
  <c r="O8" i="2"/>
  <c r="K22" i="2"/>
  <c r="J22" i="2"/>
  <c r="J22" i="3" s="1"/>
  <c r="I13" i="2"/>
  <c r="I13" i="3" s="1"/>
  <c r="G27" i="2"/>
  <c r="K27" i="2" s="1"/>
  <c r="E27" i="2"/>
  <c r="J27" i="2" s="1"/>
  <c r="J27" i="3" s="1"/>
  <c r="G26" i="2"/>
  <c r="G25" i="2"/>
  <c r="G23" i="2"/>
  <c r="E23" i="2"/>
  <c r="D23" i="2"/>
  <c r="G22" i="2"/>
  <c r="E22" i="2"/>
  <c r="D22" i="2"/>
  <c r="F22" i="2" s="1"/>
  <c r="G20" i="2"/>
  <c r="E20" i="2"/>
  <c r="J20" i="2" s="1"/>
  <c r="J20" i="3" s="1"/>
  <c r="D20" i="2"/>
  <c r="F20" i="2" s="1"/>
  <c r="G19" i="2"/>
  <c r="K19" i="2" s="1"/>
  <c r="E19" i="2"/>
  <c r="J19" i="2" s="1"/>
  <c r="J19" i="3" s="1"/>
  <c r="D19" i="2"/>
  <c r="F19" i="2" s="1"/>
  <c r="G17" i="2"/>
  <c r="E17" i="2"/>
  <c r="J17" i="2" s="1"/>
  <c r="J17" i="3" s="1"/>
  <c r="D17" i="2"/>
  <c r="I17" i="2" s="1"/>
  <c r="I17" i="3" s="1"/>
  <c r="G15" i="2"/>
  <c r="E15" i="2"/>
  <c r="J15" i="2" s="1"/>
  <c r="J15" i="3" s="1"/>
  <c r="D15" i="2"/>
  <c r="I15" i="2" s="1"/>
  <c r="I15" i="3" s="1"/>
  <c r="G14" i="2"/>
  <c r="K14" i="2" s="1"/>
  <c r="E14" i="2"/>
  <c r="J14" i="2" s="1"/>
  <c r="J14" i="3" s="1"/>
  <c r="D14" i="2"/>
  <c r="I14" i="2" s="1"/>
  <c r="I14" i="3" s="1"/>
  <c r="G13" i="2"/>
  <c r="K13" i="2" s="1"/>
  <c r="E13" i="2"/>
  <c r="J13" i="2" s="1"/>
  <c r="J13" i="3" s="1"/>
  <c r="D13" i="2"/>
  <c r="F13" i="2" s="1"/>
  <c r="G10" i="2"/>
  <c r="K10" i="2" s="1"/>
  <c r="E10" i="2"/>
  <c r="J10" i="2" s="1"/>
  <c r="J10" i="3" s="1"/>
  <c r="D10" i="2"/>
  <c r="F10" i="2" s="1"/>
  <c r="G8" i="2"/>
  <c r="K8" i="2" s="1"/>
  <c r="K11" i="2" s="1"/>
  <c r="E8" i="2"/>
  <c r="E11" i="2" s="1"/>
  <c r="D8" i="2"/>
  <c r="H8" i="2" s="1"/>
  <c r="G7" i="2"/>
  <c r="G24" i="2" s="1"/>
  <c r="E7" i="2"/>
  <c r="E24" i="2" s="1"/>
  <c r="D7" i="2"/>
  <c r="D9" i="2" s="1"/>
  <c r="F17" i="2"/>
  <c r="R63" i="7"/>
  <c r="P60" i="7"/>
  <c r="P59" i="7"/>
  <c r="P57" i="7"/>
  <c r="X14" i="7"/>
  <c r="W14" i="7"/>
  <c r="V14" i="7"/>
  <c r="U14" i="7"/>
  <c r="T14" i="7"/>
  <c r="S14" i="7"/>
  <c r="R14" i="7"/>
  <c r="Q14" i="7"/>
  <c r="P14" i="7"/>
  <c r="T64" i="6"/>
  <c r="T63" i="6"/>
  <c r="T62" i="6"/>
  <c r="T61" i="6"/>
  <c r="S60" i="6"/>
  <c r="T60" i="6" s="1"/>
  <c r="R60" i="6"/>
  <c r="Q60" i="6"/>
  <c r="P60" i="6"/>
  <c r="T59" i="6"/>
  <c r="Q59" i="6"/>
  <c r="P59" i="6"/>
  <c r="T58" i="6"/>
  <c r="S57" i="6"/>
  <c r="T57" i="6" s="1"/>
  <c r="R57" i="6"/>
  <c r="Q57" i="6"/>
  <c r="P57" i="6"/>
  <c r="T56" i="6"/>
  <c r="T55" i="6"/>
  <c r="X14" i="6"/>
  <c r="W14" i="6"/>
  <c r="V14" i="6"/>
  <c r="U14" i="6"/>
  <c r="T14" i="6"/>
  <c r="S14" i="6"/>
  <c r="R14" i="6"/>
  <c r="Q14" i="6"/>
  <c r="P14" i="6"/>
  <c r="T64" i="5"/>
  <c r="T63" i="5"/>
  <c r="T62" i="5"/>
  <c r="T61" i="5"/>
  <c r="S60" i="5"/>
  <c r="T60" i="5" s="1"/>
  <c r="R60" i="5"/>
  <c r="Q60" i="5"/>
  <c r="P60" i="5"/>
  <c r="T59" i="5"/>
  <c r="Q59" i="5"/>
  <c r="P59" i="5"/>
  <c r="T58" i="5"/>
  <c r="S57" i="5"/>
  <c r="T57" i="5" s="1"/>
  <c r="R57" i="5"/>
  <c r="Q57" i="5"/>
  <c r="P57" i="5"/>
  <c r="T56" i="5"/>
  <c r="T55" i="5"/>
  <c r="X14" i="5"/>
  <c r="W14" i="5"/>
  <c r="V14" i="5"/>
  <c r="U14" i="5"/>
  <c r="T14" i="5"/>
  <c r="S14" i="5"/>
  <c r="R14" i="5"/>
  <c r="Q14" i="5"/>
  <c r="P14" i="5"/>
  <c r="T64" i="4"/>
  <c r="T63" i="4"/>
  <c r="T62" i="4"/>
  <c r="T61" i="4"/>
  <c r="S60" i="4"/>
  <c r="T60" i="4" s="1"/>
  <c r="R60" i="4"/>
  <c r="Q60" i="4"/>
  <c r="P60" i="4"/>
  <c r="T59" i="4"/>
  <c r="Q59" i="4"/>
  <c r="P59" i="4"/>
  <c r="T58" i="4"/>
  <c r="S57" i="4"/>
  <c r="T57" i="4" s="1"/>
  <c r="R57" i="4"/>
  <c r="Q57" i="4"/>
  <c r="P57" i="4"/>
  <c r="T56" i="4"/>
  <c r="T55" i="4"/>
  <c r="M47" i="4"/>
  <c r="L47" i="4"/>
  <c r="K47" i="4"/>
  <c r="K48" i="4" s="1"/>
  <c r="X14" i="4"/>
  <c r="W14" i="4"/>
  <c r="V14" i="4"/>
  <c r="U14" i="4"/>
  <c r="T14" i="4"/>
  <c r="S14" i="4"/>
  <c r="R14" i="4"/>
  <c r="Q14" i="4"/>
  <c r="P14" i="4"/>
  <c r="Q60" i="3"/>
  <c r="P60" i="3"/>
  <c r="Q59" i="3"/>
  <c r="P59" i="3"/>
  <c r="Q57" i="3"/>
  <c r="P57" i="3"/>
  <c r="M47" i="3"/>
  <c r="L47" i="3"/>
  <c r="K47" i="3"/>
  <c r="K48" i="3" s="1"/>
  <c r="F47" i="3"/>
  <c r="F48" i="3" s="1"/>
  <c r="E47" i="3"/>
  <c r="X14" i="3"/>
  <c r="W14" i="3"/>
  <c r="V14" i="3"/>
  <c r="U14" i="3"/>
  <c r="T14" i="3"/>
  <c r="S14" i="3"/>
  <c r="R14" i="3"/>
  <c r="Q14" i="3"/>
  <c r="P14" i="3"/>
  <c r="Q60" i="2"/>
  <c r="P60" i="2"/>
  <c r="Q59" i="2"/>
  <c r="P59" i="2"/>
  <c r="Q57" i="2"/>
  <c r="P57" i="2"/>
  <c r="L47" i="2"/>
  <c r="K47" i="2"/>
  <c r="F47" i="2"/>
  <c r="E47" i="2"/>
  <c r="M46" i="2"/>
  <c r="G46" i="2"/>
  <c r="M45" i="2"/>
  <c r="G45" i="2"/>
  <c r="M44" i="2"/>
  <c r="G44" i="2"/>
  <c r="M43" i="2"/>
  <c r="G43" i="2"/>
  <c r="M42" i="2"/>
  <c r="G42" i="2"/>
  <c r="M41" i="2"/>
  <c r="G41" i="2"/>
  <c r="M40" i="2"/>
  <c r="G40" i="2"/>
  <c r="M39" i="2"/>
  <c r="G39" i="2"/>
  <c r="M38" i="2"/>
  <c r="G38" i="2"/>
  <c r="M37" i="2"/>
  <c r="G37" i="2"/>
  <c r="M36" i="2"/>
  <c r="G36" i="2"/>
  <c r="M35" i="2"/>
  <c r="G35" i="2"/>
  <c r="M34" i="2"/>
  <c r="G34" i="2"/>
  <c r="M33" i="2"/>
  <c r="G33" i="2"/>
  <c r="M32" i="2"/>
  <c r="G32" i="2"/>
  <c r="M31" i="2"/>
  <c r="G31" i="2"/>
  <c r="U14" i="2"/>
  <c r="T14" i="2"/>
  <c r="S14" i="2"/>
  <c r="R14" i="2"/>
  <c r="Q14" i="2"/>
  <c r="P14" i="2"/>
  <c r="G47" i="3" l="1"/>
  <c r="E48" i="3"/>
  <c r="M27" i="2"/>
  <c r="I20" i="2"/>
  <c r="I20" i="3" s="1"/>
  <c r="H10" i="2"/>
  <c r="F14" i="2"/>
  <c r="H20" i="2"/>
  <c r="I7" i="2"/>
  <c r="I9" i="2" s="1"/>
  <c r="H17" i="2"/>
  <c r="K17" i="2"/>
  <c r="L17" i="2" s="1"/>
  <c r="G47" i="2"/>
  <c r="F7" i="2"/>
  <c r="F9" i="2" s="1"/>
  <c r="J14" i="4"/>
  <c r="M14" i="3"/>
  <c r="I15" i="4"/>
  <c r="L15" i="3"/>
  <c r="M14" i="2"/>
  <c r="M15" i="3"/>
  <c r="J15" i="4"/>
  <c r="J20" i="4"/>
  <c r="M20" i="3"/>
  <c r="J10" i="4"/>
  <c r="M10" i="3"/>
  <c r="L10" i="2"/>
  <c r="M10" i="2"/>
  <c r="J22" i="4"/>
  <c r="M22" i="3"/>
  <c r="J7" i="2"/>
  <c r="M22" i="2"/>
  <c r="E16" i="2"/>
  <c r="E18" i="2" s="1"/>
  <c r="E21" i="2" s="1"/>
  <c r="H15" i="2"/>
  <c r="H22" i="2"/>
  <c r="J8" i="2"/>
  <c r="J13" i="4"/>
  <c r="M13" i="3"/>
  <c r="M17" i="2"/>
  <c r="F8" i="2"/>
  <c r="F11" i="2" s="1"/>
  <c r="H23" i="2"/>
  <c r="M13" i="2"/>
  <c r="I19" i="2"/>
  <c r="I19" i="3" s="1"/>
  <c r="I17" i="4"/>
  <c r="L17" i="3"/>
  <c r="I13" i="4"/>
  <c r="L13" i="3"/>
  <c r="I20" i="4"/>
  <c r="L20" i="3"/>
  <c r="I12" i="2"/>
  <c r="I7" i="3"/>
  <c r="M17" i="3"/>
  <c r="J17" i="4"/>
  <c r="J19" i="4"/>
  <c r="M19" i="3"/>
  <c r="F15" i="2"/>
  <c r="M19" i="2"/>
  <c r="I10" i="2"/>
  <c r="I10" i="3" s="1"/>
  <c r="J27" i="4"/>
  <c r="M27" i="3"/>
  <c r="K20" i="2"/>
  <c r="M20" i="2" s="1"/>
  <c r="K7" i="2"/>
  <c r="K12" i="2" s="1"/>
  <c r="I8" i="2"/>
  <c r="I14" i="4"/>
  <c r="L14" i="3"/>
  <c r="K15" i="2"/>
  <c r="I22" i="2"/>
  <c r="I22" i="3" s="1"/>
  <c r="M47" i="2"/>
  <c r="L13" i="2"/>
  <c r="L14" i="2"/>
  <c r="E48" i="2"/>
  <c r="G9" i="2"/>
  <c r="H9" i="2" s="1"/>
  <c r="F23" i="2"/>
  <c r="E9" i="2"/>
  <c r="F48" i="2"/>
  <c r="E12" i="2"/>
  <c r="G12" i="2"/>
  <c r="H13" i="2"/>
  <c r="D12" i="2"/>
  <c r="D24" i="2"/>
  <c r="H24" i="2" s="1"/>
  <c r="H7" i="2"/>
  <c r="D11" i="2"/>
  <c r="D16" i="2" s="1"/>
  <c r="D18" i="2" s="1"/>
  <c r="D21" i="2" s="1"/>
  <c r="H14" i="2"/>
  <c r="G11" i="2"/>
  <c r="H19" i="2"/>
  <c r="H12" i="2" l="1"/>
  <c r="F24" i="2"/>
  <c r="F12" i="2"/>
  <c r="L20" i="2"/>
  <c r="L19" i="2"/>
  <c r="L7" i="2"/>
  <c r="I17" i="5"/>
  <c r="L17" i="4"/>
  <c r="J20" i="5"/>
  <c r="M20" i="4"/>
  <c r="I19" i="4"/>
  <c r="L19" i="3"/>
  <c r="J15" i="5"/>
  <c r="M15" i="4"/>
  <c r="J8" i="3"/>
  <c r="J11" i="2"/>
  <c r="I10" i="4"/>
  <c r="L10" i="3"/>
  <c r="J19" i="5"/>
  <c r="M19" i="4"/>
  <c r="J12" i="2"/>
  <c r="M12" i="2" s="1"/>
  <c r="J7" i="3"/>
  <c r="J9" i="2"/>
  <c r="I22" i="4"/>
  <c r="L22" i="3"/>
  <c r="I13" i="5"/>
  <c r="L13" i="4"/>
  <c r="L15" i="2"/>
  <c r="M15" i="2"/>
  <c r="I14" i="5"/>
  <c r="L14" i="4"/>
  <c r="F16" i="2"/>
  <c r="F18" i="2" s="1"/>
  <c r="F21" i="2" s="1"/>
  <c r="I8" i="3"/>
  <c r="I11" i="2"/>
  <c r="L8" i="2"/>
  <c r="I15" i="5"/>
  <c r="L15" i="4"/>
  <c r="J27" i="5"/>
  <c r="M27" i="4"/>
  <c r="M8" i="2"/>
  <c r="I20" i="5"/>
  <c r="L20" i="4"/>
  <c r="J13" i="5"/>
  <c r="M13" i="4"/>
  <c r="J10" i="5"/>
  <c r="M10" i="4"/>
  <c r="J17" i="5"/>
  <c r="M17" i="4"/>
  <c r="L22" i="2"/>
  <c r="M7" i="2"/>
  <c r="K9" i="2"/>
  <c r="I12" i="3"/>
  <c r="L12" i="3" s="1"/>
  <c r="I7" i="4"/>
  <c r="I9" i="3"/>
  <c r="L9" i="3" s="1"/>
  <c r="L7" i="3"/>
  <c r="J22" i="5"/>
  <c r="M22" i="4"/>
  <c r="K16" i="2"/>
  <c r="K18" i="2" s="1"/>
  <c r="J14" i="5"/>
  <c r="M14" i="4"/>
  <c r="L12" i="2"/>
  <c r="G16" i="2"/>
  <c r="H11" i="2"/>
  <c r="J16" i="2" l="1"/>
  <c r="M11" i="2"/>
  <c r="M15" i="5"/>
  <c r="J15" i="6"/>
  <c r="I13" i="6"/>
  <c r="L13" i="5"/>
  <c r="I19" i="5"/>
  <c r="L19" i="4"/>
  <c r="I16" i="2"/>
  <c r="L11" i="2"/>
  <c r="I14" i="6"/>
  <c r="L14" i="5"/>
  <c r="I10" i="5"/>
  <c r="L10" i="4"/>
  <c r="M9" i="2"/>
  <c r="L9" i="2"/>
  <c r="J11" i="3"/>
  <c r="J8" i="4"/>
  <c r="M8" i="3"/>
  <c r="L22" i="4"/>
  <c r="I22" i="5"/>
  <c r="I8" i="4"/>
  <c r="I11" i="3"/>
  <c r="L8" i="3"/>
  <c r="I9" i="4"/>
  <c r="L9" i="4" s="1"/>
  <c r="I7" i="5"/>
  <c r="I12" i="4"/>
  <c r="L12" i="4" s="1"/>
  <c r="L7" i="4"/>
  <c r="I20" i="6"/>
  <c r="L20" i="5"/>
  <c r="I15" i="6"/>
  <c r="L15" i="5"/>
  <c r="J14" i="6"/>
  <c r="M14" i="5"/>
  <c r="J27" i="6"/>
  <c r="M27" i="5"/>
  <c r="J17" i="6"/>
  <c r="M17" i="5"/>
  <c r="J12" i="3"/>
  <c r="M12" i="3" s="1"/>
  <c r="J9" i="3"/>
  <c r="M9" i="3" s="1"/>
  <c r="J7" i="4"/>
  <c r="M7" i="3"/>
  <c r="L48" i="3"/>
  <c r="J10" i="6"/>
  <c r="M10" i="5"/>
  <c r="J20" i="6"/>
  <c r="M20" i="5"/>
  <c r="J22" i="6"/>
  <c r="M22" i="5"/>
  <c r="J13" i="6"/>
  <c r="M13" i="5"/>
  <c r="J19" i="6"/>
  <c r="M19" i="5"/>
  <c r="I17" i="6"/>
  <c r="L17" i="5"/>
  <c r="K21" i="2"/>
  <c r="G18" i="2"/>
  <c r="H16" i="2"/>
  <c r="R59" i="7"/>
  <c r="R64" i="7" s="1"/>
  <c r="J22" i="7" l="1"/>
  <c r="M22" i="7" s="1"/>
  <c r="M22" i="6"/>
  <c r="I16" i="3"/>
  <c r="L11" i="3"/>
  <c r="I14" i="7"/>
  <c r="L14" i="7" s="1"/>
  <c r="L14" i="6"/>
  <c r="I19" i="6"/>
  <c r="L19" i="5"/>
  <c r="J27" i="7"/>
  <c r="M27" i="7" s="1"/>
  <c r="M27" i="6"/>
  <c r="J20" i="7"/>
  <c r="M20" i="7" s="1"/>
  <c r="M20" i="6"/>
  <c r="I22" i="6"/>
  <c r="L22" i="5"/>
  <c r="J10" i="7"/>
  <c r="M10" i="7" s="1"/>
  <c r="M10" i="6"/>
  <c r="J9" i="4"/>
  <c r="M9" i="4" s="1"/>
  <c r="J7" i="5"/>
  <c r="M7" i="4"/>
  <c r="J12" i="4"/>
  <c r="M12" i="4" s="1"/>
  <c r="L48" i="4"/>
  <c r="I11" i="4"/>
  <c r="I8" i="5"/>
  <c r="L8" i="4"/>
  <c r="J14" i="7"/>
  <c r="M14" i="7" s="1"/>
  <c r="M14" i="6"/>
  <c r="I18" i="2"/>
  <c r="L16" i="2"/>
  <c r="L17" i="6"/>
  <c r="I17" i="7"/>
  <c r="L17" i="7" s="1"/>
  <c r="J19" i="7"/>
  <c r="M19" i="7" s="1"/>
  <c r="M19" i="6"/>
  <c r="L15" i="6"/>
  <c r="I15" i="7"/>
  <c r="L15" i="7" s="1"/>
  <c r="J11" i="4"/>
  <c r="J8" i="5"/>
  <c r="M8" i="4"/>
  <c r="I20" i="7"/>
  <c r="L20" i="7" s="1"/>
  <c r="L20" i="6"/>
  <c r="J16" i="3"/>
  <c r="M11" i="3"/>
  <c r="L13" i="6"/>
  <c r="I13" i="7"/>
  <c r="L13" i="7" s="1"/>
  <c r="J15" i="7"/>
  <c r="M15" i="7" s="1"/>
  <c r="M15" i="6"/>
  <c r="J13" i="7"/>
  <c r="M13" i="7" s="1"/>
  <c r="M13" i="6"/>
  <c r="I12" i="5"/>
  <c r="L12" i="5" s="1"/>
  <c r="I7" i="6"/>
  <c r="I9" i="5"/>
  <c r="L9" i="5" s="1"/>
  <c r="L7" i="5"/>
  <c r="M17" i="6"/>
  <c r="J17" i="7"/>
  <c r="M17" i="7" s="1"/>
  <c r="I10" i="6"/>
  <c r="L10" i="5"/>
  <c r="J18" i="2"/>
  <c r="M16" i="2"/>
  <c r="G21" i="2"/>
  <c r="H21" i="2" s="1"/>
  <c r="H18" i="2"/>
  <c r="E3" i="7"/>
  <c r="E3" i="6"/>
  <c r="E3" i="5"/>
  <c r="E3" i="4"/>
  <c r="J16" i="4" l="1"/>
  <c r="M11" i="4"/>
  <c r="L19" i="6"/>
  <c r="I19" i="7"/>
  <c r="L19" i="7" s="1"/>
  <c r="I11" i="5"/>
  <c r="I8" i="6"/>
  <c r="L8" i="5"/>
  <c r="I16" i="4"/>
  <c r="L11" i="4"/>
  <c r="J9" i="5"/>
  <c r="M9" i="5" s="1"/>
  <c r="J7" i="6"/>
  <c r="J12" i="5"/>
  <c r="M12" i="5" s="1"/>
  <c r="M7" i="5"/>
  <c r="J18" i="3"/>
  <c r="M16" i="3"/>
  <c r="J11" i="5"/>
  <c r="J8" i="6"/>
  <c r="M8" i="5"/>
  <c r="I21" i="2"/>
  <c r="L21" i="2" s="1"/>
  <c r="L18" i="2"/>
  <c r="I18" i="3"/>
  <c r="L16" i="3"/>
  <c r="J21" i="2"/>
  <c r="M21" i="2" s="1"/>
  <c r="M18" i="2"/>
  <c r="I10" i="7"/>
  <c r="L10" i="7" s="1"/>
  <c r="L10" i="6"/>
  <c r="I9" i="6"/>
  <c r="L9" i="6" s="1"/>
  <c r="I7" i="7"/>
  <c r="L7" i="6"/>
  <c r="I12" i="6"/>
  <c r="L12" i="6" s="1"/>
  <c r="I22" i="7"/>
  <c r="L22" i="7" s="1"/>
  <c r="L22" i="6"/>
  <c r="E3" i="3"/>
  <c r="E3" i="2"/>
  <c r="J9" i="6" l="1"/>
  <c r="M9" i="6" s="1"/>
  <c r="J7" i="7"/>
  <c r="M7" i="6"/>
  <c r="J12" i="6"/>
  <c r="M12" i="6" s="1"/>
  <c r="I21" i="3"/>
  <c r="L21" i="3" s="1"/>
  <c r="L18" i="3"/>
  <c r="J8" i="7"/>
  <c r="M8" i="6"/>
  <c r="J11" i="6"/>
  <c r="J16" i="5"/>
  <c r="M11" i="5"/>
  <c r="I18" i="4"/>
  <c r="L16" i="4"/>
  <c r="I8" i="7"/>
  <c r="L8" i="6"/>
  <c r="I11" i="6"/>
  <c r="I12" i="7"/>
  <c r="L12" i="7" s="1"/>
  <c r="I9" i="7"/>
  <c r="L9" i="7" s="1"/>
  <c r="L7" i="7"/>
  <c r="I16" i="5"/>
  <c r="L11" i="5"/>
  <c r="J21" i="3"/>
  <c r="M21" i="3" s="1"/>
  <c r="M18" i="3"/>
  <c r="J18" i="4"/>
  <c r="M16" i="4"/>
  <c r="M3" i="7"/>
  <c r="K3" i="7"/>
  <c r="I3" i="7"/>
  <c r="B4" i="7"/>
  <c r="X3" i="7"/>
  <c r="J16" i="6" l="1"/>
  <c r="M11" i="6"/>
  <c r="J18" i="5"/>
  <c r="M16" i="5"/>
  <c r="J12" i="7"/>
  <c r="M12" i="7" s="1"/>
  <c r="J9" i="7"/>
  <c r="M9" i="7" s="1"/>
  <c r="M7" i="7"/>
  <c r="I18" i="5"/>
  <c r="L16" i="5"/>
  <c r="J11" i="7"/>
  <c r="M8" i="7"/>
  <c r="L11" i="6"/>
  <c r="I16" i="6"/>
  <c r="I11" i="7"/>
  <c r="L8" i="7"/>
  <c r="J21" i="4"/>
  <c r="M21" i="4" s="1"/>
  <c r="M18" i="4"/>
  <c r="I21" i="4"/>
  <c r="L21" i="4" s="1"/>
  <c r="L18" i="4"/>
  <c r="I3" i="2"/>
  <c r="K3" i="2"/>
  <c r="M3" i="2"/>
  <c r="X3" i="2"/>
  <c r="B4" i="2"/>
  <c r="J16" i="7" l="1"/>
  <c r="M11" i="7"/>
  <c r="I21" i="5"/>
  <c r="L21" i="5" s="1"/>
  <c r="L18" i="5"/>
  <c r="I16" i="7"/>
  <c r="L11" i="7"/>
  <c r="J21" i="5"/>
  <c r="M21" i="5" s="1"/>
  <c r="M18" i="5"/>
  <c r="I18" i="6"/>
  <c r="L16" i="6"/>
  <c r="J18" i="6"/>
  <c r="M16" i="6"/>
  <c r="X3" i="6"/>
  <c r="X3" i="5"/>
  <c r="X3" i="4"/>
  <c r="X3" i="3"/>
  <c r="I21" i="6" l="1"/>
  <c r="L21" i="6" s="1"/>
  <c r="L18" i="6"/>
  <c r="J21" i="6"/>
  <c r="M21" i="6" s="1"/>
  <c r="M18" i="6"/>
  <c r="I18" i="7"/>
  <c r="L16" i="7"/>
  <c r="J18" i="7"/>
  <c r="M16" i="7"/>
  <c r="B4" i="3"/>
  <c r="M3" i="3"/>
  <c r="K3" i="3"/>
  <c r="I3" i="3"/>
  <c r="B4" i="4"/>
  <c r="M3" i="4"/>
  <c r="K3" i="4"/>
  <c r="I3" i="4"/>
  <c r="B4" i="5"/>
  <c r="M3" i="5"/>
  <c r="K3" i="5"/>
  <c r="I3" i="5"/>
  <c r="B4" i="6"/>
  <c r="M3" i="6"/>
  <c r="K3" i="6"/>
  <c r="I3" i="6"/>
  <c r="J21" i="7" l="1"/>
  <c r="M21" i="7" s="1"/>
  <c r="M18" i="7"/>
  <c r="I21" i="7"/>
  <c r="L21" i="7" s="1"/>
  <c r="L18" i="7"/>
</calcChain>
</file>

<file path=xl/sharedStrings.xml><?xml version="1.0" encoding="utf-8"?>
<sst xmlns="http://schemas.openxmlformats.org/spreadsheetml/2006/main" count="4079" uniqueCount="2027">
  <si>
    <t>部 課 名</t>
  </si>
  <si>
    <t>名前</t>
    <rPh sb="0" eb="2">
      <t>ナマエ</t>
    </rPh>
    <phoneticPr fontId="4"/>
  </si>
  <si>
    <t xml:space="preserve"> 営 業 報 告 </t>
  </si>
  <si>
    <t>当　　　　　  月</t>
  </si>
  <si>
    <t>期　初　来　累　計</t>
  </si>
  <si>
    <t>単位：百万円</t>
    <rPh sb="0" eb="2">
      <t>タンイ</t>
    </rPh>
    <rPh sb="3" eb="6">
      <t>ヒャクマンエン</t>
    </rPh>
    <phoneticPr fontId="4"/>
  </si>
  <si>
    <t>項  目</t>
    <phoneticPr fontId="4"/>
  </si>
  <si>
    <t>予算</t>
  </si>
  <si>
    <t>前年同月</t>
    <rPh sb="0" eb="4">
      <t>ゼンネンドウゲツ</t>
    </rPh>
    <phoneticPr fontId="4"/>
  </si>
  <si>
    <t>月初計画</t>
  </si>
  <si>
    <t>当月実績</t>
  </si>
  <si>
    <t>予算比</t>
    <rPh sb="0" eb="3">
      <t>ヨサンヒ</t>
    </rPh>
    <phoneticPr fontId="2"/>
  </si>
  <si>
    <t>前年同期</t>
  </si>
  <si>
    <t>当月迄</t>
  </si>
  <si>
    <t>前年比</t>
    <rPh sb="2" eb="3">
      <t>ヒ</t>
    </rPh>
    <phoneticPr fontId="4"/>
  </si>
  <si>
    <t>売上</t>
    <rPh sb="0" eb="2">
      <t>ウリアゲ</t>
    </rPh>
    <phoneticPr fontId="4"/>
  </si>
  <si>
    <t>在庫</t>
    <rPh sb="0" eb="2">
      <t>ザイコ</t>
    </rPh>
    <phoneticPr fontId="4"/>
  </si>
  <si>
    <t>取扱高(売上高)</t>
    <rPh sb="0" eb="3">
      <t>トリアツカイダカ</t>
    </rPh>
    <phoneticPr fontId="11"/>
  </si>
  <si>
    <t>予算</t>
    <rPh sb="0" eb="2">
      <t>ヨサン</t>
    </rPh>
    <phoneticPr fontId="2"/>
  </si>
  <si>
    <t>前年</t>
    <rPh sb="0" eb="2">
      <t>ゼンネン</t>
    </rPh>
    <phoneticPr fontId="4"/>
  </si>
  <si>
    <t>売上総利益</t>
  </si>
  <si>
    <t>（益率）</t>
    <phoneticPr fontId="4"/>
  </si>
  <si>
    <t>商品経費</t>
  </si>
  <si>
    <t>商品利益</t>
  </si>
  <si>
    <t>経費</t>
    <rPh sb="0" eb="2">
      <t>ケイヒ</t>
    </rPh>
    <phoneticPr fontId="12"/>
  </si>
  <si>
    <t>金　　利</t>
  </si>
  <si>
    <t>その他収支</t>
    <rPh sb="0" eb="3">
      <t>ソノタ</t>
    </rPh>
    <rPh sb="3" eb="5">
      <t>シュウシ</t>
    </rPh>
    <phoneticPr fontId="12"/>
  </si>
  <si>
    <t>営業部利益</t>
    <rPh sb="0" eb="3">
      <t>エイギョウブ</t>
    </rPh>
    <rPh sb="3" eb="5">
      <t>リエキ</t>
    </rPh>
    <phoneticPr fontId="12"/>
  </si>
  <si>
    <t>総務間接費</t>
    <rPh sb="0" eb="2">
      <t>ソウム</t>
    </rPh>
    <rPh sb="2" eb="5">
      <t>カンセツヒ</t>
    </rPh>
    <phoneticPr fontId="12"/>
  </si>
  <si>
    <t>経常利益</t>
    <rPh sb="0" eb="2">
      <t>ケイジョウ</t>
    </rPh>
    <rPh sb="2" eb="4">
      <t>リエキ</t>
    </rPh>
    <phoneticPr fontId="12"/>
  </si>
  <si>
    <t>為替予約関連</t>
    <rPh sb="0" eb="2">
      <t>カワセ</t>
    </rPh>
    <rPh sb="2" eb="4">
      <t>ヨヤク</t>
    </rPh>
    <rPh sb="4" eb="6">
      <t>カンレン</t>
    </rPh>
    <phoneticPr fontId="12"/>
  </si>
  <si>
    <t>その他対策費</t>
    <rPh sb="0" eb="3">
      <t>ソノタ</t>
    </rPh>
    <rPh sb="3" eb="6">
      <t>タイサクヒ</t>
    </rPh>
    <phoneticPr fontId="12"/>
  </si>
  <si>
    <t>１次純利益</t>
    <rPh sb="1" eb="2">
      <t>ジ</t>
    </rPh>
    <phoneticPr fontId="2"/>
  </si>
  <si>
    <t>見切損</t>
  </si>
  <si>
    <t>在庫</t>
  </si>
  <si>
    <t>債権増減</t>
    <rPh sb="0" eb="2">
      <t>サイケン</t>
    </rPh>
    <rPh sb="2" eb="4">
      <t>ゾウゲン</t>
    </rPh>
    <phoneticPr fontId="11"/>
  </si>
  <si>
    <t>債務増減</t>
    <rPh sb="0" eb="4">
      <t>サイムゾウゲン</t>
    </rPh>
    <phoneticPr fontId="11"/>
  </si>
  <si>
    <t>営業CF</t>
    <rPh sb="0" eb="2">
      <t>エイギョウ</t>
    </rPh>
    <phoneticPr fontId="11"/>
  </si>
  <si>
    <t>CCC</t>
    <phoneticPr fontId="11"/>
  </si>
  <si>
    <t>在庫回転日数</t>
    <phoneticPr fontId="12"/>
  </si>
  <si>
    <t>全社Avg</t>
    <rPh sb="0" eb="2">
      <t>ゼンシャ</t>
    </rPh>
    <phoneticPr fontId="11"/>
  </si>
  <si>
    <t>９超滞留在庫</t>
  </si>
  <si>
    <t>４超売掛金</t>
  </si>
  <si>
    <t>* 在庫回転日数＝月末在庫／月間売上高*30日</t>
    <rPh sb="2" eb="4">
      <t>ザイコ</t>
    </rPh>
    <rPh sb="4" eb="6">
      <t>カイテン</t>
    </rPh>
    <rPh sb="6" eb="8">
      <t>ニッスウ</t>
    </rPh>
    <rPh sb="22" eb="23">
      <t>ニチ</t>
    </rPh>
    <phoneticPr fontId="12"/>
  </si>
  <si>
    <t>(決算)売上高</t>
    <rPh sb="1" eb="3">
      <t>ケッサン</t>
    </rPh>
    <rPh sb="4" eb="7">
      <t>ウリアゲダカ</t>
    </rPh>
    <phoneticPr fontId="2"/>
  </si>
  <si>
    <t>販売先CD</t>
    <rPh sb="0" eb="3">
      <t>ハンバイサキ</t>
    </rPh>
    <phoneticPr fontId="4"/>
  </si>
  <si>
    <t>販売先名</t>
    <rPh sb="0" eb="2">
      <t>ハンバイ</t>
    </rPh>
    <rPh sb="2" eb="3">
      <t>サキ</t>
    </rPh>
    <rPh sb="3" eb="4">
      <t>メイ</t>
    </rPh>
    <phoneticPr fontId="4"/>
  </si>
  <si>
    <t>当月実績</t>
    <rPh sb="0" eb="2">
      <t>トウゲツ</t>
    </rPh>
    <rPh sb="2" eb="4">
      <t>ジッセキ</t>
    </rPh>
    <phoneticPr fontId="4"/>
  </si>
  <si>
    <t>前年実績</t>
    <rPh sb="0" eb="2">
      <t>ゼンネン</t>
    </rPh>
    <rPh sb="2" eb="4">
      <t>ジッセキ</t>
    </rPh>
    <phoneticPr fontId="4"/>
  </si>
  <si>
    <t>差異</t>
    <rPh sb="0" eb="2">
      <t>サイ</t>
    </rPh>
    <phoneticPr fontId="4"/>
  </si>
  <si>
    <t>当期計画</t>
    <rPh sb="0" eb="2">
      <t>トウキ</t>
    </rPh>
    <rPh sb="2" eb="4">
      <t>ケイカク</t>
    </rPh>
    <phoneticPr fontId="4"/>
  </si>
  <si>
    <t>前期実績</t>
    <rPh sb="0" eb="2">
      <t>ゼンキ</t>
    </rPh>
    <rPh sb="2" eb="4">
      <t>ジッセキ</t>
    </rPh>
    <phoneticPr fontId="4"/>
  </si>
  <si>
    <t>売上高構成比</t>
    <rPh sb="0" eb="2">
      <t>ウリアゲ</t>
    </rPh>
    <rPh sb="2" eb="3">
      <t>ダカ</t>
    </rPh>
    <rPh sb="3" eb="6">
      <t>コウセイヒ</t>
    </rPh>
    <phoneticPr fontId="4"/>
  </si>
  <si>
    <t>次月月初計画</t>
    <rPh sb="0" eb="2">
      <t>ジゲツ</t>
    </rPh>
    <rPh sb="2" eb="6">
      <t>ゲッショケイカク</t>
    </rPh>
    <phoneticPr fontId="4"/>
  </si>
  <si>
    <t>項目</t>
  </si>
  <si>
    <t xml:space="preserve">月初計画 </t>
  </si>
  <si>
    <t>売上高</t>
  </si>
  <si>
    <t>売上総利益</t>
    <rPh sb="2" eb="5">
      <t>ソウリエキ</t>
    </rPh>
    <phoneticPr fontId="4"/>
  </si>
  <si>
    <t>（益率）</t>
    <rPh sb="1" eb="3">
      <t>エキリツ</t>
    </rPh>
    <phoneticPr fontId="4"/>
  </si>
  <si>
    <t>商品経費</t>
    <rPh sb="0" eb="2">
      <t>ショウヒン</t>
    </rPh>
    <rPh sb="2" eb="4">
      <t>ケイヒ</t>
    </rPh>
    <phoneticPr fontId="4"/>
  </si>
  <si>
    <t>商品利益</t>
    <rPh sb="0" eb="2">
      <t>ショウヒン</t>
    </rPh>
    <rPh sb="2" eb="4">
      <t>リエキ</t>
    </rPh>
    <phoneticPr fontId="4"/>
  </si>
  <si>
    <t>営業部利益</t>
    <rPh sb="0" eb="3">
      <t>エイギョウブ</t>
    </rPh>
    <rPh sb="3" eb="5">
      <t>リエキ</t>
    </rPh>
    <phoneticPr fontId="4"/>
  </si>
  <si>
    <t>経常利益</t>
    <rPh sb="0" eb="4">
      <t>ケイジョウリエキ</t>
    </rPh>
    <phoneticPr fontId="4"/>
  </si>
  <si>
    <t>1次純益</t>
    <rPh sb="1" eb="4">
      <t>ジジュンエキ</t>
    </rPh>
    <phoneticPr fontId="4"/>
  </si>
  <si>
    <t>更新日時：</t>
    <rPh sb="0" eb="4">
      <t>コウシンニチジ</t>
    </rPh>
    <phoneticPr fontId="4"/>
  </si>
  <si>
    <t>所属課</t>
    <rPh sb="0" eb="3">
      <t>ショゾクカ</t>
    </rPh>
    <phoneticPr fontId="4"/>
  </si>
  <si>
    <t>期数</t>
    <rPh sb="0" eb="2">
      <t>キスウ</t>
    </rPh>
    <phoneticPr fontId="4"/>
  </si>
  <si>
    <t>年</t>
    <rPh sb="0" eb="1">
      <t>ネン</t>
    </rPh>
    <phoneticPr fontId="4"/>
  </si>
  <si>
    <t>出力先</t>
    <rPh sb="0" eb="3">
      <t>シュツリョクサキ</t>
    </rPh>
    <phoneticPr fontId="4"/>
  </si>
  <si>
    <t>①</t>
    <phoneticPr fontId="4"/>
  </si>
  <si>
    <t>②</t>
    <phoneticPr fontId="4"/>
  </si>
  <si>
    <t>課CD</t>
    <rPh sb="0" eb="1">
      <t>カ</t>
    </rPh>
    <phoneticPr fontId="4"/>
  </si>
  <si>
    <t>予測</t>
    <rPh sb="0" eb="2">
      <t>ヨソク</t>
    </rPh>
    <phoneticPr fontId="4"/>
  </si>
  <si>
    <t>当期累計</t>
    <rPh sb="0" eb="2">
      <t>トウキ</t>
    </rPh>
    <rPh sb="2" eb="4">
      <t>ルイケイ</t>
    </rPh>
    <phoneticPr fontId="4"/>
  </si>
  <si>
    <t>前期累計</t>
    <rPh sb="0" eb="2">
      <t>ゼンキ</t>
    </rPh>
    <rPh sb="2" eb="4">
      <t>ルイケイ</t>
    </rPh>
    <phoneticPr fontId="4"/>
  </si>
  <si>
    <t>期初計画</t>
    <rPh sb="0" eb="4">
      <t>キショケイカク</t>
    </rPh>
    <phoneticPr fontId="4"/>
  </si>
  <si>
    <t>半期予算・着地予測</t>
    <rPh sb="0" eb="2">
      <t>ハンキ</t>
    </rPh>
    <rPh sb="2" eb="4">
      <t>ヨサン</t>
    </rPh>
    <rPh sb="5" eb="7">
      <t>チャクチ</t>
    </rPh>
    <rPh sb="7" eb="9">
      <t>ヨソク</t>
    </rPh>
    <phoneticPr fontId="4"/>
  </si>
  <si>
    <t>半期予算</t>
    <rPh sb="0" eb="2">
      <t>ハンキ</t>
    </rPh>
    <rPh sb="2" eb="4">
      <t>ヨサン</t>
    </rPh>
    <phoneticPr fontId="2"/>
  </si>
  <si>
    <t>着地予測</t>
    <rPh sb="0" eb="2">
      <t>チャクチ</t>
    </rPh>
    <rPh sb="2" eb="4">
      <t>ヨソク</t>
    </rPh>
    <phoneticPr fontId="2"/>
  </si>
  <si>
    <t>予測-予算</t>
    <rPh sb="0" eb="2">
      <t>ヨソク</t>
    </rPh>
    <rPh sb="3" eb="5">
      <t>ヨサン</t>
    </rPh>
    <phoneticPr fontId="2"/>
  </si>
  <si>
    <t>1次純利益</t>
    <rPh sb="2" eb="3">
      <t>ジュン</t>
    </rPh>
    <phoneticPr fontId="11"/>
  </si>
  <si>
    <t>棚卸評価損</t>
  </si>
  <si>
    <t>付替</t>
  </si>
  <si>
    <t>その他</t>
  </si>
  <si>
    <t>2次算入利益</t>
    <phoneticPr fontId="11"/>
  </si>
  <si>
    <t>2次純利益</t>
    <phoneticPr fontId="11"/>
  </si>
  <si>
    <t>当月予算</t>
    <rPh sb="0" eb="4">
      <t>トウゲツヨサン</t>
    </rPh>
    <phoneticPr fontId="1"/>
  </si>
  <si>
    <t>取扱高計</t>
  </si>
  <si>
    <t>予算売上総利益</t>
  </si>
  <si>
    <t>予算商品経費</t>
  </si>
  <si>
    <t>商品利益</t>
    <rPh sb="0" eb="4">
      <t>ショウヒンリエキ</t>
    </rPh>
    <phoneticPr fontId="1"/>
  </si>
  <si>
    <t>経費計_予算</t>
  </si>
  <si>
    <t>使用資金金利</t>
  </si>
  <si>
    <t>その他収支計</t>
  </si>
  <si>
    <t>総務間接費</t>
    <rPh sb="0" eb="5">
      <t>ソウムカンセツヒ</t>
    </rPh>
    <phoneticPr fontId="1"/>
  </si>
  <si>
    <t>対策費１％予約延長</t>
  </si>
  <si>
    <t>対策費その他</t>
  </si>
  <si>
    <t>見切損失</t>
  </si>
  <si>
    <t>繰越商品</t>
  </si>
  <si>
    <t>前年同月</t>
    <rPh sb="0" eb="4">
      <t>ゼンネンドウゲツ</t>
    </rPh>
    <phoneticPr fontId="1"/>
  </si>
  <si>
    <t>売上総利益</t>
    <rPh sb="0" eb="5">
      <t>ウリアゲソウリエキ</t>
    </rPh>
    <phoneticPr fontId="1"/>
  </si>
  <si>
    <t>販売費</t>
  </si>
  <si>
    <t>経費計</t>
  </si>
  <si>
    <t>売上高計</t>
  </si>
  <si>
    <t>当月月初計画</t>
    <rPh sb="0" eb="2">
      <t>トウゲツ</t>
    </rPh>
    <rPh sb="2" eb="6">
      <t>ゲッショケイカク</t>
    </rPh>
    <phoneticPr fontId="1"/>
  </si>
  <si>
    <t>9超在庫</t>
    <rPh sb="1" eb="2">
      <t>チョウ</t>
    </rPh>
    <rPh sb="2" eb="4">
      <t>ザイコ</t>
    </rPh>
    <phoneticPr fontId="1"/>
  </si>
  <si>
    <t>4超売掛</t>
    <rPh sb="1" eb="2">
      <t>チョウ</t>
    </rPh>
    <rPh sb="2" eb="4">
      <t>ウリカケ</t>
    </rPh>
    <phoneticPr fontId="1"/>
  </si>
  <si>
    <t>当月実績</t>
    <rPh sb="0" eb="2">
      <t>トウゲツ</t>
    </rPh>
    <rPh sb="2" eb="4">
      <t>ジッセキ</t>
    </rPh>
    <phoneticPr fontId="1"/>
  </si>
  <si>
    <t>営業部利益</t>
    <rPh sb="0" eb="2">
      <t>エイギョウ</t>
    </rPh>
    <rPh sb="2" eb="3">
      <t>ブ</t>
    </rPh>
    <rPh sb="3" eb="5">
      <t>リエキ</t>
    </rPh>
    <phoneticPr fontId="1"/>
  </si>
  <si>
    <t>当月迄累計</t>
    <rPh sb="0" eb="2">
      <t>トウゲツ</t>
    </rPh>
    <rPh sb="2" eb="3">
      <t>マデ</t>
    </rPh>
    <rPh sb="3" eb="5">
      <t>ルイケイ</t>
    </rPh>
    <phoneticPr fontId="1"/>
  </si>
  <si>
    <t>次月予算</t>
    <rPh sb="0" eb="2">
      <t>ジゲツ</t>
    </rPh>
    <rPh sb="2" eb="4">
      <t>ヨサン</t>
    </rPh>
    <phoneticPr fontId="1"/>
  </si>
  <si>
    <t>商品経費</t>
    <rPh sb="0" eb="4">
      <t>ショウヒンケイヒ</t>
    </rPh>
    <phoneticPr fontId="1"/>
  </si>
  <si>
    <t>商品利益</t>
    <rPh sb="0" eb="2">
      <t>ショウヒン</t>
    </rPh>
    <rPh sb="2" eb="4">
      <t>リエキ</t>
    </rPh>
    <phoneticPr fontId="1"/>
  </si>
  <si>
    <t>営業部利益</t>
    <rPh sb="0" eb="3">
      <t>エイギョウブ</t>
    </rPh>
    <rPh sb="3" eb="5">
      <t>リエキ</t>
    </rPh>
    <phoneticPr fontId="1"/>
  </si>
  <si>
    <t>経常利益</t>
    <rPh sb="0" eb="2">
      <t>ケイジョウ</t>
    </rPh>
    <rPh sb="2" eb="4">
      <t>リエキ</t>
    </rPh>
    <phoneticPr fontId="1"/>
  </si>
  <si>
    <t>1次純益</t>
    <rPh sb="1" eb="2">
      <t>ジ</t>
    </rPh>
    <rPh sb="2" eb="4">
      <t>ジュンエキ</t>
    </rPh>
    <phoneticPr fontId="1"/>
  </si>
  <si>
    <t>在庫</t>
    <rPh sb="0" eb="2">
      <t>ザイコ</t>
    </rPh>
    <phoneticPr fontId="1"/>
  </si>
  <si>
    <t>次月月初計画</t>
    <rPh sb="0" eb="2">
      <t>ジゲツ</t>
    </rPh>
    <rPh sb="2" eb="4">
      <t>ゲッショ</t>
    </rPh>
    <rPh sb="4" eb="6">
      <t>ケイカク</t>
    </rPh>
    <phoneticPr fontId="1"/>
  </si>
  <si>
    <t>売上</t>
    <rPh sb="0" eb="2">
      <t>ウリアゲ</t>
    </rPh>
    <phoneticPr fontId="1"/>
  </si>
  <si>
    <t>半期予算</t>
    <rPh sb="0" eb="4">
      <t>ハンキヨサン</t>
    </rPh>
    <phoneticPr fontId="1"/>
  </si>
  <si>
    <t>経常利益</t>
    <rPh sb="0" eb="4">
      <t>ケイジョウリエキ</t>
    </rPh>
    <phoneticPr fontId="1"/>
  </si>
  <si>
    <t>前半期実績</t>
    <rPh sb="0" eb="1">
      <t>ゼン</t>
    </rPh>
    <rPh sb="3" eb="5">
      <t>ジッセキ</t>
    </rPh>
    <phoneticPr fontId="1"/>
  </si>
  <si>
    <t>総務間接費</t>
  </si>
  <si>
    <t>着地予測</t>
    <rPh sb="0" eb="4">
      <t>チャクチヨソク</t>
    </rPh>
    <phoneticPr fontId="1"/>
  </si>
  <si>
    <t>債権増減</t>
    <rPh sb="0" eb="2">
      <t>サイケン</t>
    </rPh>
    <rPh sb="2" eb="4">
      <t>ゾウゲン</t>
    </rPh>
    <phoneticPr fontId="1"/>
  </si>
  <si>
    <t>債務増減</t>
    <rPh sb="0" eb="2">
      <t>サイム</t>
    </rPh>
    <rPh sb="2" eb="4">
      <t>ゾウゲン</t>
    </rPh>
    <phoneticPr fontId="1"/>
  </si>
  <si>
    <t>営業CF</t>
    <rPh sb="0" eb="2">
      <t>エイギョウ</t>
    </rPh>
    <phoneticPr fontId="1"/>
  </si>
  <si>
    <t>CCC</t>
  </si>
  <si>
    <t>全社Avg（債権増減）</t>
    <rPh sb="0" eb="2">
      <t>ゼンシャ</t>
    </rPh>
    <rPh sb="6" eb="8">
      <t>サイケン</t>
    </rPh>
    <rPh sb="8" eb="10">
      <t>ゾウゲン</t>
    </rPh>
    <phoneticPr fontId="1"/>
  </si>
  <si>
    <t>全社Avg（債務増減）</t>
    <rPh sb="0" eb="2">
      <t>ゼンシャ</t>
    </rPh>
    <rPh sb="6" eb="8">
      <t>サイム</t>
    </rPh>
    <rPh sb="8" eb="10">
      <t>ゾウゲン</t>
    </rPh>
    <phoneticPr fontId="1"/>
  </si>
  <si>
    <t>全社Avg（営業CF）</t>
    <rPh sb="0" eb="2">
      <t>ゼンシャ</t>
    </rPh>
    <rPh sb="6" eb="8">
      <t>エイギョウ</t>
    </rPh>
    <phoneticPr fontId="1"/>
  </si>
  <si>
    <t>全社Avg（CCC）</t>
    <rPh sb="0" eb="2">
      <t>ゼンシャ</t>
    </rPh>
    <phoneticPr fontId="1"/>
  </si>
  <si>
    <t>債権残高（前繰）</t>
    <rPh sb="0" eb="4">
      <t>サイケンザンダカ</t>
    </rPh>
    <rPh sb="5" eb="7">
      <t>ゼンク</t>
    </rPh>
    <phoneticPr fontId="1"/>
  </si>
  <si>
    <t>債権残高</t>
    <rPh sb="0" eb="4">
      <t>サイケンザンダカ</t>
    </rPh>
    <phoneticPr fontId="1"/>
  </si>
  <si>
    <t>債務残高（前繰）</t>
    <rPh sb="0" eb="2">
      <t>サイム</t>
    </rPh>
    <rPh sb="2" eb="4">
      <t>ザンダカ</t>
    </rPh>
    <rPh sb="5" eb="7">
      <t>ゼンク</t>
    </rPh>
    <phoneticPr fontId="1"/>
  </si>
  <si>
    <t>債務残高</t>
    <rPh sb="0" eb="4">
      <t>サイムザンダカ</t>
    </rPh>
    <phoneticPr fontId="1"/>
  </si>
  <si>
    <t>商品残高（前繰）</t>
    <rPh sb="0" eb="2">
      <t>ショウヒン</t>
    </rPh>
    <rPh sb="2" eb="4">
      <t>ザンダカ</t>
    </rPh>
    <rPh sb="5" eb="7">
      <t>ゼンク</t>
    </rPh>
    <phoneticPr fontId="1"/>
  </si>
  <si>
    <t>商品残高</t>
    <rPh sb="0" eb="4">
      <t>ショウヒンザンダカ</t>
    </rPh>
    <phoneticPr fontId="1"/>
  </si>
  <si>
    <t>評価損</t>
  </si>
  <si>
    <t>その他決算仕訳</t>
  </si>
  <si>
    <t>単月</t>
    <rPh sb="0" eb="2">
      <t>タンゲツ</t>
    </rPh>
    <phoneticPr fontId="2"/>
  </si>
  <si>
    <t>名称</t>
    <rPh sb="0" eb="2">
      <t>メイショウ</t>
    </rPh>
    <phoneticPr fontId="2"/>
  </si>
  <si>
    <t>当期</t>
    <rPh sb="0" eb="2">
      <t>トウキ</t>
    </rPh>
    <phoneticPr fontId="2"/>
  </si>
  <si>
    <t>前期</t>
    <rPh sb="0" eb="2">
      <t>ゼンキ</t>
    </rPh>
    <phoneticPr fontId="2"/>
  </si>
  <si>
    <t>累計</t>
    <rPh sb="0" eb="2">
      <t>ルイケイ</t>
    </rPh>
    <phoneticPr fontId="2"/>
  </si>
  <si>
    <t>CD</t>
  </si>
  <si>
    <t>名称</t>
  </si>
  <si>
    <t>当期</t>
  </si>
  <si>
    <t>前期</t>
  </si>
  <si>
    <t>単月</t>
  </si>
  <si>
    <t>累計</t>
  </si>
  <si>
    <t>事前準備</t>
    <rPh sb="0" eb="4">
      <t>ジゼンジュンビ</t>
    </rPh>
    <phoneticPr fontId="20"/>
  </si>
  <si>
    <t>①</t>
    <phoneticPr fontId="20"/>
  </si>
  <si>
    <t>※下期（10~3）は別ブック</t>
    <rPh sb="1" eb="3">
      <t>シモキ</t>
    </rPh>
    <rPh sb="10" eb="11">
      <t>ベツ</t>
    </rPh>
    <phoneticPr fontId="20"/>
  </si>
  <si>
    <t>②</t>
    <phoneticPr fontId="20"/>
  </si>
  <si>
    <t>※相対参照で同一フォルダにある「OBICdata」フォルダ内にOBICからの抽出データを検索</t>
  </si>
  <si>
    <t>③</t>
    <phoneticPr fontId="20"/>
  </si>
  <si>
    <t>「OBICdata」フォルダ内の、営業報告書マクロのシート名と同じファイル内の『SET』シートを開く（事業部・部の営業報告書も同様の動作）</t>
    <rPh sb="14" eb="15">
      <t>ナイ</t>
    </rPh>
    <rPh sb="17" eb="22">
      <t>エイギョウホウコクショ</t>
    </rPh>
    <rPh sb="29" eb="30">
      <t>メイ</t>
    </rPh>
    <rPh sb="31" eb="32">
      <t>オナ</t>
    </rPh>
    <rPh sb="37" eb="38">
      <t>ナイ</t>
    </rPh>
    <rPh sb="48" eb="49">
      <t>ヒラ</t>
    </rPh>
    <rPh sb="51" eb="54">
      <t>ジギョウブ</t>
    </rPh>
    <rPh sb="55" eb="56">
      <t>ブ</t>
    </rPh>
    <rPh sb="57" eb="62">
      <t>エイギョウホウコクショ</t>
    </rPh>
    <rPh sb="63" eb="65">
      <t>ドウヨウ</t>
    </rPh>
    <rPh sb="66" eb="68">
      <t>ドウサ</t>
    </rPh>
    <phoneticPr fontId="20"/>
  </si>
  <si>
    <t>※複数人が読み取りに行くことを想定し、読み取り専用で開く</t>
    <rPh sb="1" eb="4">
      <t>フクスウニン</t>
    </rPh>
    <rPh sb="5" eb="6">
      <t>ヨ</t>
    </rPh>
    <rPh sb="7" eb="8">
      <t>ト</t>
    </rPh>
    <rPh sb="10" eb="11">
      <t>イ</t>
    </rPh>
    <rPh sb="15" eb="17">
      <t>ソウテイ</t>
    </rPh>
    <rPh sb="19" eb="20">
      <t>ヨ</t>
    </rPh>
    <rPh sb="21" eb="22">
      <t>ト</t>
    </rPh>
    <rPh sb="23" eb="25">
      <t>センヨウ</t>
    </rPh>
    <rPh sb="26" eb="27">
      <t>ヒラ</t>
    </rPh>
    <phoneticPr fontId="20"/>
  </si>
  <si>
    <t>→見つからない場合エラーメッセージを表示して処理を終了する</t>
    <rPh sb="1" eb="2">
      <t>ミ</t>
    </rPh>
    <rPh sb="7" eb="9">
      <t>バアイ</t>
    </rPh>
    <rPh sb="18" eb="20">
      <t>ヒョウジ</t>
    </rPh>
    <rPh sb="22" eb="24">
      <t>ショリ</t>
    </rPh>
    <rPh sb="25" eb="27">
      <t>シュウリョウ</t>
    </rPh>
    <phoneticPr fontId="20"/>
  </si>
  <si>
    <t>④</t>
    <phoneticPr fontId="20"/>
  </si>
  <si>
    <t>開いたファイルの中から、営業報告書マクロのファイル名の頭3桁の課コードと一致する列を列ごとコピーする（事業部・部の営業報告書も3桁の課コードを使用する）</t>
    <rPh sb="0" eb="1">
      <t>ヒラ</t>
    </rPh>
    <rPh sb="8" eb="9">
      <t>ナカ</t>
    </rPh>
    <rPh sb="12" eb="17">
      <t>エイギョウホウコクショ</t>
    </rPh>
    <rPh sb="25" eb="26">
      <t>メイ</t>
    </rPh>
    <rPh sb="27" eb="28">
      <t>アタマ</t>
    </rPh>
    <rPh sb="29" eb="30">
      <t>ケタ</t>
    </rPh>
    <rPh sb="31" eb="32">
      <t>カ</t>
    </rPh>
    <rPh sb="36" eb="38">
      <t>イッチ</t>
    </rPh>
    <rPh sb="40" eb="41">
      <t>レツ</t>
    </rPh>
    <rPh sb="42" eb="43">
      <t>レツ</t>
    </rPh>
    <phoneticPr fontId="20"/>
  </si>
  <si>
    <t>※3桁固定で参照する（例：ファイル名『002_営業報告.xlsm』→課コード002の列をコピーする）</t>
    <rPh sb="2" eb="3">
      <t>ケタ</t>
    </rPh>
    <rPh sb="3" eb="5">
      <t>コテイ</t>
    </rPh>
    <rPh sb="6" eb="8">
      <t>サンショウ</t>
    </rPh>
    <rPh sb="11" eb="12">
      <t>レイ</t>
    </rPh>
    <rPh sb="17" eb="18">
      <t>メイ</t>
    </rPh>
    <rPh sb="23" eb="27">
      <t>エイギョウホウコク</t>
    </rPh>
    <rPh sb="34" eb="35">
      <t>カ</t>
    </rPh>
    <rPh sb="42" eb="43">
      <t>レツ</t>
    </rPh>
    <phoneticPr fontId="20"/>
  </si>
  <si>
    <t>⑤</t>
    <phoneticPr fontId="20"/>
  </si>
  <si>
    <t>⑥</t>
    <phoneticPr fontId="20"/>
  </si>
  <si>
    <t>⑦</t>
    <phoneticPr fontId="20"/>
  </si>
  <si>
    <t>⑧</t>
    <phoneticPr fontId="20"/>
  </si>
  <si>
    <t>営業報告書マクロの『マスタ』シート内の該当する列へペーストする（対応関係については『SET』シートと同様）</t>
    <rPh sb="0" eb="5">
      <t>エイギョウホウコクショ</t>
    </rPh>
    <rPh sb="17" eb="18">
      <t>ナイ</t>
    </rPh>
    <rPh sb="19" eb="21">
      <t>ガイトウ</t>
    </rPh>
    <rPh sb="23" eb="24">
      <t>レツ</t>
    </rPh>
    <rPh sb="32" eb="34">
      <t>タイオウ</t>
    </rPh>
    <rPh sb="34" eb="36">
      <t>カンケイ</t>
    </rPh>
    <rPh sb="50" eb="52">
      <t>ドウヨウ</t>
    </rPh>
    <phoneticPr fontId="20"/>
  </si>
  <si>
    <t>⑨</t>
    <phoneticPr fontId="20"/>
  </si>
  <si>
    <t>関数によって営業報告シートへ値を反映</t>
    <rPh sb="0" eb="2">
      <t>カンスウ</t>
    </rPh>
    <rPh sb="6" eb="10">
      <t>エイギョウホウコク</t>
    </rPh>
    <rPh sb="14" eb="15">
      <t>アタイ</t>
    </rPh>
    <rPh sb="16" eb="18">
      <t>ハンエイ</t>
    </rPh>
    <phoneticPr fontId="20"/>
  </si>
  <si>
    <t>（課の名称や期数など、各シート共通の情報はマスタシートから関数で反映）</t>
    <rPh sb="1" eb="2">
      <t>カ</t>
    </rPh>
    <rPh sb="3" eb="5">
      <t>メイショウ</t>
    </rPh>
    <rPh sb="6" eb="8">
      <t>キスウ</t>
    </rPh>
    <rPh sb="11" eb="12">
      <t>カク</t>
    </rPh>
    <rPh sb="15" eb="17">
      <t>キョウツウ</t>
    </rPh>
    <rPh sb="18" eb="20">
      <t>ジョウホウ</t>
    </rPh>
    <rPh sb="29" eb="31">
      <t>カンスウ</t>
    </rPh>
    <rPh sb="32" eb="34">
      <t>ハンエイ</t>
    </rPh>
    <phoneticPr fontId="20"/>
  </si>
  <si>
    <t>⑩</t>
    <phoneticPr fontId="20"/>
  </si>
  <si>
    <t>営業報告シート２行目の更新日時欄に、現在日時を反映する</t>
    <rPh sb="0" eb="4">
      <t>エイギョウホウコク</t>
    </rPh>
    <rPh sb="8" eb="10">
      <t>ギョウメ</t>
    </rPh>
    <rPh sb="11" eb="15">
      <t>コウシンニチジ</t>
    </rPh>
    <rPh sb="15" eb="16">
      <t>ラン</t>
    </rPh>
    <rPh sb="18" eb="22">
      <t>ゲンザイニチジ</t>
    </rPh>
    <rPh sb="23" eb="25">
      <t>ハンエイ</t>
    </rPh>
    <phoneticPr fontId="20"/>
  </si>
  <si>
    <t>→マクロでの処理終了</t>
    <rPh sb="6" eb="8">
      <t>ショリ</t>
    </rPh>
    <rPh sb="8" eb="10">
      <t>シュウリョウ</t>
    </rPh>
    <phoneticPr fontId="20"/>
  </si>
  <si>
    <t>⑪</t>
    <phoneticPr fontId="20"/>
  </si>
  <si>
    <t>ユーザーが関数では埋まらない部分を記入する</t>
    <rPh sb="5" eb="7">
      <t>カンスウ</t>
    </rPh>
    <rPh sb="9" eb="10">
      <t>ウ</t>
    </rPh>
    <rPh sb="14" eb="16">
      <t>ブブン</t>
    </rPh>
    <rPh sb="17" eb="19">
      <t>キニュウ</t>
    </rPh>
    <phoneticPr fontId="20"/>
  </si>
  <si>
    <t>⑫</t>
    <phoneticPr fontId="20"/>
  </si>
  <si>
    <t>⑬</t>
    <phoneticPr fontId="20"/>
  </si>
  <si>
    <t>（元フォルダにエクセルマクロファイルが残る想定）</t>
    <rPh sb="1" eb="2">
      <t>モト</t>
    </rPh>
    <rPh sb="19" eb="20">
      <t>ノコ</t>
    </rPh>
    <rPh sb="21" eb="23">
      <t>ソウテイ</t>
    </rPh>
    <phoneticPr fontId="20"/>
  </si>
  <si>
    <t>→既に出力されている場合、上書き確認のメッセージが出る</t>
    <rPh sb="1" eb="2">
      <t>スデ</t>
    </rPh>
    <rPh sb="3" eb="5">
      <t>シュツリョク</t>
    </rPh>
    <rPh sb="10" eb="12">
      <t>バアイ</t>
    </rPh>
    <rPh sb="13" eb="15">
      <t>ウワガ</t>
    </rPh>
    <rPh sb="16" eb="18">
      <t>カクニン</t>
    </rPh>
    <rPh sb="25" eb="26">
      <t>デ</t>
    </rPh>
    <phoneticPr fontId="20"/>
  </si>
  <si>
    <t>※出力先はマスタデータの一項目として記載する</t>
    <rPh sb="1" eb="4">
      <t>シュツリョクサキ</t>
    </rPh>
    <rPh sb="12" eb="15">
      <t>イチコウモク</t>
    </rPh>
    <rPh sb="18" eb="20">
      <t>キサイ</t>
    </rPh>
    <phoneticPr fontId="20"/>
  </si>
  <si>
    <t>ユーザーが営業報告シートに配置された「データ読込」ボタンをクリックする</t>
    <rPh sb="5" eb="9">
      <t>エイギョウホウコク</t>
    </rPh>
    <rPh sb="13" eb="15">
      <t>ハイチ</t>
    </rPh>
    <rPh sb="22" eb="24">
      <t>ヨミコミ</t>
    </rPh>
    <phoneticPr fontId="20"/>
  </si>
  <si>
    <t>ボタンをクリックしたファイルと同階層にある「OBICdata」フォルダを参照する</t>
    <rPh sb="15" eb="18">
      <t>ドウカイソウ</t>
    </rPh>
    <rPh sb="36" eb="38">
      <t>サンショウ</t>
    </rPh>
    <phoneticPr fontId="20"/>
  </si>
  <si>
    <t>③と同様にボタンをクリックしたファイルと同階層にある「OBICdata」フォルダ内の、マスタファイル内の『SET』シートを開く</t>
    <rPh sb="2" eb="4">
      <t>ドウヨウ</t>
    </rPh>
    <rPh sb="20" eb="21">
      <t>ドウ</t>
    </rPh>
    <rPh sb="21" eb="23">
      <t>カイソウ</t>
    </rPh>
    <rPh sb="40" eb="41">
      <t>ナイ</t>
    </rPh>
    <rPh sb="50" eb="51">
      <t>ナイ</t>
    </rPh>
    <rPh sb="61" eb="62">
      <t>ヒラ</t>
    </rPh>
    <phoneticPr fontId="20"/>
  </si>
  <si>
    <t>ユーザーが「経営企画へ」ボタンをクリックする</t>
    <rPh sb="6" eb="8">
      <t>ケイエイ</t>
    </rPh>
    <rPh sb="8" eb="10">
      <t>キカク</t>
    </rPh>
    <phoneticPr fontId="20"/>
  </si>
  <si>
    <t>マスタシート上で指定したフォルダにブック全体を複製してエクセルファイルにしたものとボタンがクリックされたシートの営業報告書のみをPDF化したものを出力する</t>
    <rPh sb="6" eb="7">
      <t>ジョウ</t>
    </rPh>
    <rPh sb="8" eb="10">
      <t>シテイ</t>
    </rPh>
    <rPh sb="73" eb="75">
      <t>シュツリョク</t>
    </rPh>
    <phoneticPr fontId="20"/>
  </si>
  <si>
    <t>※半角と全角の区別がされるので、シート名とファイル名は完全に同一であることに注意してください</t>
    <rPh sb="1" eb="3">
      <t>ハンカク</t>
    </rPh>
    <rPh sb="4" eb="6">
      <t>ゼンカク</t>
    </rPh>
    <rPh sb="7" eb="9">
      <t>クベツ</t>
    </rPh>
    <rPh sb="19" eb="20">
      <t>メイ</t>
    </rPh>
    <rPh sb="25" eb="26">
      <t>メイ</t>
    </rPh>
    <rPh sb="27" eb="29">
      <t>カンゼン</t>
    </rPh>
    <rPh sb="30" eb="32">
      <t>ドウイツ</t>
    </rPh>
    <rPh sb="38" eb="40">
      <t>チュウイ</t>
    </rPh>
    <phoneticPr fontId="20"/>
  </si>
  <si>
    <t>OBICからデータを取得し、所定のフォルダにファイルを配置する</t>
    <rPh sb="10" eb="12">
      <t>シュトク</t>
    </rPh>
    <rPh sb="14" eb="16">
      <t>ショテイ</t>
    </rPh>
    <rPh sb="27" eb="29">
      <t>ハイチ</t>
    </rPh>
    <phoneticPr fontId="20"/>
  </si>
  <si>
    <t>ボタンがクリックされたシートのD2セルの値に応じて、営業報告書マクロの『SET』シート内の該当する列へペーストする。</t>
    <rPh sb="20" eb="21">
      <t>アタイ</t>
    </rPh>
    <rPh sb="22" eb="23">
      <t>オウ</t>
    </rPh>
    <rPh sb="26" eb="31">
      <t>エイギョウホウコクショ</t>
    </rPh>
    <rPh sb="43" eb="44">
      <t>ナイ</t>
    </rPh>
    <rPh sb="45" eb="47">
      <t>ガイトウ</t>
    </rPh>
    <rPh sb="49" eb="50">
      <t>レツ</t>
    </rPh>
    <phoneticPr fontId="20"/>
  </si>
  <si>
    <t>OBICからデータを取得し、マクロファイルと同階層にあるOBICdataフォルダにファイルを配置する</t>
    <rPh sb="10" eb="12">
      <t>シュトク</t>
    </rPh>
    <rPh sb="22" eb="25">
      <t>ドウカイソウ</t>
    </rPh>
    <rPh sb="46" eb="48">
      <t>ハイチ</t>
    </rPh>
    <phoneticPr fontId="20"/>
  </si>
  <si>
    <t>※相対参照で同一フォルダにある「OBICdata」フォルダ内を検索</t>
    <phoneticPr fontId="4"/>
  </si>
  <si>
    <t>課CDが見つからない場合のエラーメッセージ例</t>
    <rPh sb="0" eb="1">
      <t>カ</t>
    </rPh>
    <rPh sb="4" eb="5">
      <t>ミ</t>
    </rPh>
    <rPh sb="10" eb="12">
      <t>バアイ</t>
    </rPh>
    <rPh sb="21" eb="22">
      <t>レイ</t>
    </rPh>
    <phoneticPr fontId="4"/>
  </si>
  <si>
    <t>ファイルが見つからない場合のエラーメッセージ例</t>
    <rPh sb="5" eb="6">
      <t>ミ</t>
    </rPh>
    <rPh sb="11" eb="13">
      <t>バアイ</t>
    </rPh>
    <rPh sb="22" eb="23">
      <t>レイ</t>
    </rPh>
    <phoneticPr fontId="4"/>
  </si>
  <si>
    <t>※ファイル名は「マスタ」でなければエラーとなってしまいますのでご注意ください</t>
    <rPh sb="5" eb="6">
      <t>メイ</t>
    </rPh>
    <rPh sb="32" eb="34">
      <t>チュウイ</t>
    </rPh>
    <phoneticPr fontId="4"/>
  </si>
  <si>
    <t>※データファイル内の「SET」シート内を検索しますので、データを記載するシートのシート名は「SET」で固定してください</t>
    <rPh sb="8" eb="9">
      <t>ナイ</t>
    </rPh>
    <rPh sb="18" eb="19">
      <t>ナイ</t>
    </rPh>
    <rPh sb="20" eb="22">
      <t>ケンサク</t>
    </rPh>
    <rPh sb="32" eb="34">
      <t>キサイ</t>
    </rPh>
    <rPh sb="43" eb="44">
      <t>メイ</t>
    </rPh>
    <rPh sb="51" eb="53">
      <t>コテイ</t>
    </rPh>
    <phoneticPr fontId="20"/>
  </si>
  <si>
    <t>※マスタファイル内の「SET」シート内を検索しますので、データを記載するシートのシート名は「SET」で固定してください</t>
    <rPh sb="8" eb="9">
      <t>ナイ</t>
    </rPh>
    <rPh sb="18" eb="19">
      <t>ナイ</t>
    </rPh>
    <rPh sb="20" eb="22">
      <t>ケンサク</t>
    </rPh>
    <rPh sb="32" eb="34">
      <t>キサイ</t>
    </rPh>
    <rPh sb="43" eb="44">
      <t>メイ</t>
    </rPh>
    <rPh sb="51" eb="53">
      <t>コテイ</t>
    </rPh>
    <phoneticPr fontId="20"/>
  </si>
  <si>
    <t>見つからない場合のエラーメッセージ例</t>
    <rPh sb="0" eb="1">
      <t>ミ</t>
    </rPh>
    <rPh sb="6" eb="8">
      <t>バアイ</t>
    </rPh>
    <rPh sb="17" eb="18">
      <t>レイ</t>
    </rPh>
    <phoneticPr fontId="4"/>
  </si>
  <si>
    <t>項目がそろっていない場合のエラーメッセージ例</t>
    <rPh sb="0" eb="2">
      <t>コウモク</t>
    </rPh>
    <rPh sb="10" eb="12">
      <t>バアイ</t>
    </rPh>
    <rPh sb="21" eb="22">
      <t>レイ</t>
    </rPh>
    <phoneticPr fontId="4"/>
  </si>
  <si>
    <t>※マスタシートの項目がそろっていない場合エラーメッセージが出ます  必ずデータ読込をしてから、「経営企画へ」ボタンをクリックするようにしてください。</t>
    <rPh sb="8" eb="10">
      <t>コウモク</t>
    </rPh>
    <rPh sb="18" eb="20">
      <t>バアイ</t>
    </rPh>
    <rPh sb="29" eb="30">
      <t>デ</t>
    </rPh>
    <rPh sb="34" eb="35">
      <t>カナラ</t>
    </rPh>
    <rPh sb="39" eb="41">
      <t>ヨミコミ</t>
    </rPh>
    <rPh sb="48" eb="52">
      <t>ケイエイキカク</t>
    </rPh>
    <phoneticPr fontId="4"/>
  </si>
  <si>
    <t>※マクロファイルのファイル名の先頭3桁が課CDになっていること・シート名と読み取るデータのファイル名が一致することを確認してからクリックしてください</t>
    <rPh sb="13" eb="14">
      <t>メイ</t>
    </rPh>
    <rPh sb="15" eb="17">
      <t>セントウ</t>
    </rPh>
    <rPh sb="18" eb="19">
      <t>ケタ</t>
    </rPh>
    <rPh sb="20" eb="21">
      <t>カ</t>
    </rPh>
    <rPh sb="35" eb="36">
      <t>メイ</t>
    </rPh>
    <rPh sb="37" eb="38">
      <t>ヨ</t>
    </rPh>
    <rPh sb="39" eb="40">
      <t>ト</t>
    </rPh>
    <rPh sb="49" eb="50">
      <t>メイ</t>
    </rPh>
    <rPh sb="51" eb="53">
      <t>イッチ</t>
    </rPh>
    <rPh sb="58" eb="60">
      <t>カクニン</t>
    </rPh>
    <phoneticPr fontId="4"/>
  </si>
  <si>
    <t>※出力先フォルダに書き込み権限がない場合保存ができずエラーとなる場合があります　出力先フォルダの権限にはご注意ください。</t>
    <rPh sb="1" eb="4">
      <t>シュツリョクサキ</t>
    </rPh>
    <rPh sb="9" eb="10">
      <t>カ</t>
    </rPh>
    <rPh sb="11" eb="12">
      <t>コ</t>
    </rPh>
    <rPh sb="13" eb="15">
      <t>ケンゲン</t>
    </rPh>
    <rPh sb="18" eb="20">
      <t>バアイ</t>
    </rPh>
    <rPh sb="20" eb="22">
      <t>ホゾン</t>
    </rPh>
    <rPh sb="32" eb="34">
      <t>バアイ</t>
    </rPh>
    <rPh sb="40" eb="43">
      <t>シュツリョクサキ</t>
    </rPh>
    <rPh sb="48" eb="50">
      <t>ケンゲン</t>
    </rPh>
    <rPh sb="53" eb="55">
      <t>チュウイ</t>
    </rPh>
    <phoneticPr fontId="4"/>
  </si>
  <si>
    <t>◎マスタファイル作成時の注意事項</t>
    <rPh sb="8" eb="11">
      <t>サクセイジ</t>
    </rPh>
    <rPh sb="12" eb="16">
      <t>チュウイジコウ</t>
    </rPh>
    <phoneticPr fontId="4"/>
  </si>
  <si>
    <t>・</t>
    <phoneticPr fontId="4"/>
  </si>
  <si>
    <r>
      <t>ファイル名は</t>
    </r>
    <r>
      <rPr>
        <b/>
        <sz val="11"/>
        <color rgb="FFFF0000"/>
        <rFont val="Meiryo UI"/>
        <family val="3"/>
        <charset val="128"/>
      </rPr>
      <t>『マスタ』で固定</t>
    </r>
    <r>
      <rPr>
        <sz val="11"/>
        <color theme="1"/>
        <rFont val="Meiryo UI"/>
        <family val="3"/>
        <charset val="128"/>
      </rPr>
      <t>してください。</t>
    </r>
    <rPh sb="4" eb="5">
      <t>メイ</t>
    </rPh>
    <rPh sb="12" eb="14">
      <t>コテイ</t>
    </rPh>
    <phoneticPr fontId="4"/>
  </si>
  <si>
    <t>１行目に課CDを記載し、課CDごとのデータを縦に記載してください。</t>
    <rPh sb="1" eb="3">
      <t>ギョウメ</t>
    </rPh>
    <rPh sb="4" eb="5">
      <t>カ</t>
    </rPh>
    <rPh sb="8" eb="10">
      <t>キサイ</t>
    </rPh>
    <rPh sb="12" eb="13">
      <t>カ</t>
    </rPh>
    <rPh sb="22" eb="23">
      <t>タテ</t>
    </rPh>
    <rPh sb="24" eb="26">
      <t>キサイ</t>
    </rPh>
    <phoneticPr fontId="4"/>
  </si>
  <si>
    <t>出力先フォルダは2行目に記載してください。</t>
    <rPh sb="0" eb="3">
      <t>シュツリョクサキ</t>
    </rPh>
    <rPh sb="9" eb="11">
      <t>ギョウメ</t>
    </rPh>
    <rPh sb="12" eb="14">
      <t>キサイ</t>
    </rPh>
    <phoneticPr fontId="4"/>
  </si>
  <si>
    <t>（課CD_営業成績表(課/部/事業部)_yyyymm.pdf　のyyyyの部分）</t>
    <rPh sb="1" eb="2">
      <t>カ</t>
    </rPh>
    <rPh sb="11" eb="12">
      <t>カ</t>
    </rPh>
    <rPh sb="13" eb="14">
      <t>ブ</t>
    </rPh>
    <rPh sb="15" eb="18">
      <t>ジギョウブ</t>
    </rPh>
    <rPh sb="37" eb="39">
      <t>ブブン</t>
    </rPh>
    <phoneticPr fontId="4"/>
  </si>
  <si>
    <r>
      <t>シート名は</t>
    </r>
    <r>
      <rPr>
        <b/>
        <sz val="11"/>
        <color rgb="FFFF0000"/>
        <rFont val="Meiryo UI"/>
        <family val="3"/>
        <charset val="128"/>
      </rPr>
      <t>『SET』で固定</t>
    </r>
    <r>
      <rPr>
        <sz val="11"/>
        <rFont val="Meiryo UI"/>
        <family val="3"/>
        <charset val="128"/>
      </rPr>
      <t>してください。</t>
    </r>
    <rPh sb="3" eb="4">
      <t>メイ</t>
    </rPh>
    <rPh sb="11" eb="13">
      <t>コテイ</t>
    </rPh>
    <phoneticPr fontId="4"/>
  </si>
  <si>
    <r>
      <t>（マクロの処理ではシート名が『SET』になっているシートを参照します。</t>
    </r>
    <r>
      <rPr>
        <b/>
        <sz val="11"/>
        <color theme="1"/>
        <rFont val="Meiryo UI"/>
        <family val="3"/>
        <charset val="128"/>
      </rPr>
      <t>それ以外</t>
    </r>
    <r>
      <rPr>
        <sz val="11"/>
        <color theme="1"/>
        <rFont val="Meiryo UI"/>
        <family val="3"/>
        <charset val="128"/>
      </rPr>
      <t>のシートは自由に編集・追加が可能です。）</t>
    </r>
    <rPh sb="5" eb="7">
      <t>ショリ</t>
    </rPh>
    <rPh sb="12" eb="13">
      <t>メイ</t>
    </rPh>
    <rPh sb="29" eb="31">
      <t>サンショウ</t>
    </rPh>
    <rPh sb="37" eb="39">
      <t>イガイ</t>
    </rPh>
    <rPh sb="44" eb="46">
      <t>ジユウ</t>
    </rPh>
    <rPh sb="47" eb="49">
      <t>ヘンシュウ</t>
    </rPh>
    <rPh sb="50" eb="52">
      <t>ツイカ</t>
    </rPh>
    <rPh sb="53" eb="55">
      <t>カノウ</t>
    </rPh>
    <phoneticPr fontId="4"/>
  </si>
  <si>
    <t>※イメージ</t>
    <phoneticPr fontId="4"/>
  </si>
  <si>
    <t>◎データファイル作成時の注意事項</t>
    <rPh sb="8" eb="11">
      <t>サクセイジ</t>
    </rPh>
    <rPh sb="12" eb="16">
      <t>チュウイジコウ</t>
    </rPh>
    <phoneticPr fontId="4"/>
  </si>
  <si>
    <t>ファイル名は対応するシートのシート名と完全に同一になるようにしてください。</t>
    <rPh sb="4" eb="5">
      <t>メイ</t>
    </rPh>
    <rPh sb="6" eb="8">
      <t>タイオウ</t>
    </rPh>
    <rPh sb="17" eb="18">
      <t>メイ</t>
    </rPh>
    <rPh sb="19" eb="21">
      <t>カンゼン</t>
    </rPh>
    <rPh sb="22" eb="24">
      <t>ドウイツ</t>
    </rPh>
    <phoneticPr fontId="4"/>
  </si>
  <si>
    <r>
      <t>（</t>
    </r>
    <r>
      <rPr>
        <b/>
        <sz val="11"/>
        <color rgb="FFFF0000"/>
        <rFont val="Meiryo UI"/>
        <family val="3"/>
        <charset val="128"/>
      </rPr>
      <t>半角と全角が区別されます</t>
    </r>
    <r>
      <rPr>
        <sz val="11"/>
        <rFont val="Meiryo UI"/>
        <family val="3"/>
        <charset val="128"/>
      </rPr>
      <t>のでご注意ください。）</t>
    </r>
    <rPh sb="1" eb="3">
      <t>ハンカク</t>
    </rPh>
    <rPh sb="4" eb="6">
      <t>ゼンカク</t>
    </rPh>
    <rPh sb="7" eb="9">
      <t>クベツ</t>
    </rPh>
    <rPh sb="16" eb="18">
      <t>チュウイ</t>
    </rPh>
    <phoneticPr fontId="4"/>
  </si>
  <si>
    <t>『年』の項目を利用してファイル出力時（経営企画へボタンクリック時）のファイル名を作成します。</t>
    <rPh sb="1" eb="2">
      <t>ネン</t>
    </rPh>
    <rPh sb="4" eb="6">
      <t>コウモク</t>
    </rPh>
    <rPh sb="7" eb="9">
      <t>リヨウ</t>
    </rPh>
    <rPh sb="15" eb="18">
      <t>シュツリョクジ</t>
    </rPh>
    <rPh sb="19" eb="23">
      <t>ケイエイキカク</t>
    </rPh>
    <rPh sb="31" eb="32">
      <t>ジ</t>
    </rPh>
    <rPh sb="38" eb="39">
      <t>メイ</t>
    </rPh>
    <rPh sb="40" eb="42">
      <t>サクセイ</t>
    </rPh>
    <phoneticPr fontId="4"/>
  </si>
  <si>
    <t>処理完了時に表示されるメッセージ</t>
    <rPh sb="0" eb="5">
      <t>ショリカンリョウジ</t>
    </rPh>
    <rPh sb="6" eb="8">
      <t>ヒョウジ</t>
    </rPh>
    <phoneticPr fontId="4"/>
  </si>
  <si>
    <t>上書き確認時のメッセージ例</t>
    <rPh sb="0" eb="2">
      <t>ウワガ</t>
    </rPh>
    <rPh sb="3" eb="5">
      <t>カクニン</t>
    </rPh>
    <rPh sb="5" eb="6">
      <t>ジ</t>
    </rPh>
    <rPh sb="12" eb="13">
      <t>レイ</t>
    </rPh>
    <phoneticPr fontId="4"/>
  </si>
  <si>
    <t>マクロファイルと同階層にOBICdataフォルダを作成</t>
    <rPh sb="25" eb="27">
      <t>サクセイ</t>
    </rPh>
    <phoneticPr fontId="4"/>
  </si>
  <si>
    <t>管理者にて実施</t>
    <rPh sb="0" eb="3">
      <t>カンリシャ</t>
    </rPh>
    <rPh sb="5" eb="7">
      <t>ジッシ</t>
    </rPh>
    <phoneticPr fontId="4"/>
  </si>
  <si>
    <t>各課担当者にて実施</t>
    <rPh sb="0" eb="2">
      <t>カクカ</t>
    </rPh>
    <rPh sb="2" eb="5">
      <t>タントウシャ</t>
    </rPh>
    <rPh sb="7" eb="9">
      <t>ジッシ</t>
    </rPh>
    <phoneticPr fontId="4"/>
  </si>
  <si>
    <t>※各ファイルの注意事項は「データファイル・マスタファイル作成時の注意事項」参照</t>
    <rPh sb="1" eb="2">
      <t>カク</t>
    </rPh>
    <rPh sb="7" eb="11">
      <t>チュウイジコウ</t>
    </rPh>
    <rPh sb="37" eb="39">
      <t>サンショウ</t>
    </rPh>
    <phoneticPr fontId="4"/>
  </si>
  <si>
    <t>テンプレートファイルをコピーして作成する課コードに名称を変更する。</t>
    <rPh sb="16" eb="18">
      <t>サクセイ</t>
    </rPh>
    <rPh sb="20" eb="21">
      <t>カ</t>
    </rPh>
    <rPh sb="25" eb="27">
      <t>メイショウ</t>
    </rPh>
    <rPh sb="28" eb="30">
      <t>ヘンコウ</t>
    </rPh>
    <phoneticPr fontId="4"/>
  </si>
  <si>
    <t>※マクロボタン押下時の動作は「マクロボタン押下時の動作」へ記載</t>
    <rPh sb="7" eb="10">
      <t>オウカジ</t>
    </rPh>
    <rPh sb="11" eb="13">
      <t>ドウサ</t>
    </rPh>
    <rPh sb="29" eb="31">
      <t>キサイ</t>
    </rPh>
    <phoneticPr fontId="4"/>
  </si>
  <si>
    <t>正常終了</t>
    <rPh sb="0" eb="4">
      <t>セイジョウシュウリョウ</t>
    </rPh>
    <phoneticPr fontId="4"/>
  </si>
  <si>
    <t>出力結果に問題なければ、「経営企画へ」ボタンをクリックしてファイル（pdf,Excel）を出力する</t>
    <rPh sb="0" eb="2">
      <t>シュツリョク</t>
    </rPh>
    <rPh sb="2" eb="4">
      <t>ケッカ</t>
    </rPh>
    <rPh sb="5" eb="7">
      <t>モンダイ</t>
    </rPh>
    <rPh sb="13" eb="15">
      <t>ケイエイ</t>
    </rPh>
    <rPh sb="15" eb="17">
      <t>キカク</t>
    </rPh>
    <rPh sb="45" eb="47">
      <t>シュツリョク</t>
    </rPh>
    <phoneticPr fontId="20"/>
  </si>
  <si>
    <t>※上期、下期でテンプレートが違うため、期種別に注意してください。</t>
    <rPh sb="1" eb="3">
      <t>カミキ</t>
    </rPh>
    <rPh sb="4" eb="6">
      <t>シモキ</t>
    </rPh>
    <rPh sb="14" eb="15">
      <t>チガ</t>
    </rPh>
    <rPh sb="19" eb="22">
      <t>キシュベツ</t>
    </rPh>
    <rPh sb="23" eb="25">
      <t>チュウイ</t>
    </rPh>
    <phoneticPr fontId="4"/>
  </si>
  <si>
    <t>※各ファイルの注意事項は「ファイル作成時の注意事項」参照</t>
    <rPh sb="1" eb="2">
      <t>カク</t>
    </rPh>
    <rPh sb="7" eb="11">
      <t>チュウイジコウ</t>
    </rPh>
    <rPh sb="26" eb="28">
      <t>サンショウ</t>
    </rPh>
    <phoneticPr fontId="4"/>
  </si>
  <si>
    <t>◎テンプレートファイル作成時の注意事項</t>
    <rPh sb="11" eb="14">
      <t>サクセイジ</t>
    </rPh>
    <rPh sb="15" eb="19">
      <t>チュウイジコウ</t>
    </rPh>
    <phoneticPr fontId="4"/>
  </si>
  <si>
    <t>・テンプレートファイル（上期、下期）は事前に準備していますが、誤って削除した場合、コピーして再作成して下さい。</t>
    <rPh sb="12" eb="14">
      <t>カミキ</t>
    </rPh>
    <rPh sb="15" eb="17">
      <t>シモキ</t>
    </rPh>
    <rPh sb="19" eb="21">
      <t>ジゼン</t>
    </rPh>
    <rPh sb="22" eb="24">
      <t>ジュンビ</t>
    </rPh>
    <rPh sb="31" eb="32">
      <t>アヤマ</t>
    </rPh>
    <rPh sb="34" eb="36">
      <t>サクジョ</t>
    </rPh>
    <rPh sb="38" eb="40">
      <t>バアイ</t>
    </rPh>
    <rPh sb="46" eb="49">
      <t>サイサクセイ</t>
    </rPh>
    <rPh sb="51" eb="52">
      <t>クダ</t>
    </rPh>
    <phoneticPr fontId="4"/>
  </si>
  <si>
    <t>・コピーした場合シート名の修正とD２セルの値を合わせてください。</t>
    <rPh sb="6" eb="8">
      <t>バアイ</t>
    </rPh>
    <rPh sb="11" eb="12">
      <t>メイ</t>
    </rPh>
    <rPh sb="13" eb="15">
      <t>シュウセイ</t>
    </rPh>
    <rPh sb="21" eb="22">
      <t>アタイ</t>
    </rPh>
    <rPh sb="23" eb="24">
      <t>ア</t>
    </rPh>
    <phoneticPr fontId="4"/>
  </si>
  <si>
    <t>　シート名は、課長XXファイルの指定に、D2の項目は、SETシートへの転記する際の列数に利用しています。</t>
    <rPh sb="4" eb="5">
      <t>メイ</t>
    </rPh>
    <rPh sb="7" eb="9">
      <t>カチョウ</t>
    </rPh>
    <rPh sb="16" eb="18">
      <t>シテイ</t>
    </rPh>
    <rPh sb="23" eb="25">
      <t>コウモク</t>
    </rPh>
    <rPh sb="35" eb="37">
      <t>テンキ</t>
    </rPh>
    <rPh sb="39" eb="40">
      <t>サイ</t>
    </rPh>
    <rPh sb="41" eb="42">
      <t>レツ</t>
    </rPh>
    <rPh sb="42" eb="43">
      <t>スウ</t>
    </rPh>
    <rPh sb="44" eb="46">
      <t>リヨウ</t>
    </rPh>
    <phoneticPr fontId="4"/>
  </si>
  <si>
    <t>売上高</t>
    <phoneticPr fontId="4"/>
  </si>
  <si>
    <t>売上総利益</t>
    <phoneticPr fontId="4"/>
  </si>
  <si>
    <t>商品経費</t>
    <phoneticPr fontId="4"/>
  </si>
  <si>
    <t>商品利益</t>
    <phoneticPr fontId="4"/>
  </si>
  <si>
    <t>経費</t>
    <phoneticPr fontId="4"/>
  </si>
  <si>
    <t>金利</t>
    <phoneticPr fontId="4"/>
  </si>
  <si>
    <t>その他収支</t>
    <phoneticPr fontId="4"/>
  </si>
  <si>
    <t>総務間接費</t>
    <phoneticPr fontId="4"/>
  </si>
  <si>
    <t>予約延長</t>
    <phoneticPr fontId="4"/>
  </si>
  <si>
    <t>その他対策費</t>
    <phoneticPr fontId="4"/>
  </si>
  <si>
    <t>見切損</t>
    <phoneticPr fontId="4"/>
  </si>
  <si>
    <t>9超滞留在庫</t>
    <phoneticPr fontId="4"/>
  </si>
  <si>
    <t>４超過売掛金</t>
    <phoneticPr fontId="4"/>
  </si>
  <si>
    <t>増減予定額</t>
    <phoneticPr fontId="4"/>
  </si>
  <si>
    <t>期末予定残高</t>
    <phoneticPr fontId="4"/>
  </si>
  <si>
    <t>在庫</t>
    <phoneticPr fontId="4"/>
  </si>
  <si>
    <t>事業部長4</t>
    <rPh sb="0" eb="2">
      <t>ジギョウ</t>
    </rPh>
    <rPh sb="2" eb="4">
      <t>ブチョウ</t>
    </rPh>
    <phoneticPr fontId="4"/>
  </si>
  <si>
    <t>所属</t>
    <rPh sb="0" eb="2">
      <t>ショゾク</t>
    </rPh>
    <phoneticPr fontId="4"/>
  </si>
  <si>
    <t>事業部長5</t>
    <rPh sb="0" eb="2">
      <t>ジギョウ</t>
    </rPh>
    <phoneticPr fontId="4"/>
  </si>
  <si>
    <t>事業部長6</t>
    <rPh sb="0" eb="2">
      <t>ジギョウ</t>
    </rPh>
    <phoneticPr fontId="4"/>
  </si>
  <si>
    <t>事業部長7</t>
    <rPh sb="0" eb="2">
      <t>ジギョウ</t>
    </rPh>
    <phoneticPr fontId="4"/>
  </si>
  <si>
    <t>事業部長8</t>
    <rPh sb="0" eb="2">
      <t>ジギョウ</t>
    </rPh>
    <phoneticPr fontId="4"/>
  </si>
  <si>
    <t>事業部長9</t>
    <rPh sb="0" eb="2">
      <t>ジギョウ</t>
    </rPh>
    <phoneticPr fontId="4"/>
  </si>
  <si>
    <t>1次純益</t>
    <rPh sb="1" eb="2">
      <t>ジ</t>
    </rPh>
    <rPh sb="2" eb="4">
      <t>ジュンエキ</t>
    </rPh>
    <phoneticPr fontId="4"/>
  </si>
  <si>
    <t>各部予算概要</t>
    <rPh sb="0" eb="2">
      <t>カクブ</t>
    </rPh>
    <rPh sb="2" eb="4">
      <t>ヨサン</t>
    </rPh>
    <rPh sb="4" eb="6">
      <t>ガイヨウ</t>
    </rPh>
    <phoneticPr fontId="4"/>
  </si>
  <si>
    <t>事業部計</t>
    <rPh sb="0" eb="2">
      <t>ジギョウ</t>
    </rPh>
    <rPh sb="2" eb="3">
      <t>ブ</t>
    </rPh>
    <rPh sb="3" eb="4">
      <t>ケイ</t>
    </rPh>
    <phoneticPr fontId="11"/>
  </si>
  <si>
    <t>事業部</t>
    <rPh sb="0" eb="3">
      <t>ジギョウブ</t>
    </rPh>
    <phoneticPr fontId="11"/>
  </si>
  <si>
    <t>【販売先上位16社実績】</t>
    <rPh sb="1" eb="4">
      <t>ハンバイサキ</t>
    </rPh>
    <rPh sb="4" eb="6">
      <t>ジョウイ</t>
    </rPh>
    <rPh sb="8" eb="9">
      <t>シャ</t>
    </rPh>
    <rPh sb="9" eb="11">
      <t>ジッセキ</t>
    </rPh>
    <phoneticPr fontId="4"/>
  </si>
  <si>
    <t>【販売先上位16社 期初計画】</t>
    <rPh sb="1" eb="4">
      <t>ハンバイサキ</t>
    </rPh>
    <rPh sb="4" eb="6">
      <t>ジョウイ</t>
    </rPh>
    <rPh sb="8" eb="9">
      <t>シャ</t>
    </rPh>
    <rPh sb="10" eb="12">
      <t>キショ</t>
    </rPh>
    <rPh sb="12" eb="14">
      <t>ケイカク</t>
    </rPh>
    <phoneticPr fontId="4"/>
  </si>
  <si>
    <t>16社計</t>
    <rPh sb="2" eb="3">
      <t>シャ</t>
    </rPh>
    <rPh sb="3" eb="4">
      <t>ケイ</t>
    </rPh>
    <phoneticPr fontId="4"/>
  </si>
  <si>
    <t>部</t>
    <rPh sb="0" eb="1">
      <t>ブ</t>
    </rPh>
    <phoneticPr fontId="11"/>
  </si>
  <si>
    <t>前期</t>
    <rPh sb="0" eb="2">
      <t>ゼンキ</t>
    </rPh>
    <phoneticPr fontId="4"/>
  </si>
  <si>
    <t>事業部計</t>
    <rPh sb="0" eb="2">
      <t>ジギョウ</t>
    </rPh>
    <rPh sb="2" eb="3">
      <t>ブ</t>
    </rPh>
    <rPh sb="3" eb="4">
      <t>ケイ</t>
    </rPh>
    <phoneticPr fontId="2"/>
  </si>
  <si>
    <t>【販売先上位16社実績　当月迄累計】</t>
    <rPh sb="1" eb="4">
      <t>ハンバイサキ</t>
    </rPh>
    <rPh sb="4" eb="6">
      <t>ジョウイ</t>
    </rPh>
    <rPh sb="8" eb="9">
      <t>シャ</t>
    </rPh>
    <rPh sb="9" eb="11">
      <t>ジッセキ</t>
    </rPh>
    <rPh sb="12" eb="15">
      <t>トウゲツマデ</t>
    </rPh>
    <rPh sb="15" eb="17">
      <t>ルイケイ</t>
    </rPh>
    <phoneticPr fontId="4"/>
  </si>
  <si>
    <t>期初計画は4月入力の16社のみ↑</t>
    <rPh sb="0" eb="4">
      <t>キショケイカク</t>
    </rPh>
    <rPh sb="6" eb="7">
      <t>ガツ</t>
    </rPh>
    <rPh sb="7" eb="9">
      <t>ニュウリョク</t>
    </rPh>
    <rPh sb="12" eb="13">
      <t>シャ</t>
    </rPh>
    <phoneticPr fontId="11"/>
  </si>
  <si>
    <t>部1</t>
    <phoneticPr fontId="4"/>
  </si>
  <si>
    <t>部2</t>
    <phoneticPr fontId="4"/>
  </si>
  <si>
    <t>部3</t>
    <phoneticPr fontId="4"/>
  </si>
  <si>
    <t>部4</t>
    <phoneticPr fontId="4"/>
  </si>
  <si>
    <t>部5</t>
    <phoneticPr fontId="4"/>
  </si>
  <si>
    <t>部6</t>
    <phoneticPr fontId="4"/>
  </si>
  <si>
    <t>事業部</t>
  </si>
  <si>
    <t>部</t>
  </si>
  <si>
    <t>課</t>
  </si>
  <si>
    <t>取引先代表</t>
  </si>
  <si>
    <t>取引先名</t>
  </si>
  <si>
    <t>前期金額</t>
  </si>
  <si>
    <t>小口現金　（前金）</t>
  </si>
  <si>
    <t>社内売買</t>
  </si>
  <si>
    <t>小口現金（掛売）</t>
  </si>
  <si>
    <t>そごう・西武</t>
  </si>
  <si>
    <t>ビーズ</t>
  </si>
  <si>
    <t>ミン</t>
  </si>
  <si>
    <t>ｇｆ.Ｘ</t>
  </si>
  <si>
    <t>シキボウ</t>
  </si>
  <si>
    <t>ＳＴＸ</t>
  </si>
  <si>
    <t>パレモ</t>
  </si>
  <si>
    <t>ＦＰＦ</t>
  </si>
  <si>
    <t>エイチエヌシー</t>
  </si>
  <si>
    <t>ハートフィール</t>
  </si>
  <si>
    <t>住商モンブラン</t>
  </si>
  <si>
    <t>ＨＹＢＥ　ＪＡＰＡＮ</t>
  </si>
  <si>
    <t>豊田通商</t>
  </si>
  <si>
    <t>ﾗｲﾌｽﾀｲﾙｲﾉﾍﾞｰｼｮﾝ</t>
  </si>
  <si>
    <t>ナルミヤインタ－ナシ</t>
  </si>
  <si>
    <t>ドウシシャ</t>
  </si>
  <si>
    <t>セキチュー</t>
  </si>
  <si>
    <t>カンセキ</t>
  </si>
  <si>
    <t>アグロ</t>
  </si>
  <si>
    <t>ジュンテンドー</t>
  </si>
  <si>
    <t>ワークマン</t>
  </si>
  <si>
    <t>しまむら</t>
  </si>
  <si>
    <t>ifuku　tokyo</t>
  </si>
  <si>
    <t>フォーキング</t>
  </si>
  <si>
    <t>バロックジャパンリミ</t>
  </si>
  <si>
    <t>ワールドプロダクショ</t>
  </si>
  <si>
    <t>バッカルー</t>
  </si>
  <si>
    <t>ＨＩヒロセ</t>
  </si>
  <si>
    <t>ノーリーズ</t>
  </si>
  <si>
    <t>ジャストトレード</t>
  </si>
  <si>
    <t>アタックベース</t>
  </si>
  <si>
    <t>SHIMAMURA(TAIWAN)</t>
  </si>
  <si>
    <t>ユニックス</t>
  </si>
  <si>
    <t>ダイワボウアドバンス</t>
  </si>
  <si>
    <t>ユナイテッドアローズ</t>
  </si>
  <si>
    <t>ザンパ</t>
  </si>
  <si>
    <t>鴻池運輸</t>
  </si>
  <si>
    <t>３ｒｄ</t>
  </si>
  <si>
    <t>ＩＮＤＥＧＯ</t>
  </si>
  <si>
    <t>ボンマックス</t>
  </si>
  <si>
    <t>エムシーファッション</t>
  </si>
  <si>
    <t>ADASTRIA TAIWAN</t>
  </si>
  <si>
    <t>エムズグレイシー</t>
  </si>
  <si>
    <t>NELSON SPORT</t>
  </si>
  <si>
    <t>アダストリア</t>
  </si>
  <si>
    <t>カイタックファミリー</t>
  </si>
  <si>
    <t>ウィゴー</t>
  </si>
  <si>
    <t>ジーティーオー</t>
  </si>
  <si>
    <t>ストライプインターナ</t>
  </si>
  <si>
    <t>グレイス</t>
  </si>
  <si>
    <t>STYLECRAFT LIMITED</t>
  </si>
  <si>
    <t>ｓｈｏⅰｃｈｉ</t>
  </si>
  <si>
    <t>foundation</t>
  </si>
  <si>
    <t>ビギ</t>
  </si>
  <si>
    <t>ノースオブジェクト</t>
  </si>
  <si>
    <t>ハミューレ</t>
  </si>
  <si>
    <t>Ｔｉｍｅ　Ｓｒｙｔｈ</t>
  </si>
  <si>
    <t>インタ－フォ－ト</t>
  </si>
  <si>
    <t>ADASTRIA</t>
  </si>
  <si>
    <t>ＧＳＩクレオス</t>
  </si>
  <si>
    <t>ビームス</t>
  </si>
  <si>
    <t>クロスプラス</t>
  </si>
  <si>
    <t>サザビーリーグ</t>
  </si>
  <si>
    <t>サンマリノ</t>
  </si>
  <si>
    <t>ＢＡＲＯＱＵＥ　ＨＫ</t>
  </si>
  <si>
    <t>太陽谷</t>
  </si>
  <si>
    <t>ＬＩＦＥ’ｓ</t>
  </si>
  <si>
    <t>ベイクル－ズ</t>
  </si>
  <si>
    <t>フジタプラン</t>
  </si>
  <si>
    <t>丸紅ファッションリン</t>
  </si>
  <si>
    <t>ジョアンジャパン</t>
  </si>
  <si>
    <t>ﾜｰｸｽｲﾝﾀｰﾅｼｮﾅﾙ</t>
  </si>
  <si>
    <t>ヤギ</t>
  </si>
  <si>
    <t>株式会社ＩＣＬ</t>
  </si>
  <si>
    <t>スタイルオペレーショ</t>
  </si>
  <si>
    <t>ﾏﾘｰｸヮﾝﾄｺｽﾒﾁｯｸｽ</t>
  </si>
  <si>
    <t>ＨＡＲＡＤＡ</t>
  </si>
  <si>
    <t>スパール</t>
  </si>
  <si>
    <t>キュー</t>
  </si>
  <si>
    <t>オンワ－ド樫山</t>
  </si>
  <si>
    <t>Ｏｋｕｍｏ</t>
  </si>
  <si>
    <t>シライ</t>
  </si>
  <si>
    <t>ＡＮＤＳＥＡＲＣＨ</t>
  </si>
  <si>
    <t>ＣＢＣ</t>
  </si>
  <si>
    <t>ヴィジョン</t>
  </si>
  <si>
    <t>豊島</t>
  </si>
  <si>
    <t>Ｍｓ．ＩＤ</t>
  </si>
  <si>
    <t>エスダーヴ</t>
  </si>
  <si>
    <t>スタイレム瀧定大阪</t>
  </si>
  <si>
    <t>ユニオントレーディン</t>
  </si>
  <si>
    <t>グレイスバレー</t>
  </si>
  <si>
    <t>ＫＥＢＯＺ</t>
  </si>
  <si>
    <t>ナイスクラップ</t>
  </si>
  <si>
    <t>アイディ－ランドＣ</t>
  </si>
  <si>
    <t>クラシカルエルフ</t>
  </si>
  <si>
    <t>LIFEST JAPAN</t>
  </si>
  <si>
    <t>ハルメク</t>
  </si>
  <si>
    <t>デイトナインターナシ</t>
  </si>
  <si>
    <t>パル（大阪）</t>
  </si>
  <si>
    <t>Ｅｉｍ</t>
  </si>
  <si>
    <t>ＭＯＮＯ－ＭＡＲＴ</t>
  </si>
  <si>
    <t>水甚</t>
  </si>
  <si>
    <t>リンワン</t>
  </si>
  <si>
    <t>シップス</t>
  </si>
  <si>
    <t>イーストランド</t>
  </si>
  <si>
    <t>ＲＥ：ＬＯＲＥ</t>
  </si>
  <si>
    <t>KONNEKT INTERNATIONA</t>
  </si>
  <si>
    <t>ｂｌｅｓｓ</t>
  </si>
  <si>
    <t>エレメントルール</t>
  </si>
  <si>
    <t>cloth words</t>
  </si>
  <si>
    <t>アンリアレイジ</t>
  </si>
  <si>
    <t>デザインハウス風</t>
  </si>
  <si>
    <t>メル・ローズ</t>
  </si>
  <si>
    <t>ＭＡＲＫ　ＳＴＹＬＥ</t>
  </si>
  <si>
    <t>ＳＴＯＲＩＡ</t>
  </si>
  <si>
    <t>ローラデックス</t>
  </si>
  <si>
    <t>キャン</t>
  </si>
  <si>
    <t>ＭＡＧＩＫＡ</t>
  </si>
  <si>
    <t>バーニーズジャパン</t>
  </si>
  <si>
    <t>厚生労働省</t>
  </si>
  <si>
    <t>フィス</t>
  </si>
  <si>
    <t>ＣＯＭＰＬＥＴＥ　Ｆ</t>
  </si>
  <si>
    <t>ビーンズ</t>
  </si>
  <si>
    <t>三陽商会</t>
  </si>
  <si>
    <t>トーキングヘッズ</t>
  </si>
  <si>
    <t>ジュン</t>
  </si>
  <si>
    <t>エリオアパレル</t>
  </si>
  <si>
    <t>日本郵便</t>
  </si>
  <si>
    <t>蝶理</t>
  </si>
  <si>
    <t>ニコル</t>
  </si>
  <si>
    <t>TSI</t>
  </si>
  <si>
    <t>ティーエスプランニン</t>
  </si>
  <si>
    <t>ＩＭＣＦ</t>
  </si>
  <si>
    <t>ｇｆ．Ａ</t>
  </si>
  <si>
    <t>ジャック</t>
  </si>
  <si>
    <t>マニン</t>
  </si>
  <si>
    <t>アパレルオオタ</t>
  </si>
  <si>
    <t>ヒロタ</t>
  </si>
  <si>
    <t>ユゥティエム企画</t>
  </si>
  <si>
    <t>ｽﾃﾗｺ-ﾎﾟﾚ-ｼﾖﾝ</t>
  </si>
  <si>
    <t>ＴＯＬＭＥＫＩＡ</t>
  </si>
  <si>
    <t>藤原商店</t>
  </si>
  <si>
    <t>フジサキテキスタイル</t>
  </si>
  <si>
    <t>株式会社リトルリーグ</t>
  </si>
  <si>
    <t>ルーレットデザインズ</t>
  </si>
  <si>
    <t>Covalent bonds</t>
  </si>
  <si>
    <t>マインドウインド</t>
  </si>
  <si>
    <t>アスディック</t>
  </si>
  <si>
    <t>フェイバリット</t>
  </si>
  <si>
    <t>MNｲﾝﾀｰﾌｧｯｼｮﾝ</t>
  </si>
  <si>
    <t>ａｒｉｕ</t>
  </si>
  <si>
    <t>ﾊﾞｰﾝﾃﾞｽﾄﾛｰｽﾞｼﾞｬﾊﾟﾝﾘﾐ</t>
  </si>
  <si>
    <t>ＡＬＥＦＳ</t>
  </si>
  <si>
    <t>Ｆｕｎ</t>
  </si>
  <si>
    <t>ＢｉｔＳｔａｒ</t>
  </si>
  <si>
    <t>Ｖｏｙａｇｅ</t>
  </si>
  <si>
    <t>ビーズインターナショ</t>
  </si>
  <si>
    <t>スタートリング</t>
  </si>
  <si>
    <t>エイ・ネット</t>
  </si>
  <si>
    <t>ＥＧＢＡ</t>
  </si>
  <si>
    <t>ウノテキスタイル</t>
  </si>
  <si>
    <t>発商事</t>
  </si>
  <si>
    <t>BMSG</t>
  </si>
  <si>
    <t>フルスピード</t>
  </si>
  <si>
    <t>スマッシュ</t>
  </si>
  <si>
    <t>かんぽ生命</t>
  </si>
  <si>
    <t>ゆうちょ銀行</t>
  </si>
  <si>
    <t>アンカー</t>
  </si>
  <si>
    <t>アクアバンカー</t>
  </si>
  <si>
    <t>ＹＰＣ</t>
  </si>
  <si>
    <t>近藤ソウイング</t>
  </si>
  <si>
    <t>アーチ</t>
  </si>
  <si>
    <t>ジャパネットたかた</t>
  </si>
  <si>
    <t>沼尻テキスタイル研究</t>
  </si>
  <si>
    <t>ｃｌｏ－ｂａ</t>
  </si>
  <si>
    <t>マッシュスタイルラボ</t>
  </si>
  <si>
    <t>ガルミッシュ</t>
  </si>
  <si>
    <t>フィルム</t>
  </si>
  <si>
    <t>ﾁｪｽﾄｲﾝﾀｰﾅｼｮﾅﾙ</t>
  </si>
  <si>
    <t>Ａｌｙｏ</t>
  </si>
  <si>
    <t>アンジュ</t>
  </si>
  <si>
    <t>集英社</t>
  </si>
  <si>
    <t>ルックモード</t>
  </si>
  <si>
    <t>ウサギオンライン</t>
  </si>
  <si>
    <t>瀧定名古屋</t>
  </si>
  <si>
    <t>伊藤忠モ－ドパル</t>
  </si>
  <si>
    <t>オールウェイズ</t>
  </si>
  <si>
    <t>Ｊﾌｧﾌﾞﾘｯｸｲﾝﾀｰﾅｼｮﾅﾙ</t>
  </si>
  <si>
    <t>PLAY PRODUCT STUDIO</t>
  </si>
  <si>
    <t>ＳＭｂｒａｎｄ</t>
  </si>
  <si>
    <t>ミニストリー</t>
  </si>
  <si>
    <t>yukiemon room</t>
  </si>
  <si>
    <t>モノクロ</t>
  </si>
  <si>
    <t>ｼﾞｪﾝﾇ･ｲﾝﾀｰﾅｼｮﾅﾙ</t>
  </si>
  <si>
    <t>アレッジ</t>
  </si>
  <si>
    <t>プラウド</t>
  </si>
  <si>
    <t>ﾛｺﾞｽｺｰﾎﾟﾚｰｼｮﾝ</t>
  </si>
  <si>
    <t>渡辺矢</t>
  </si>
  <si>
    <t>SINCERE</t>
  </si>
  <si>
    <t>Ｅｘｔａｇｅ</t>
  </si>
  <si>
    <t>Blueprint one</t>
  </si>
  <si>
    <t>ＳＨＩＳＨＩＫＵＩ</t>
  </si>
  <si>
    <t>宝永</t>
  </si>
  <si>
    <t>明治</t>
  </si>
  <si>
    <t>アルページュ</t>
  </si>
  <si>
    <t>宇仁繊維</t>
  </si>
  <si>
    <t>セラビ（東京）</t>
  </si>
  <si>
    <t>阪神服装</t>
  </si>
  <si>
    <t>ブランチ・アウト</t>
  </si>
  <si>
    <t>カイタックインタ－ナ</t>
  </si>
  <si>
    <t>MUJI RETAIL(VIETNAM)</t>
  </si>
  <si>
    <t>パール金属</t>
  </si>
  <si>
    <t>良品計画</t>
  </si>
  <si>
    <t>フィル・エ・クチーレ</t>
  </si>
  <si>
    <t>THAI DUONG</t>
  </si>
  <si>
    <t>ムラサキスポーツ</t>
  </si>
  <si>
    <t>ライトオン</t>
  </si>
  <si>
    <t>ＮＳパートナーズ</t>
  </si>
  <si>
    <t>ヒマラヤ</t>
  </si>
  <si>
    <t>ジャヴァコーポレーシ</t>
  </si>
  <si>
    <t>ｍｏｄｅＢ</t>
  </si>
  <si>
    <t>ペスカデポ</t>
  </si>
  <si>
    <t>太陽スポーツ</t>
  </si>
  <si>
    <t>イイナ</t>
  </si>
  <si>
    <t>プラッギンマリアッチ</t>
  </si>
  <si>
    <t>ながのキャンパル</t>
  </si>
  <si>
    <t>ユーザー</t>
  </si>
  <si>
    <t>坂本商事　TAKIBIYA</t>
  </si>
  <si>
    <t>Outdoor Style HAKU</t>
  </si>
  <si>
    <t>デバイスワークス</t>
  </si>
  <si>
    <t>ＭＩＮＥ</t>
  </si>
  <si>
    <t>ＫＯＴＯｃａｍｐ</t>
  </si>
  <si>
    <t>ＵＮＢＹ　ＨＤ</t>
  </si>
  <si>
    <t>ＦＩＫＡ</t>
  </si>
  <si>
    <t>ＲＯＣＫ　ＢＡＳＥ</t>
  </si>
  <si>
    <t>CRUISE OUTDOORS</t>
  </si>
  <si>
    <t>ﾜﾝｴﾌｷｬﾝﾌﾟﾌｨｰﾙ ｵﾁｱｲ</t>
  </si>
  <si>
    <t>高島屋</t>
  </si>
  <si>
    <t>LEISURES　桜井貴教</t>
  </si>
  <si>
    <t>阪急阪神百貨店</t>
  </si>
  <si>
    <t>Shopify Japan</t>
  </si>
  <si>
    <t>ＲＯＯＴＳ</t>
  </si>
  <si>
    <t>ＬＯＧ</t>
  </si>
  <si>
    <t>カンパネラ</t>
  </si>
  <si>
    <t>オール</t>
  </si>
  <si>
    <t>日廣産業</t>
  </si>
  <si>
    <t>三菱ＵＦＪニコス</t>
  </si>
  <si>
    <t>スプレッド</t>
  </si>
  <si>
    <t>ＭＭＦ</t>
  </si>
  <si>
    <t>FULCHEE</t>
  </si>
  <si>
    <t>ＣＯＮＣＥＮＴＲＩＣ</t>
  </si>
  <si>
    <t>歩歩是道具店</t>
  </si>
  <si>
    <t>ＭＡＰ</t>
  </si>
  <si>
    <t>ＳＤＰ</t>
  </si>
  <si>
    <t>Burn Freely</t>
  </si>
  <si>
    <t>仏手</t>
  </si>
  <si>
    <t>ａｆｆｅｃｔｉｏｎ</t>
  </si>
  <si>
    <t>ＣＡＮ　ＦＥＥＬ</t>
  </si>
  <si>
    <t>ソトアソビ</t>
  </si>
  <si>
    <t>ＡＳＯＭＡＴＯＵＳ</t>
  </si>
  <si>
    <t>関川鋼販</t>
  </si>
  <si>
    <t>HJS camp lab.　</t>
  </si>
  <si>
    <t>ＮＳＴ</t>
  </si>
  <si>
    <t>ﾊﾟｳﾜｳｺｰﾎﾟﾚｰｼｮﾝ</t>
  </si>
  <si>
    <t>Beyond Road</t>
  </si>
  <si>
    <t>プラスメイク</t>
  </si>
  <si>
    <t>CAMP&amp;CLIMBING FREAKY</t>
  </si>
  <si>
    <t>風街道具店</t>
  </si>
  <si>
    <t>富田企画</t>
  </si>
  <si>
    <t>カナメ</t>
  </si>
  <si>
    <t>イマニシ・アーク</t>
  </si>
  <si>
    <t>MACKEY`S 牧野肇</t>
  </si>
  <si>
    <t>シフトプラス</t>
  </si>
  <si>
    <t>丸留</t>
  </si>
  <si>
    <t>NextNatural</t>
  </si>
  <si>
    <t>ａｄａ</t>
  </si>
  <si>
    <t>ＨＨＨＥＡＤＳ</t>
  </si>
  <si>
    <t>ジェーシービー</t>
  </si>
  <si>
    <t>ムーンバット</t>
  </si>
  <si>
    <t>ケープ</t>
  </si>
  <si>
    <t>不二化成工業</t>
  </si>
  <si>
    <t>GCEM</t>
  </si>
  <si>
    <t>Kan&amp;You PRODUCTS</t>
  </si>
  <si>
    <t>ユニフォームネット</t>
  </si>
  <si>
    <t>中村被服</t>
  </si>
  <si>
    <t>富樫縫製</t>
  </si>
  <si>
    <t>FUJIKON　PACKING</t>
  </si>
  <si>
    <t>DONGGUAN TARRY</t>
  </si>
  <si>
    <t>GCEV TRADING</t>
  </si>
  <si>
    <t>TAMURAKOMA(THAILAND)</t>
  </si>
  <si>
    <t>タキコウ縫製</t>
  </si>
  <si>
    <t>田村駒エンジニア</t>
  </si>
  <si>
    <t>エスエスケイ</t>
  </si>
  <si>
    <t>チクマ</t>
  </si>
  <si>
    <t>ナカヒロ</t>
  </si>
  <si>
    <t>田村駒（上海）</t>
  </si>
  <si>
    <t>三愛</t>
  </si>
  <si>
    <t>ポーラ</t>
  </si>
  <si>
    <t>廣瀬商会</t>
  </si>
  <si>
    <t>レガン</t>
  </si>
  <si>
    <t>アーネストインターＮ</t>
  </si>
  <si>
    <t>興和商事</t>
  </si>
  <si>
    <t>ＡＤＯＯＲＬＩＮＫ</t>
  </si>
  <si>
    <t>ｵﾝﾜｰﾄﾞｺｰﾎﾟﾚｰﾄﾃﾞｻﾞｲﾝ</t>
  </si>
  <si>
    <t>モルテン</t>
  </si>
  <si>
    <t>ＢＡＮＧ</t>
  </si>
  <si>
    <t>ドオム</t>
  </si>
  <si>
    <t>阪急百貨店ﾕﾆﾌｫｰﾑ</t>
  </si>
  <si>
    <t>ﾏﾂｵｶｺｰﾎﾟﾚｰｼｮﾝ</t>
  </si>
  <si>
    <t>エーアンドエス</t>
  </si>
  <si>
    <t>アンドエスティ</t>
  </si>
  <si>
    <t>野村貿易</t>
  </si>
  <si>
    <t>モンベル</t>
  </si>
  <si>
    <t>ダイイチ</t>
  </si>
  <si>
    <t>シーユーピー</t>
  </si>
  <si>
    <t>サイボークリエイト</t>
  </si>
  <si>
    <t>ヨネックス</t>
  </si>
  <si>
    <t>エクセリング</t>
  </si>
  <si>
    <t>白龍堂</t>
  </si>
  <si>
    <t>パラマウントベッド</t>
  </si>
  <si>
    <t>カイタックトレーディ</t>
  </si>
  <si>
    <t>ＢＭファン</t>
  </si>
  <si>
    <t>ユニメイト</t>
  </si>
  <si>
    <t>東京エンゼル</t>
  </si>
  <si>
    <t>タップ</t>
  </si>
  <si>
    <t>プラスエム</t>
  </si>
  <si>
    <t>セブンユニフォーム</t>
  </si>
  <si>
    <t>カーシーカシマ</t>
  </si>
  <si>
    <t>豊通ユニファッション</t>
  </si>
  <si>
    <t>ゼットクリエイト</t>
  </si>
  <si>
    <t>タマス</t>
  </si>
  <si>
    <t>野々口</t>
  </si>
  <si>
    <t>ルーセント</t>
  </si>
  <si>
    <t>エヌエスケーエコーマ</t>
  </si>
  <si>
    <t>朝日縫製</t>
  </si>
  <si>
    <t>東洋物産</t>
  </si>
  <si>
    <t>ボストン商会</t>
  </si>
  <si>
    <t>田倉繃帯工業</t>
  </si>
  <si>
    <t>安井</t>
  </si>
  <si>
    <t>ユーモード</t>
  </si>
  <si>
    <t>一球</t>
  </si>
  <si>
    <t>サーヴォ</t>
  </si>
  <si>
    <t>誠フードサービス</t>
  </si>
  <si>
    <t>岡本テキスタイル</t>
  </si>
  <si>
    <t>EMILY</t>
  </si>
  <si>
    <t>新光新中</t>
  </si>
  <si>
    <t>イギン</t>
  </si>
  <si>
    <t>アカツキ商事</t>
  </si>
  <si>
    <t>ウラセ</t>
  </si>
  <si>
    <t>アランシア</t>
  </si>
  <si>
    <t>ｵﾌｨｽ･ｼﾞｰｱﾝﾄﾞﾋﾞｰ</t>
  </si>
  <si>
    <t>アミコ</t>
  </si>
  <si>
    <t>クラシコ</t>
  </si>
  <si>
    <t>サンテイ</t>
  </si>
  <si>
    <t>クラレトレーディング</t>
  </si>
  <si>
    <t>小泉アパレル</t>
  </si>
  <si>
    <t>小島衣料</t>
  </si>
  <si>
    <t>ガロ</t>
  </si>
  <si>
    <t>岩佐</t>
  </si>
  <si>
    <t>三景</t>
  </si>
  <si>
    <t>ジイ・エイチ・ケイ</t>
  </si>
  <si>
    <t>ＨＮＣ</t>
  </si>
  <si>
    <t>ユニオンパック</t>
  </si>
  <si>
    <t>ＡＯＫＩ</t>
  </si>
  <si>
    <t>タナカ繊維</t>
  </si>
  <si>
    <t>バリュ－プランニング</t>
  </si>
  <si>
    <t>青山商事</t>
  </si>
  <si>
    <t>東京ソワ－ル</t>
  </si>
  <si>
    <t>ジャスト</t>
  </si>
  <si>
    <t>チュ－リップみのや</t>
  </si>
  <si>
    <t>メアリーココ</t>
  </si>
  <si>
    <t>帝人フロンティア</t>
  </si>
  <si>
    <t>ＴＲＹＶＩＳＩＯＮ</t>
  </si>
  <si>
    <t>神馬本店</t>
  </si>
  <si>
    <t>サンホームズ</t>
  </si>
  <si>
    <t>ﾄﾞ-ｺｲﾝﾀ-ﾅｼﾖﾅﾙ</t>
  </si>
  <si>
    <t>服良</t>
  </si>
  <si>
    <t>ｸﾘｰﾆﾝｸﾞｻｰﾋﾞｽﾈｯﾄ</t>
  </si>
  <si>
    <t>スタイズ</t>
  </si>
  <si>
    <t>丸佐</t>
  </si>
  <si>
    <t>モ－ドクレ－ン</t>
  </si>
  <si>
    <t>イトーファッション</t>
  </si>
  <si>
    <t>三山</t>
  </si>
  <si>
    <t>和光産業</t>
  </si>
  <si>
    <t>吉岡（岐阜）</t>
  </si>
  <si>
    <t>ユ－・ティ－・ケ－</t>
  </si>
  <si>
    <t>フォーク</t>
  </si>
  <si>
    <t>キンググロリー</t>
  </si>
  <si>
    <t>ベルーナ</t>
  </si>
  <si>
    <t>ワキタ</t>
  </si>
  <si>
    <t>ｼﾞｭﾋﾟﾀｰｼｮｯﾌﾟﾁｬﾝﾈﾙ</t>
  </si>
  <si>
    <t>クインズゲイト</t>
  </si>
  <si>
    <t>シーエル</t>
  </si>
  <si>
    <t>ダイシン物流</t>
  </si>
  <si>
    <t>松菱</t>
  </si>
  <si>
    <t>伊藤忠商事</t>
  </si>
  <si>
    <t>イオン東北</t>
  </si>
  <si>
    <t>アイリス</t>
  </si>
  <si>
    <t>三松</t>
  </si>
  <si>
    <t>成和</t>
  </si>
  <si>
    <t>サカイオ－ベックス</t>
  </si>
  <si>
    <t>井筒屋</t>
  </si>
  <si>
    <t>DALIAN YONGZHOU TRAD</t>
  </si>
  <si>
    <t>信保</t>
  </si>
  <si>
    <t>杉村</t>
  </si>
  <si>
    <t>クロスロード</t>
  </si>
  <si>
    <t>東北整練</t>
  </si>
  <si>
    <t>イオン北海道</t>
  </si>
  <si>
    <t>トーベル</t>
  </si>
  <si>
    <t>バローレ</t>
  </si>
  <si>
    <t>イオンリテール</t>
  </si>
  <si>
    <t>ＷＡＴＡＫＩ</t>
  </si>
  <si>
    <t>モリトアパレル</t>
  </si>
  <si>
    <t>広撚</t>
  </si>
  <si>
    <t>ｲｵﾝｽｰﾊﾟｰｾﾝﾀｰ</t>
  </si>
  <si>
    <t>イオンリテールストア</t>
  </si>
  <si>
    <t>ZHEJIANG CAIYI</t>
  </si>
  <si>
    <t>マスダ</t>
  </si>
  <si>
    <t>ジョア</t>
  </si>
  <si>
    <t>三菱ケミカル</t>
  </si>
  <si>
    <t>TAMURAKOMA VIETNAM</t>
  </si>
  <si>
    <t>シャインフィールド</t>
  </si>
  <si>
    <t>ユニ－</t>
  </si>
  <si>
    <t>ソアロン</t>
  </si>
  <si>
    <t>タイコー</t>
  </si>
  <si>
    <t>アルタモ－ダ</t>
  </si>
  <si>
    <t>ＭＴＭ</t>
  </si>
  <si>
    <t>イオン九州</t>
  </si>
  <si>
    <t>ｸﾞﾘｯﾌﾟｲﾝﾀｰﾅｼｮﾅﾙ</t>
  </si>
  <si>
    <t>栗原</t>
  </si>
  <si>
    <t>アールゼロ</t>
  </si>
  <si>
    <t>ｽﾄﾘｰﾄﾅﾚｯｼﾞﾌｧﾝﾄﾞ</t>
  </si>
  <si>
    <t>セ－レン</t>
  </si>
  <si>
    <t>テーラーメイドゴルフ</t>
  </si>
  <si>
    <t>武田</t>
  </si>
  <si>
    <t>東洋クロス</t>
  </si>
  <si>
    <t>CG(SHANGHAI)</t>
  </si>
  <si>
    <t>エストネーション</t>
  </si>
  <si>
    <t>キューブ</t>
  </si>
  <si>
    <t>TAYLORMADE</t>
  </si>
  <si>
    <t>モリリン</t>
  </si>
  <si>
    <t>スタイルワークス</t>
  </si>
  <si>
    <t>キャロウェイゴルフ</t>
  </si>
  <si>
    <t>レインボーワークス</t>
  </si>
  <si>
    <t>アーバンリサーチ</t>
  </si>
  <si>
    <t>ネスト</t>
  </si>
  <si>
    <t>スワニー</t>
  </si>
  <si>
    <t>井上ニット</t>
  </si>
  <si>
    <t>サンウェル</t>
  </si>
  <si>
    <t>一村産業</t>
  </si>
  <si>
    <t>イッセイミヤケ</t>
  </si>
  <si>
    <t>HYGLOVES</t>
  </si>
  <si>
    <t>クルヒ</t>
  </si>
  <si>
    <t>塩野</t>
  </si>
  <si>
    <t>ワン・ステップ</t>
  </si>
  <si>
    <t>大塚屋</t>
  </si>
  <si>
    <t>渥美繊維</t>
  </si>
  <si>
    <t>昭和繊維プロケア</t>
  </si>
  <si>
    <t>岡野商事</t>
  </si>
  <si>
    <t>小川峰</t>
  </si>
  <si>
    <t>ア－ルトップ</t>
  </si>
  <si>
    <t>エムケイジェイ</t>
  </si>
  <si>
    <t>ギルドワーク</t>
  </si>
  <si>
    <t>ﾁﾔﾂﾋﾟ-ﾄﾚ-ﾃﾞｲﾝｸﾞ</t>
  </si>
  <si>
    <t>港岱国際JAPAN</t>
  </si>
  <si>
    <t>ヤング商事</t>
  </si>
  <si>
    <t>RUN UNISON TRADING</t>
  </si>
  <si>
    <t>朝倉染布</t>
  </si>
  <si>
    <t>JEPLAN</t>
  </si>
  <si>
    <t>OBJECT TEXTILE</t>
  </si>
  <si>
    <t>SAMHEE KNIT CO.,LTD.</t>
  </si>
  <si>
    <t>岡橋</t>
  </si>
  <si>
    <t>上杉</t>
  </si>
  <si>
    <t>加島</t>
  </si>
  <si>
    <t>カラキ</t>
  </si>
  <si>
    <t>ロイネ</t>
  </si>
  <si>
    <t>川越政</t>
  </si>
  <si>
    <t>plus.M</t>
  </si>
  <si>
    <t>コスモ</t>
  </si>
  <si>
    <t>ファッションネット</t>
  </si>
  <si>
    <t>大営メリヤス</t>
  </si>
  <si>
    <t>太洋商店</t>
  </si>
  <si>
    <t>コンポジットフォース</t>
  </si>
  <si>
    <t>TOKO BUSSAN TRADING</t>
  </si>
  <si>
    <t>双葉商事</t>
  </si>
  <si>
    <t>清川</t>
  </si>
  <si>
    <t>清原</t>
  </si>
  <si>
    <t>岐セン</t>
  </si>
  <si>
    <t>アバン</t>
  </si>
  <si>
    <t>WEAVA</t>
  </si>
  <si>
    <t>興和</t>
  </si>
  <si>
    <t>小松マテーレ</t>
  </si>
  <si>
    <t>小松和</t>
  </si>
  <si>
    <t>ネットワークオフィス</t>
  </si>
  <si>
    <t>Ａｉ</t>
  </si>
  <si>
    <t>HAKYUNG</t>
  </si>
  <si>
    <t>SHENZHU INTER</t>
  </si>
  <si>
    <t>ザッグ</t>
  </si>
  <si>
    <t>日興染織</t>
  </si>
  <si>
    <t>クロップオザキ</t>
  </si>
  <si>
    <t>ヤブノニット</t>
  </si>
  <si>
    <t>芝村商店</t>
  </si>
  <si>
    <t>里村</t>
  </si>
  <si>
    <t>市岡</t>
  </si>
  <si>
    <t>澤村</t>
  </si>
  <si>
    <t>セブンブリッジ</t>
  </si>
  <si>
    <t>柴屋</t>
  </si>
  <si>
    <t>島田商事</t>
  </si>
  <si>
    <t>バスコーポレーション</t>
  </si>
  <si>
    <t>三陽商事</t>
  </si>
  <si>
    <t>シャンブレ－</t>
  </si>
  <si>
    <t>新内外綿</t>
  </si>
  <si>
    <t>誠和</t>
  </si>
  <si>
    <t>清水惣</t>
  </si>
  <si>
    <t>仙田</t>
  </si>
  <si>
    <t>ヤマヨテクスタイル</t>
  </si>
  <si>
    <t>三和繊維</t>
  </si>
  <si>
    <t>サンコロナ小田</t>
  </si>
  <si>
    <t>丸和繊維工業</t>
  </si>
  <si>
    <t>豊通ファッションＥＰ</t>
  </si>
  <si>
    <t>LI SHENG</t>
  </si>
  <si>
    <t>カワボウ繊維</t>
  </si>
  <si>
    <t>小澤紡績</t>
  </si>
  <si>
    <t>トップマン</t>
  </si>
  <si>
    <t>ユージック</t>
  </si>
  <si>
    <t>信友</t>
  </si>
  <si>
    <t>ＫＢセ－レン</t>
  </si>
  <si>
    <t>TONGXIANG FOREIGN</t>
  </si>
  <si>
    <t>ﾃﾞｻﾞｲﾝｽﾀｼﾞｵｸﾞﾚﾝ</t>
  </si>
  <si>
    <t>タキヒヨ－</t>
  </si>
  <si>
    <t>コスモテキスタイル</t>
  </si>
  <si>
    <t>谷口商事</t>
  </si>
  <si>
    <t>滝清</t>
  </si>
  <si>
    <t>東洋染工</t>
  </si>
  <si>
    <t>照手</t>
  </si>
  <si>
    <t>東レ</t>
  </si>
  <si>
    <t>ニッシント－ア・岩尾</t>
  </si>
  <si>
    <t>東光商事</t>
  </si>
  <si>
    <t>イマジョー</t>
  </si>
  <si>
    <t>デサントジャパン</t>
  </si>
  <si>
    <t>東レ・テキスタイル</t>
  </si>
  <si>
    <t>レイ</t>
  </si>
  <si>
    <t>東陽織物</t>
  </si>
  <si>
    <t>冨田商事</t>
  </si>
  <si>
    <t>立野</t>
  </si>
  <si>
    <t>東レアルファ－ト</t>
  </si>
  <si>
    <t>デビス</t>
  </si>
  <si>
    <t>アシックスアパレル工</t>
  </si>
  <si>
    <t>エム・アッシュ・エム</t>
  </si>
  <si>
    <t>ダナックス</t>
  </si>
  <si>
    <t>東レインタ－ナショナ</t>
  </si>
  <si>
    <t>ジーエスシー</t>
  </si>
  <si>
    <t>タカト－</t>
  </si>
  <si>
    <t>ダイヤ服飾</t>
  </si>
  <si>
    <t>東名</t>
  </si>
  <si>
    <t>服部猛</t>
  </si>
  <si>
    <t>日本マート</t>
  </si>
  <si>
    <t>東洋紡せんい</t>
  </si>
  <si>
    <t>日本ストレッチ</t>
  </si>
  <si>
    <t>ニシヤマ</t>
  </si>
  <si>
    <t>中虎</t>
  </si>
  <si>
    <t>向陵</t>
  </si>
  <si>
    <t>新星貿易</t>
  </si>
  <si>
    <t>パデック</t>
  </si>
  <si>
    <t>福広</t>
  </si>
  <si>
    <t>中央帽子</t>
  </si>
  <si>
    <t>ORIENT INTERNATIONAL</t>
  </si>
  <si>
    <t>フラップリリウム</t>
  </si>
  <si>
    <t>アゼアス</t>
  </si>
  <si>
    <t>ドヴァ</t>
  </si>
  <si>
    <t>あつみファッション</t>
  </si>
  <si>
    <t>ティーエフシー</t>
  </si>
  <si>
    <t>NAMANH</t>
  </si>
  <si>
    <t>オールブルー</t>
  </si>
  <si>
    <t>テックワン</t>
  </si>
  <si>
    <t>プルミエパシフィック</t>
  </si>
  <si>
    <t>ジェノ</t>
  </si>
  <si>
    <t>ひかり商事</t>
  </si>
  <si>
    <t>ライン制作</t>
  </si>
  <si>
    <t>廣瀬又一</t>
  </si>
  <si>
    <t>福井山本</t>
  </si>
  <si>
    <t>フットマーク</t>
  </si>
  <si>
    <t>RiTaWa</t>
  </si>
  <si>
    <t>HANSUN</t>
  </si>
  <si>
    <t>ビアン</t>
  </si>
  <si>
    <t>ユニチカメイト</t>
  </si>
  <si>
    <t>阪和</t>
  </si>
  <si>
    <t>ロンヨンジャパン</t>
  </si>
  <si>
    <t>東京ピオ</t>
  </si>
  <si>
    <t>J-IN MODE</t>
  </si>
  <si>
    <t>日吉染業</t>
  </si>
  <si>
    <t>日本シグマックス</t>
  </si>
  <si>
    <t>赤阪</t>
  </si>
  <si>
    <t>ｴｸｽﾌﾟﾛｰﾗｰｽﾞﾄｰｷｮｰ</t>
  </si>
  <si>
    <t>サンビ</t>
  </si>
  <si>
    <t>シゲマツ</t>
  </si>
  <si>
    <t>FARANINT</t>
  </si>
  <si>
    <t>新潟染工</t>
  </si>
  <si>
    <t>増見哲</t>
  </si>
  <si>
    <t>牧村</t>
  </si>
  <si>
    <t>松村</t>
  </si>
  <si>
    <t>サイボー</t>
  </si>
  <si>
    <t>フレスデザイン</t>
  </si>
  <si>
    <t>丸幸</t>
  </si>
  <si>
    <t>丸信商事</t>
  </si>
  <si>
    <t>ミズノ</t>
  </si>
  <si>
    <t>Ｖ＆Ａ　Ｊａｐａｎ</t>
  </si>
  <si>
    <t>ミツヤ（福井）</t>
  </si>
  <si>
    <t>丸正ニットファクトリ</t>
  </si>
  <si>
    <t>小松和ライニング</t>
  </si>
  <si>
    <t>室谷</t>
  </si>
  <si>
    <t>ミツボシコーポレーシ</t>
  </si>
  <si>
    <t>持田商工</t>
  </si>
  <si>
    <t>ナカボーサンエス</t>
  </si>
  <si>
    <t>三宅臣</t>
  </si>
  <si>
    <t>エスシーティージャパ</t>
  </si>
  <si>
    <t>美鈴テキスタイル</t>
  </si>
  <si>
    <t>日本ﾃﾞﾘﾊﾞﾘｰｻｰﾋﾞｽ</t>
  </si>
  <si>
    <t>松原</t>
  </si>
  <si>
    <t>TAEHWA F&amp;T</t>
  </si>
  <si>
    <t>丸井織物</t>
  </si>
  <si>
    <t>バリエテキスタイル</t>
  </si>
  <si>
    <t>ウィル・テキスタイル</t>
  </si>
  <si>
    <t>F.I.L CO.,LTD</t>
  </si>
  <si>
    <t>マルテキスタイル</t>
  </si>
  <si>
    <t>アタゴ</t>
  </si>
  <si>
    <t>ミナミ</t>
  </si>
  <si>
    <t>三澤</t>
  </si>
  <si>
    <t>マツダニット</t>
  </si>
  <si>
    <t>星加</t>
  </si>
  <si>
    <t>ヴィオレッタ</t>
  </si>
  <si>
    <t>東山堂</t>
  </si>
  <si>
    <t>HAVEN APPAREL</t>
  </si>
  <si>
    <t>ﾂｶﾓﾄｺｰﾎﾟﾚｰｼｮﾝ</t>
  </si>
  <si>
    <t>オクガワ</t>
  </si>
  <si>
    <t>鷲田芳</t>
  </si>
  <si>
    <t>渡辺布帛工業</t>
  </si>
  <si>
    <t>ミックテキスタイル</t>
  </si>
  <si>
    <t>オンヨネ</t>
  </si>
  <si>
    <t>アンドワンダー</t>
  </si>
  <si>
    <t>吉岡</t>
  </si>
  <si>
    <t>八木通商</t>
  </si>
  <si>
    <t>ソトージェイテック</t>
  </si>
  <si>
    <t>ライノ</t>
  </si>
  <si>
    <t>ゼインアーツ</t>
  </si>
  <si>
    <t>ボレー</t>
  </si>
  <si>
    <t>ライヴ</t>
  </si>
  <si>
    <t>YAGI(香港)</t>
  </si>
  <si>
    <t>日本写真印刷ｺﾐｭﾆｹｰｼｮ</t>
  </si>
  <si>
    <t>ロベリア</t>
  </si>
  <si>
    <t>STUSSY</t>
  </si>
  <si>
    <t>ＹＫＫ</t>
  </si>
  <si>
    <t>SHANGHAI ARTS AND CR</t>
  </si>
  <si>
    <t>南海合繊</t>
  </si>
  <si>
    <t>サニーデイワークス</t>
  </si>
  <si>
    <t>LI YI TRADING</t>
  </si>
  <si>
    <t>ケーシーアイ</t>
  </si>
  <si>
    <t>セントファイブ</t>
  </si>
  <si>
    <t>辰野</t>
  </si>
  <si>
    <t>チャコット</t>
  </si>
  <si>
    <t>ｾﾝｺｰｲﾝﾀｰﾅｼｮﾅﾙﾄﾚｰﾃﾞｨﾝ</t>
  </si>
  <si>
    <t>エルトップ</t>
  </si>
  <si>
    <t>シマノ</t>
  </si>
  <si>
    <t>オークラ商事</t>
  </si>
  <si>
    <t>シンコー（東大阪）</t>
  </si>
  <si>
    <t>NANJING SMOOTHLINK</t>
  </si>
  <si>
    <t>JOOYOUNG F.N.C</t>
  </si>
  <si>
    <t>伸和</t>
  </si>
  <si>
    <t>伊豆義</t>
  </si>
  <si>
    <t>名和</t>
  </si>
  <si>
    <t>三共生興</t>
  </si>
  <si>
    <t>SE-SUNG</t>
  </si>
  <si>
    <t>スカイビジュアルワー</t>
  </si>
  <si>
    <t>ディグリット</t>
  </si>
  <si>
    <t>プログレス</t>
  </si>
  <si>
    <t>ＮＯ　ＴＷＯ</t>
  </si>
  <si>
    <t>WON JEON</t>
  </si>
  <si>
    <t>サードシップ</t>
  </si>
  <si>
    <t>和興ニット岩手</t>
  </si>
  <si>
    <t>LINKTOWN KOREA</t>
  </si>
  <si>
    <t>近藤紡績所</t>
  </si>
  <si>
    <t>クラボウインターナシ</t>
  </si>
  <si>
    <t>DALIAN NICHIURA</t>
  </si>
  <si>
    <t>HANSUNG</t>
  </si>
  <si>
    <t>フランクリンミルズ</t>
  </si>
  <si>
    <t>NOVA VISION</t>
  </si>
  <si>
    <t>ＬＴＮ</t>
  </si>
  <si>
    <t>飯田繊工</t>
  </si>
  <si>
    <t>WIVIS</t>
  </si>
  <si>
    <t>澤田</t>
  </si>
  <si>
    <t>スタッツ</t>
  </si>
  <si>
    <t>ジョイックスコーポレ</t>
  </si>
  <si>
    <t>SUPERTRAIN,INC.</t>
  </si>
  <si>
    <t>ノルディスクアパレル</t>
  </si>
  <si>
    <t>MSA</t>
  </si>
  <si>
    <t>ブランシェス</t>
  </si>
  <si>
    <t>MH PLANNING</t>
  </si>
  <si>
    <t>A AND C</t>
  </si>
  <si>
    <t>JS FNC</t>
  </si>
  <si>
    <t>ジャッカル</t>
  </si>
  <si>
    <t>HWANI GC</t>
  </si>
  <si>
    <t>Ｊ・ＷＯＲＫＳ</t>
  </si>
  <si>
    <t>GEULIM TREND</t>
  </si>
  <si>
    <t>オザキプリーツ</t>
  </si>
  <si>
    <t>エイガールズ</t>
  </si>
  <si>
    <t>ダイドーリミテッド</t>
  </si>
  <si>
    <t>ファシック</t>
  </si>
  <si>
    <t>相栄繊維工業</t>
  </si>
  <si>
    <t>ECO FASHION</t>
  </si>
  <si>
    <t>YULIMHOSI</t>
  </si>
  <si>
    <t>GEULIM CNF</t>
  </si>
  <si>
    <t>オーノ・ニット</t>
  </si>
  <si>
    <t>JA YOON INC</t>
  </si>
  <si>
    <t>ＧＴ</t>
  </si>
  <si>
    <t>ディスタンゲ</t>
  </si>
  <si>
    <t>織物工芸</t>
  </si>
  <si>
    <t>コスギ</t>
  </si>
  <si>
    <t>SU AND BIN</t>
  </si>
  <si>
    <t>IAMTOM INC</t>
  </si>
  <si>
    <t>PANLOF CO.,LTD.</t>
  </si>
  <si>
    <t>MASTERS</t>
  </si>
  <si>
    <t>SHANGHAI KINGDO</t>
  </si>
  <si>
    <t>ピービージー</t>
  </si>
  <si>
    <t>Ｋａｎｋｏｕ</t>
  </si>
  <si>
    <t>クラフトコネクト</t>
  </si>
  <si>
    <t>D-CODE CO.,LTD.</t>
  </si>
  <si>
    <t>LF CORP.</t>
  </si>
  <si>
    <t>SEJONG TF INC.</t>
  </si>
  <si>
    <t>COO H.K.</t>
  </si>
  <si>
    <t>ディーセント</t>
  </si>
  <si>
    <t>ブルーメイト販売</t>
  </si>
  <si>
    <t>DANIEL</t>
  </si>
  <si>
    <t>レナウン</t>
  </si>
  <si>
    <t>OPEN YOUR EYES</t>
  </si>
  <si>
    <t>CREAS F AND C</t>
  </si>
  <si>
    <t>グッドミルズ</t>
  </si>
  <si>
    <t>EDGE X CO.,LTD</t>
  </si>
  <si>
    <t>ナンガ</t>
  </si>
  <si>
    <t>ﾌﾞﾙｰﾒｲﾄﾄﾚｰﾃﾞｨﾝｸﾞ</t>
  </si>
  <si>
    <t>ﾌﾞﾙｰﾒｲﾄﾄﾚｰﾃﾞｲﾝｸﾞ</t>
  </si>
  <si>
    <t>KOLON INDUSTRIES,INC</t>
  </si>
  <si>
    <t>ｵﾝﾜｰﾄﾞﾎｰﾙﾃﾞｨﾝｸﾞｽ</t>
  </si>
  <si>
    <t>山本定</t>
  </si>
  <si>
    <t>SHANGHAI SHENLONG</t>
  </si>
  <si>
    <t>light style luxs</t>
  </si>
  <si>
    <t>中友国際貿易</t>
  </si>
  <si>
    <t>PXG APPAREL</t>
  </si>
  <si>
    <t>CENS CO LTD</t>
  </si>
  <si>
    <t>HANDSOME CORP.</t>
  </si>
  <si>
    <t>ﾌﾘｰｲﾝﾀｰﾅｼｮﾅﾙ</t>
  </si>
  <si>
    <t>ムロオ</t>
  </si>
  <si>
    <t>ROGERNINE INC.</t>
  </si>
  <si>
    <t>ADD PLUS</t>
  </si>
  <si>
    <t>VELY AND BROS LTD.</t>
  </si>
  <si>
    <t>CK AND H.CO.,LTD.</t>
  </si>
  <si>
    <t>ｴﾌｱﾝﾄﾞｴｲﾉﾝｳｰﾌﾞﾝｽﾞ</t>
  </si>
  <si>
    <t>市織商会</t>
  </si>
  <si>
    <t>コボリ</t>
  </si>
  <si>
    <t>イズミ産業</t>
  </si>
  <si>
    <t>サン・クレチ</t>
  </si>
  <si>
    <t>DUGARCO</t>
  </si>
  <si>
    <t>東京サンキ</t>
  </si>
  <si>
    <t>カトウ〈福井〉</t>
  </si>
  <si>
    <t>ナカイズミ</t>
  </si>
  <si>
    <t>山栄繊維</t>
  </si>
  <si>
    <t>コーラル</t>
  </si>
  <si>
    <t>メンズ・ビギ</t>
  </si>
  <si>
    <t>SHIMADA（VIETNAM）</t>
  </si>
  <si>
    <t>フレックスジャパン</t>
  </si>
  <si>
    <t>ﾜｲｹｰｴｽ</t>
  </si>
  <si>
    <t>EO</t>
  </si>
  <si>
    <t>脇田</t>
  </si>
  <si>
    <t>大生資材</t>
  </si>
  <si>
    <t>アステイ</t>
  </si>
  <si>
    <t>東福織物</t>
  </si>
  <si>
    <t>日本紙交易</t>
  </si>
  <si>
    <t>たしろ商店</t>
  </si>
  <si>
    <t>ミワックス</t>
  </si>
  <si>
    <t>日清紡テキスタイル</t>
  </si>
  <si>
    <t>青山</t>
  </si>
  <si>
    <t>ブイ・ネット</t>
  </si>
  <si>
    <t>ANH ANH</t>
  </si>
  <si>
    <t>フクセン</t>
  </si>
  <si>
    <t>福西</t>
  </si>
  <si>
    <t>福井経編興業</t>
  </si>
  <si>
    <t>フジマル</t>
  </si>
  <si>
    <t>藤光商店</t>
  </si>
  <si>
    <t>ｱｸﾛｽｲﾝﾀｰﾅｼｮﾅﾙ</t>
  </si>
  <si>
    <t>丸江精練</t>
  </si>
  <si>
    <t>小矢部繊維工業</t>
  </si>
  <si>
    <t>ミノウラ</t>
  </si>
  <si>
    <t>アライヘルメット</t>
  </si>
  <si>
    <t>マルサンアイ</t>
  </si>
  <si>
    <t>ＳＨＩＮＤＯ</t>
  </si>
  <si>
    <t>ニシムラ</t>
  </si>
  <si>
    <t>和幸</t>
  </si>
  <si>
    <t>ニットマテリアル</t>
  </si>
  <si>
    <t>白州産業</t>
  </si>
  <si>
    <t>ＩＮＴＥＲ ＣＯＬＯ</t>
  </si>
  <si>
    <t>TAL</t>
  </si>
  <si>
    <t>アンセル</t>
  </si>
  <si>
    <t>ADITYA BIRLA</t>
  </si>
  <si>
    <t>光洋合繊加工</t>
  </si>
  <si>
    <t>ハクサンケミカル</t>
  </si>
  <si>
    <t>ジュニアー</t>
  </si>
  <si>
    <t>AN PHUOC</t>
  </si>
  <si>
    <t>山喜</t>
  </si>
  <si>
    <t>B AND SONS LIMITED</t>
  </si>
  <si>
    <t>MOHAN CLOTHING</t>
  </si>
  <si>
    <t>CRIVEDI</t>
  </si>
  <si>
    <t>ALBION OUTDOOR</t>
  </si>
  <si>
    <t>PAFIL</t>
  </si>
  <si>
    <t>JIANGSU GUOTAI</t>
  </si>
  <si>
    <t>HUNG NAN BEST</t>
  </si>
  <si>
    <t>MARTINI</t>
  </si>
  <si>
    <t>TEXTYLE ASIA</t>
  </si>
  <si>
    <t>ALAMMARI</t>
  </si>
  <si>
    <t>KHALIFA</t>
  </si>
  <si>
    <t>INTERMAX</t>
  </si>
  <si>
    <t>FRAUENSCHUH</t>
  </si>
  <si>
    <t>ａｎｄｒｏＪａｐａｎ</t>
  </si>
  <si>
    <t>ANDORO</t>
  </si>
  <si>
    <t>GLOBAL VELOCITY</t>
  </si>
  <si>
    <t>HOJEON LIMITED</t>
  </si>
  <si>
    <t>PUNTO AZZURRO</t>
  </si>
  <si>
    <t>TE POINT (NUI ORGANI</t>
  </si>
  <si>
    <t>MT ORIGINS (STIO)</t>
  </si>
  <si>
    <t>EVERICH</t>
  </si>
  <si>
    <t>KAKOOLI</t>
  </si>
  <si>
    <t>MONTURA</t>
  </si>
  <si>
    <t>REGINA MIRACLE</t>
  </si>
  <si>
    <t>GOLDEN WIN GROUP</t>
  </si>
  <si>
    <t>NEWFINE INDUSTRY</t>
  </si>
  <si>
    <t>IKSPLOR LLC</t>
  </si>
  <si>
    <t>HESHAN TOP EAGLE</t>
  </si>
  <si>
    <t>SIVEN SPORT</t>
  </si>
  <si>
    <t>BINNAJI</t>
  </si>
  <si>
    <t>ＳＡＥ．ＢＩＮＮＡＪ</t>
  </si>
  <si>
    <t>HERNO</t>
  </si>
  <si>
    <t>WELL LEGEND</t>
  </si>
  <si>
    <t>ALLSPORT OG</t>
  </si>
  <si>
    <t>DEXA GROUP LDT</t>
  </si>
  <si>
    <t>ON PROSPECT</t>
  </si>
  <si>
    <t>JAMES PERSE</t>
  </si>
  <si>
    <t>PIERRE MESGUICH</t>
  </si>
  <si>
    <t>ABU TAHIR</t>
  </si>
  <si>
    <t>REALTEX</t>
  </si>
  <si>
    <t>EQUUISIR GERMANY</t>
  </si>
  <si>
    <t>MADEX</t>
  </si>
  <si>
    <t>PERATEX</t>
  </si>
  <si>
    <t>CAD &amp; THE DANDY</t>
  </si>
  <si>
    <t>SILK AFFAIR</t>
  </si>
  <si>
    <t>TORAY INTERNATIONAL</t>
  </si>
  <si>
    <t>SNOWLIFE</t>
  </si>
  <si>
    <t>QINGDAO MAISHANG</t>
  </si>
  <si>
    <t>UNBOUND MERINO</t>
  </si>
  <si>
    <t>CHING KUNG HIM</t>
  </si>
  <si>
    <t>POONG SHIN</t>
  </si>
  <si>
    <t>GRAND UNION TRADING</t>
  </si>
  <si>
    <t>AXEL FASHION</t>
  </si>
  <si>
    <t>前多</t>
  </si>
  <si>
    <t>NANJING NORDSUN</t>
  </si>
  <si>
    <t>FRESSLE</t>
  </si>
  <si>
    <t>KATLEYA LTD</t>
  </si>
  <si>
    <t>SHANGHAI TIME EAST</t>
  </si>
  <si>
    <t>GCL</t>
  </si>
  <si>
    <t>TRANSPACIFIC</t>
  </si>
  <si>
    <t>BOGNER</t>
  </si>
  <si>
    <t>BOND APPARELS</t>
  </si>
  <si>
    <t>JIANGSU ACOME OUTDOO</t>
  </si>
  <si>
    <t>DAEYONG TRADING</t>
  </si>
  <si>
    <t>REUSCH</t>
  </si>
  <si>
    <t>JISHUNXIN FASHION</t>
  </si>
  <si>
    <t>LEVER STYLE LIMITED</t>
  </si>
  <si>
    <t>SHIMODOZONO INTERNAT</t>
  </si>
  <si>
    <t>SILUSI</t>
  </si>
  <si>
    <t>GOSHCHAND</t>
  </si>
  <si>
    <t>ON</t>
  </si>
  <si>
    <t>ALESAYI TRADING</t>
  </si>
  <si>
    <t>SCROC</t>
  </si>
  <si>
    <t>ATWAJ</t>
  </si>
  <si>
    <t>MAXALL COMPANY</t>
  </si>
  <si>
    <t>ＳＰＯＲＴＡＬＭ</t>
  </si>
  <si>
    <t>ET SERVICES</t>
  </si>
  <si>
    <t>ON AG</t>
  </si>
  <si>
    <t>GLOVERALL</t>
  </si>
  <si>
    <t>ALPHA INDUSTRIES</t>
  </si>
  <si>
    <t>LONGFORM</t>
  </si>
  <si>
    <t>レゾンデートル</t>
  </si>
  <si>
    <t>EMPRESA TEXTIL</t>
  </si>
  <si>
    <t>INK(CLOTHING)LIMITED</t>
  </si>
  <si>
    <t>VIETSUN NINH THUAN</t>
  </si>
  <si>
    <t>MOUNTAIN SPORTS</t>
  </si>
  <si>
    <t>ZIRKULU LIMITED</t>
  </si>
  <si>
    <t>CONFSPORT</t>
  </si>
  <si>
    <t>OMAR KASSEM AL-ESAYI</t>
  </si>
  <si>
    <t>AGENTUR MARTIN SCHAL</t>
  </si>
  <si>
    <t>(株)日悌</t>
  </si>
  <si>
    <t>スリーピース</t>
  </si>
  <si>
    <t>日立グローバルソリュ</t>
  </si>
  <si>
    <t>QINGDAO AUCMA</t>
  </si>
  <si>
    <t>押谷産業</t>
  </si>
  <si>
    <t>HITACHI HIGH-TECH(M)</t>
  </si>
  <si>
    <t>日立ジョンソンコント</t>
  </si>
  <si>
    <t>ﾎﾞｯｼｭﾎｰﾑｺﾝﾌｫｰﾄｼﾞｬﾊﾟﾝ</t>
  </si>
  <si>
    <t>タクセル</t>
  </si>
  <si>
    <t>上海山城塑料</t>
  </si>
  <si>
    <t>ＨＩＰＵＳ</t>
  </si>
  <si>
    <t>H＆S UNION</t>
  </si>
  <si>
    <t>フクシマガリレイ</t>
  </si>
  <si>
    <t>大日本印刷</t>
  </si>
  <si>
    <t>バルミューダ</t>
  </si>
  <si>
    <t>山城工業</t>
  </si>
  <si>
    <t>ヤマニ</t>
  </si>
  <si>
    <t>大日光ｴﾝｼﾞﾆｱﾘﾝｸﾞ</t>
  </si>
  <si>
    <t>ミクニライフ＆オート</t>
  </si>
  <si>
    <t>小林製作所</t>
  </si>
  <si>
    <t>DNY PLASTIC</t>
  </si>
  <si>
    <t>日方化学工業</t>
  </si>
  <si>
    <t>松山機業</t>
  </si>
  <si>
    <t>三菱電機ホーム機器</t>
  </si>
  <si>
    <t>浙江藍博田村駒</t>
  </si>
  <si>
    <t>ワンステップ</t>
  </si>
  <si>
    <t>亀屋工業所</t>
  </si>
  <si>
    <t>サカエ化成</t>
  </si>
  <si>
    <t>シャープ</t>
  </si>
  <si>
    <t>アイセン</t>
  </si>
  <si>
    <t>セギル</t>
  </si>
  <si>
    <t>コラントッテ</t>
  </si>
  <si>
    <t>マルヨシ</t>
  </si>
  <si>
    <t>ＶＩＧＯＬ</t>
  </si>
  <si>
    <t>アヴァンス</t>
  </si>
  <si>
    <t>ＪＩＴＯ</t>
  </si>
  <si>
    <t>KIM ABLE HOUSE PTE</t>
  </si>
  <si>
    <t>Saizen</t>
  </si>
  <si>
    <t>HOMESTUFF INTERNATIO</t>
  </si>
  <si>
    <t>スペランザジャパン</t>
  </si>
  <si>
    <t>ａｎｙｎｅｘｔ</t>
  </si>
  <si>
    <t>LSY KISHIMOTO</t>
  </si>
  <si>
    <t>RIZAP</t>
  </si>
  <si>
    <t>MAU CHEONG</t>
  </si>
  <si>
    <t>ＳＨ．ＹＩＢＥＮ</t>
  </si>
  <si>
    <t>日本欄罫工業</t>
  </si>
  <si>
    <t>SHANGHAI SHUINAI</t>
  </si>
  <si>
    <t>UNITEDHOME</t>
  </si>
  <si>
    <t>和光</t>
  </si>
  <si>
    <t>東洋羽毛工業</t>
  </si>
  <si>
    <t>よろず屋</t>
  </si>
  <si>
    <t>ＶＥＡＴＭ</t>
  </si>
  <si>
    <t>UNIQUE-PRICE TRADING</t>
  </si>
  <si>
    <t>REXT</t>
  </si>
  <si>
    <t>CV. PANGLIMA</t>
  </si>
  <si>
    <t>YIWU DANSON TRADE</t>
  </si>
  <si>
    <t>GORED</t>
  </si>
  <si>
    <t>霜山</t>
  </si>
  <si>
    <t>静</t>
  </si>
  <si>
    <t>GUANGZHOU ZIBEISHI</t>
  </si>
  <si>
    <t>ガット</t>
  </si>
  <si>
    <t>ＡＢＥＳ</t>
  </si>
  <si>
    <t>ワールドリンク</t>
  </si>
  <si>
    <t>SJT</t>
  </si>
  <si>
    <t>TOKKI KITCHEN</t>
  </si>
  <si>
    <t>オカモト化成品</t>
  </si>
  <si>
    <t>SHANGHAI JINGMING</t>
  </si>
  <si>
    <t>KKアメイズプラス</t>
  </si>
  <si>
    <t>SAVING INTERNATIONAL</t>
  </si>
  <si>
    <t>ワイズ</t>
  </si>
  <si>
    <t>ELAN ACCESSORIES</t>
  </si>
  <si>
    <t>ASUNGHMP</t>
  </si>
  <si>
    <t>NURIBIT</t>
  </si>
  <si>
    <t>GLOBALANCE</t>
  </si>
  <si>
    <t>中興化成工業</t>
  </si>
  <si>
    <t>ハスラック</t>
  </si>
  <si>
    <t>大竜化成</t>
  </si>
  <si>
    <t>ゴムノイナキ</t>
  </si>
  <si>
    <t>三基工業</t>
  </si>
  <si>
    <t>マルヤス工業</t>
  </si>
  <si>
    <t>コ－テック</t>
  </si>
  <si>
    <t>モビカ</t>
  </si>
  <si>
    <t>はくぶん</t>
  </si>
  <si>
    <t>メタコ</t>
  </si>
  <si>
    <t>さつき</t>
  </si>
  <si>
    <t>日本容器</t>
  </si>
  <si>
    <t>ＳＵＭＩＮＯＥ</t>
  </si>
  <si>
    <t>引越社</t>
  </si>
  <si>
    <t>新協化成工業</t>
  </si>
  <si>
    <t>ライオンケミカル</t>
  </si>
  <si>
    <t>パナソニックエコシス</t>
  </si>
  <si>
    <t>協和ファインテック</t>
  </si>
  <si>
    <t>大和製作所</t>
  </si>
  <si>
    <t>東洋紡</t>
  </si>
  <si>
    <t>コーリ</t>
  </si>
  <si>
    <t>ＩＭＳテクノ</t>
  </si>
  <si>
    <t>不二熱学サービス</t>
  </si>
  <si>
    <t>パナソニック</t>
  </si>
  <si>
    <t>ﾌｧﾐﾘｰｲﾅﾀﾞ</t>
  </si>
  <si>
    <t>光南</t>
  </si>
  <si>
    <t>マレ－</t>
  </si>
  <si>
    <t>リンクサス</t>
  </si>
  <si>
    <t>山本ビニタ－</t>
  </si>
  <si>
    <t>ケイケイ</t>
  </si>
  <si>
    <t>ミツミコマ</t>
  </si>
  <si>
    <t>モールドサポート</t>
  </si>
  <si>
    <t>前田工繊</t>
  </si>
  <si>
    <t>ツカサ産業</t>
  </si>
  <si>
    <t>シーシーエス</t>
  </si>
  <si>
    <t>ダイキン工業</t>
  </si>
  <si>
    <t>カテックス</t>
  </si>
  <si>
    <t>日菱産業</t>
  </si>
  <si>
    <t>東テク</t>
  </si>
  <si>
    <t>ダスキン</t>
  </si>
  <si>
    <t>ウチヤマコーポレーシ</t>
  </si>
  <si>
    <t>大崎商店</t>
  </si>
  <si>
    <t>XINGTIAN(GUANGZHOU)</t>
  </si>
  <si>
    <t>下田工業茨木</t>
  </si>
  <si>
    <t>ナスタ</t>
  </si>
  <si>
    <t>ワコン</t>
  </si>
  <si>
    <t>ユニセンス</t>
  </si>
  <si>
    <t>信菱電機</t>
  </si>
  <si>
    <t>日本キヤリア</t>
  </si>
  <si>
    <t>長府製作所</t>
  </si>
  <si>
    <t>楠見製作所</t>
  </si>
  <si>
    <t>ジェイイージェイ</t>
  </si>
  <si>
    <t>ゼネサン化成</t>
  </si>
  <si>
    <t>三菱電機エンジニアリ</t>
  </si>
  <si>
    <t>三菱電機トレーディン</t>
  </si>
  <si>
    <t>三菱電機</t>
  </si>
  <si>
    <t>豊樹脂工業</t>
  </si>
  <si>
    <t>日立空調清水</t>
  </si>
  <si>
    <t>三菱電機冷熱応用</t>
  </si>
  <si>
    <t>店在</t>
  </si>
  <si>
    <t>ピップ</t>
  </si>
  <si>
    <t>ドリーム（愛知）</t>
  </si>
  <si>
    <t>川島商事</t>
  </si>
  <si>
    <t>クレア－ル</t>
  </si>
  <si>
    <t>アーダン</t>
  </si>
  <si>
    <t>紀泉物流</t>
  </si>
  <si>
    <t>七彩</t>
  </si>
  <si>
    <t>アークエース</t>
  </si>
  <si>
    <t>アサヒ</t>
  </si>
  <si>
    <t>シンコ－九州</t>
  </si>
  <si>
    <t>新陽</t>
  </si>
  <si>
    <t>東興産業</t>
  </si>
  <si>
    <t>永平寺サイジング</t>
  </si>
  <si>
    <t>ニッコー</t>
  </si>
  <si>
    <t>サンファミリー</t>
  </si>
  <si>
    <t>ボディーオーラ</t>
  </si>
  <si>
    <t>アスワン</t>
  </si>
  <si>
    <t>日東エルマテリアル</t>
  </si>
  <si>
    <t>高安</t>
  </si>
  <si>
    <t>ナショナル物産</t>
  </si>
  <si>
    <t>船山</t>
  </si>
  <si>
    <t>ニチベイ</t>
  </si>
  <si>
    <t>アオキ</t>
  </si>
  <si>
    <t>ケイ・オーベックス</t>
  </si>
  <si>
    <t>PACIFIC　TEXTILES</t>
  </si>
  <si>
    <t>三澤繊維</t>
  </si>
  <si>
    <t>浅井松寿（ＳＨ松阪）</t>
  </si>
  <si>
    <t>協栄興産（ＳＨ鹿嶋）</t>
  </si>
  <si>
    <t>バンザイ（ＳＨ芝）</t>
  </si>
  <si>
    <t>ＲＡＹ　ＳＨ東根駅前</t>
  </si>
  <si>
    <t>タジマヤ　ＳＨ錦糸町</t>
  </si>
  <si>
    <t>フォーシーズ　ＳＨ</t>
  </si>
  <si>
    <t>なぎさリゾーツ ＳＨ</t>
  </si>
  <si>
    <t>ＳＡＩＴＯ　Ｈ＆Ｒ</t>
  </si>
  <si>
    <t>京豊エンジニアリング</t>
  </si>
  <si>
    <t>やくも（ＳＨ松江）</t>
  </si>
  <si>
    <t>ステップコミュニケー</t>
  </si>
  <si>
    <t>エムセックＳＨ三原</t>
  </si>
  <si>
    <t>東海通商ＳＨ四国中央</t>
  </si>
  <si>
    <t>浦田水産（ＳＨ水俣）</t>
  </si>
  <si>
    <t>テイクアイ　ＳＨ飯田</t>
  </si>
  <si>
    <t>中部Ｈ＆Ｒ　ＳＨ浜松</t>
  </si>
  <si>
    <t>ＳＨＦ（ＳＨ本庄）</t>
  </si>
  <si>
    <t>秋山興産　ＳＨ丸亀</t>
  </si>
  <si>
    <t>フォレスト　ＳＨ山鹿</t>
  </si>
  <si>
    <t>江津未来開発江津駅前</t>
  </si>
  <si>
    <t>アイテイスト　小松島</t>
  </si>
  <si>
    <t>クロスウィンド石垣島</t>
  </si>
  <si>
    <t>マルエム　埼玉・川越</t>
  </si>
  <si>
    <t>青陽（ＳＨ青森）</t>
  </si>
  <si>
    <t>九州西濃運輸</t>
  </si>
  <si>
    <t>ユニ・チャーム</t>
  </si>
  <si>
    <t>トンボ</t>
  </si>
  <si>
    <t>メルキュリーＳＨ水俣</t>
  </si>
  <si>
    <t>トラスコ中山</t>
  </si>
  <si>
    <t>ミリネ</t>
  </si>
  <si>
    <t>JINU TRADE&amp;COMMERCE</t>
  </si>
  <si>
    <t>エモテント</t>
  </si>
  <si>
    <t>ﾘｿｰｽ･ｲﾝﾀｰﾅｼｮﾅﾙ</t>
  </si>
  <si>
    <t>ワタナベ工業</t>
  </si>
  <si>
    <t>ＳＨＳ</t>
  </si>
  <si>
    <t>フェデポリマーブル</t>
  </si>
  <si>
    <t>エム・シ－・エム</t>
  </si>
  <si>
    <t>傳馬屋</t>
  </si>
  <si>
    <t>メイダイ</t>
  </si>
  <si>
    <t>スーパーホテル</t>
  </si>
  <si>
    <t>ダイヤ工業</t>
  </si>
  <si>
    <t>秋田繊維</t>
  </si>
  <si>
    <t>浅尾繊維工業</t>
  </si>
  <si>
    <t>アベイチ</t>
  </si>
  <si>
    <t>山宗染工</t>
  </si>
  <si>
    <t>伊藤清商店</t>
  </si>
  <si>
    <t>大阪杉本</t>
  </si>
  <si>
    <t>イワソ－</t>
  </si>
  <si>
    <t>岩手繊維</t>
  </si>
  <si>
    <t>榎本</t>
  </si>
  <si>
    <t>近江織物</t>
  </si>
  <si>
    <t>大津コーポレーション</t>
  </si>
  <si>
    <t>加藤綿行</t>
  </si>
  <si>
    <t>フジイ</t>
  </si>
  <si>
    <t>アオタケ</t>
  </si>
  <si>
    <t>イチメン</t>
  </si>
  <si>
    <t>北カナガワ</t>
  </si>
  <si>
    <t>甲斐</t>
  </si>
  <si>
    <t>ﾗｲﾌﾋﾞｭｰﾃｲﾌﾟﾛﾀﾞｸﾂ</t>
  </si>
  <si>
    <t>叶綿業</t>
  </si>
  <si>
    <t>神山</t>
  </si>
  <si>
    <t>関西紙工</t>
  </si>
  <si>
    <t>北沢</t>
  </si>
  <si>
    <t>木村</t>
  </si>
  <si>
    <t>木村綿業</t>
  </si>
  <si>
    <t>川村ニット</t>
  </si>
  <si>
    <t>ＰＯＮＯ</t>
  </si>
  <si>
    <t>黒松工藝</t>
  </si>
  <si>
    <t>コドモわた</t>
  </si>
  <si>
    <t>キンツル寝具吉田</t>
  </si>
  <si>
    <t>角野晒染</t>
  </si>
  <si>
    <t>京都金桝</t>
  </si>
  <si>
    <t>キムラソ－イング</t>
  </si>
  <si>
    <t>幸和（大阪）</t>
  </si>
  <si>
    <t>カネキ</t>
  </si>
  <si>
    <t>神田商事</t>
  </si>
  <si>
    <t>コッカ</t>
  </si>
  <si>
    <t>クレスト</t>
  </si>
  <si>
    <t>佐伯</t>
  </si>
  <si>
    <t>坂井商事</t>
  </si>
  <si>
    <t>佐賀織物</t>
  </si>
  <si>
    <t>豊彩</t>
  </si>
  <si>
    <t>内藤商事</t>
  </si>
  <si>
    <t>三愛繊維</t>
  </si>
  <si>
    <t>船場室町</t>
  </si>
  <si>
    <t>星野リゾート</t>
  </si>
  <si>
    <t>イクス</t>
  </si>
  <si>
    <t>三和商店</t>
  </si>
  <si>
    <t>山陽染工</t>
  </si>
  <si>
    <t>志美津</t>
  </si>
  <si>
    <t>totonou</t>
  </si>
  <si>
    <t>泉陽商事</t>
  </si>
  <si>
    <t>ルーツ（大阪市）</t>
  </si>
  <si>
    <t>ドリーム（香川）</t>
  </si>
  <si>
    <t>ジェネレーションパス</t>
  </si>
  <si>
    <t>新江州</t>
  </si>
  <si>
    <t>Beautydoors</t>
  </si>
  <si>
    <t>山栄商事</t>
  </si>
  <si>
    <t>野口染工</t>
  </si>
  <si>
    <t>河野織布</t>
  </si>
  <si>
    <t>秀鳳</t>
  </si>
  <si>
    <t>めおと</t>
  </si>
  <si>
    <t>トライアムサンカクヤ</t>
  </si>
  <si>
    <t>オカダヤ</t>
  </si>
  <si>
    <t>山正物産</t>
  </si>
  <si>
    <t>布伝説</t>
  </si>
  <si>
    <t>サンヨー物産</t>
  </si>
  <si>
    <t>高梨綿業</t>
  </si>
  <si>
    <t>古荘本店</t>
  </si>
  <si>
    <t>冨田商事（名古屋）</t>
  </si>
  <si>
    <t>ザビ</t>
  </si>
  <si>
    <t>谷健</t>
  </si>
  <si>
    <t>丹野伊七商店</t>
  </si>
  <si>
    <t>大産寝具</t>
  </si>
  <si>
    <t>スタイリストゴトウ</t>
  </si>
  <si>
    <t>ダルマックス</t>
  </si>
  <si>
    <t>大王加工紙工業</t>
  </si>
  <si>
    <t>コットン北川</t>
  </si>
  <si>
    <t>鉄扇屋</t>
  </si>
  <si>
    <t>テンヤ</t>
  </si>
  <si>
    <t>京都丸紅</t>
  </si>
  <si>
    <t>東海染工</t>
  </si>
  <si>
    <t>ﾁﾖﾀﾞｺｰﾎﾟﾚｰｼｮﾝ</t>
  </si>
  <si>
    <t>おうみ繊維</t>
  </si>
  <si>
    <t>ディーブレス</t>
  </si>
  <si>
    <t>ラブロ</t>
  </si>
  <si>
    <t>外与</t>
  </si>
  <si>
    <t>品川商事</t>
  </si>
  <si>
    <t>松井織布</t>
  </si>
  <si>
    <t>マルセー寝装</t>
  </si>
  <si>
    <t>トマト</t>
  </si>
  <si>
    <t>東京ビロ－ド</t>
  </si>
  <si>
    <t>天畠</t>
  </si>
  <si>
    <t>アールエム東セロ</t>
  </si>
  <si>
    <t>大日本晒染</t>
  </si>
  <si>
    <t>中商事</t>
  </si>
  <si>
    <t>サロンジェ</t>
  </si>
  <si>
    <t>野沢商店</t>
  </si>
  <si>
    <t>西脇小西</t>
  </si>
  <si>
    <t>日光染業</t>
  </si>
  <si>
    <t>日本形染</t>
  </si>
  <si>
    <t>丹羽幸</t>
  </si>
  <si>
    <t>中出練染</t>
  </si>
  <si>
    <t>柳田</t>
  </si>
  <si>
    <t>明和グラビア</t>
  </si>
  <si>
    <t>匠ソリューションズ</t>
  </si>
  <si>
    <t>みつば和装</t>
  </si>
  <si>
    <t>南光染布</t>
  </si>
  <si>
    <t>堀商事</t>
  </si>
  <si>
    <t>羽衣綿業</t>
  </si>
  <si>
    <t>八宝商事</t>
  </si>
  <si>
    <t>藤久</t>
  </si>
  <si>
    <t>原商店</t>
  </si>
  <si>
    <t>ヒラオ</t>
  </si>
  <si>
    <t>藤井（山形）</t>
  </si>
  <si>
    <t>フジメン</t>
  </si>
  <si>
    <t>藤原</t>
  </si>
  <si>
    <t>服部</t>
  </si>
  <si>
    <t>ファストノット</t>
  </si>
  <si>
    <t>丸屋本社</t>
  </si>
  <si>
    <t>松崎</t>
  </si>
  <si>
    <t>堀田商事</t>
  </si>
  <si>
    <t>竹虎</t>
  </si>
  <si>
    <t>バリュテック・インタ</t>
  </si>
  <si>
    <t>フェリシモ</t>
  </si>
  <si>
    <t>北高</t>
  </si>
  <si>
    <t>松井商店</t>
  </si>
  <si>
    <t>白雪</t>
  </si>
  <si>
    <t>ツクリエ</t>
  </si>
  <si>
    <t>馬渕</t>
  </si>
  <si>
    <t>ママダスクールソリュ</t>
  </si>
  <si>
    <t>丸島商事</t>
  </si>
  <si>
    <t>カトウ</t>
  </si>
  <si>
    <t>丸福商事</t>
  </si>
  <si>
    <t>丸和商事</t>
  </si>
  <si>
    <t>AQUA</t>
  </si>
  <si>
    <t>宮本</t>
  </si>
  <si>
    <t>マキ</t>
  </si>
  <si>
    <t>丸越</t>
  </si>
  <si>
    <t>MAISON HELLARD</t>
  </si>
  <si>
    <t>丸安</t>
  </si>
  <si>
    <t>新学社</t>
  </si>
  <si>
    <t>前田</t>
  </si>
  <si>
    <t>MITSUI ICT FUNCTIONA</t>
  </si>
  <si>
    <t>ソーコム京都</t>
  </si>
  <si>
    <t>ツジトミ</t>
  </si>
  <si>
    <t>日本生活共同組合連合</t>
  </si>
  <si>
    <t>ステータス</t>
  </si>
  <si>
    <t>ユニチカトレーディン</t>
  </si>
  <si>
    <t>ヨアケ</t>
  </si>
  <si>
    <t>岩田工房　岩田信男</t>
  </si>
  <si>
    <t>ライフプランニング</t>
  </si>
  <si>
    <t>若林</t>
  </si>
  <si>
    <t>若狭</t>
  </si>
  <si>
    <t>和歌山染工</t>
  </si>
  <si>
    <t>ユザワヤ商事</t>
  </si>
  <si>
    <t>ファイナル商事</t>
  </si>
  <si>
    <t>吉田織物</t>
  </si>
  <si>
    <t>ミマス</t>
  </si>
  <si>
    <t>クルーズカンパニー</t>
  </si>
  <si>
    <t>白崎繊維工業</t>
  </si>
  <si>
    <t>BIVALENCE</t>
  </si>
  <si>
    <t>西善商事</t>
  </si>
  <si>
    <t>ジャクエツ（Ｕ）</t>
  </si>
  <si>
    <t>アンドウ</t>
  </si>
  <si>
    <t>中川政七商店</t>
  </si>
  <si>
    <t>柴垣織物</t>
  </si>
  <si>
    <t>Ｓ・Ｃロード</t>
  </si>
  <si>
    <t>日本整経</t>
  </si>
  <si>
    <t>金子</t>
  </si>
  <si>
    <t>廣瀬衣料</t>
  </si>
  <si>
    <t>平松</t>
  </si>
  <si>
    <t>ウンノ　海野弘市</t>
  </si>
  <si>
    <t>鈴木晒整理</t>
  </si>
  <si>
    <t>竹内毛織</t>
  </si>
  <si>
    <t>丸信</t>
  </si>
  <si>
    <t>前田タオル</t>
  </si>
  <si>
    <t>東洋鋼鈑</t>
  </si>
  <si>
    <t>小原屋繊維</t>
  </si>
  <si>
    <t>新日本カレンダー</t>
  </si>
  <si>
    <t>アイピーフォー</t>
  </si>
  <si>
    <t>ふじみ野産業</t>
  </si>
  <si>
    <t>大阪アキレスエアロン</t>
  </si>
  <si>
    <t>エイジライフ</t>
  </si>
  <si>
    <t>アズワン</t>
  </si>
  <si>
    <t>ＡＳＣａｒｅ</t>
  </si>
  <si>
    <t>アサヒサンクリーン</t>
  </si>
  <si>
    <t>ＢＲＵＮО</t>
  </si>
  <si>
    <t>VN SUN FOREST</t>
  </si>
  <si>
    <t>エアウィーヴ</t>
  </si>
  <si>
    <t>ライフジャパン</t>
  </si>
  <si>
    <t>原田織物</t>
  </si>
  <si>
    <t>生毛工房</t>
  </si>
  <si>
    <t>栗田煙草苗育布製造</t>
  </si>
  <si>
    <t>ガ－デン</t>
  </si>
  <si>
    <t>レンティック中部</t>
  </si>
  <si>
    <t>新英産業</t>
  </si>
  <si>
    <t>プライムケア</t>
  </si>
  <si>
    <t>東山産業</t>
  </si>
  <si>
    <t>ロマンス小杉</t>
  </si>
  <si>
    <t>寿織物</t>
  </si>
  <si>
    <t>ブレインスリープ</t>
  </si>
  <si>
    <t>サンモト</t>
  </si>
  <si>
    <t>ココン</t>
  </si>
  <si>
    <t>昭和西川</t>
  </si>
  <si>
    <t>ウェルファン</t>
  </si>
  <si>
    <t>東日本イノアック</t>
  </si>
  <si>
    <t>ﾔﾏﾀﾞﾎｰﾙﾃﾞｨﾝｸﾞｽ</t>
  </si>
  <si>
    <t>ｲﾉｱｯｸｺｰﾎﾟﾚｰｼｮﾝ</t>
  </si>
  <si>
    <t>プラッツ</t>
  </si>
  <si>
    <t>タバタ</t>
  </si>
  <si>
    <t>ﾃﾝﾋﾟｭｰﾙ･ｼｰﾘｰ･ｼﾞｬﾊﾟﾝ</t>
  </si>
  <si>
    <t>大恒リビング</t>
  </si>
  <si>
    <t>高久産業</t>
  </si>
  <si>
    <t>塚原</t>
  </si>
  <si>
    <t>タキ･リビング</t>
  </si>
  <si>
    <t>遠山産業</t>
  </si>
  <si>
    <t>西川レベックス</t>
  </si>
  <si>
    <t>高嶌</t>
  </si>
  <si>
    <t>日本ケアサプライ</t>
  </si>
  <si>
    <t>西川(東京)</t>
  </si>
  <si>
    <t>オービル</t>
  </si>
  <si>
    <t>西川ロ－ズ</t>
  </si>
  <si>
    <t>中山商事</t>
  </si>
  <si>
    <t>小林織物</t>
  </si>
  <si>
    <t>アーケムビジネス</t>
  </si>
  <si>
    <t>アイコンズ</t>
  </si>
  <si>
    <t>ウィズ</t>
  </si>
  <si>
    <t>大野</t>
  </si>
  <si>
    <t>フランスベッド</t>
  </si>
  <si>
    <t>ﾜｰﾙﾄﾞﾗｲﾌｽﾀｲﾙｸﾘｴｰｼｮﾝ</t>
  </si>
  <si>
    <t>富士べッド工業</t>
  </si>
  <si>
    <t>プレ－リ－ドッグ</t>
  </si>
  <si>
    <t>KWONG LUNG(SUZHOU)</t>
  </si>
  <si>
    <t>富士新幸（株）</t>
  </si>
  <si>
    <t>麻絲商会</t>
  </si>
  <si>
    <t>半ざむ</t>
  </si>
  <si>
    <t>ニッケ商事</t>
  </si>
  <si>
    <t>エ－ジ－トレーディン</t>
  </si>
  <si>
    <t>光隆ジャパン</t>
  </si>
  <si>
    <t>シモンズ</t>
  </si>
  <si>
    <t>フコク</t>
  </si>
  <si>
    <t>ヒロテック</t>
  </si>
  <si>
    <t>スナップ・スクリーン</t>
  </si>
  <si>
    <t>ウエノ</t>
  </si>
  <si>
    <t>村中医療器</t>
  </si>
  <si>
    <t>山一</t>
  </si>
  <si>
    <t>日の本寝具</t>
  </si>
  <si>
    <t>山甚物産</t>
  </si>
  <si>
    <t>ワタキュ－セイモア</t>
  </si>
  <si>
    <t>和歌山ダイシング工業</t>
  </si>
  <si>
    <t>ネムール</t>
  </si>
  <si>
    <t>SNOWDOWN(SUZHOU)有償</t>
  </si>
  <si>
    <t>アトラグループ</t>
  </si>
  <si>
    <t>プラーナル</t>
  </si>
  <si>
    <t>ケアマックスコーポレ</t>
  </si>
  <si>
    <t>豊通オールライフ</t>
  </si>
  <si>
    <t>ハンズ</t>
  </si>
  <si>
    <t>黒川ダイドウ</t>
  </si>
  <si>
    <t>ｱｽﾘｰﾄﾈｯﾄﾜｰｸ</t>
  </si>
  <si>
    <t>西川</t>
  </si>
  <si>
    <t>アメニティ</t>
  </si>
  <si>
    <t>イヴレス</t>
  </si>
  <si>
    <t>ヨシダリネンサプライ</t>
  </si>
  <si>
    <t>大阪梱包運輸</t>
  </si>
  <si>
    <t>東洋紡エムシー</t>
  </si>
  <si>
    <t>リード</t>
  </si>
  <si>
    <t>日本ドリームサービス</t>
  </si>
  <si>
    <t>小山</t>
  </si>
  <si>
    <t>コヤマリネン</t>
  </si>
  <si>
    <t>ＫＵＧＡ</t>
  </si>
  <si>
    <t>カネヨウ</t>
  </si>
  <si>
    <t>アクティブ</t>
  </si>
  <si>
    <t>KWONG LUNG ENTERPRIS</t>
  </si>
  <si>
    <t>イワキ</t>
  </si>
  <si>
    <t>フレスコ</t>
  </si>
  <si>
    <t>エスカコーポレーショ</t>
  </si>
  <si>
    <t>パナソニックエイジフ</t>
  </si>
  <si>
    <t>サンエス工業</t>
  </si>
  <si>
    <t>河田フェザ－販売</t>
  </si>
  <si>
    <t>オークウッド</t>
  </si>
  <si>
    <t>チトセ</t>
  </si>
  <si>
    <t>ト－カイ</t>
  </si>
  <si>
    <t>モチヅキ興産</t>
  </si>
  <si>
    <t>植村縫工</t>
  </si>
  <si>
    <t>テキスタイル来住</t>
  </si>
  <si>
    <t>ﾃｷｽﾀｲﾙｷｼ</t>
  </si>
  <si>
    <t>田中縫工所</t>
  </si>
  <si>
    <t>ＳＯＷＡＳ　Ｉｎｃ</t>
  </si>
  <si>
    <t>インターリンク金沢</t>
  </si>
  <si>
    <t>タカトシ物産</t>
  </si>
  <si>
    <t>ブル－ミング中西</t>
  </si>
  <si>
    <t>日本医療産業</t>
  </si>
  <si>
    <t>ニッセイワールド</t>
  </si>
  <si>
    <t>日本資材</t>
  </si>
  <si>
    <t>本多綿業</t>
  </si>
  <si>
    <t>ニワユー</t>
  </si>
  <si>
    <t>ナースステージ</t>
  </si>
  <si>
    <t>藤田</t>
  </si>
  <si>
    <t>長谷虎リネンサービス</t>
  </si>
  <si>
    <t>丸八真綿</t>
  </si>
  <si>
    <t>ブレイヴ</t>
  </si>
  <si>
    <t>ミスターカーペット</t>
  </si>
  <si>
    <t>三裕</t>
  </si>
  <si>
    <t>冨士経編</t>
  </si>
  <si>
    <t>堀口縫製</t>
  </si>
  <si>
    <t>コバヤシ</t>
  </si>
  <si>
    <t>プラスワン西日本</t>
  </si>
  <si>
    <t>阪急建装</t>
  </si>
  <si>
    <t>三恵㈱</t>
  </si>
  <si>
    <t>三露産業</t>
  </si>
  <si>
    <t>ﾕﾆ･ﾁｬｰﾑﾌﾟﾛﾀﾞｸﾂ</t>
  </si>
  <si>
    <t>宮崎商事</t>
  </si>
  <si>
    <t>ＥＸＣＩ</t>
  </si>
  <si>
    <t>阪急阪神ホテルズ</t>
  </si>
  <si>
    <t>静岡産業社</t>
  </si>
  <si>
    <t>オルゴン</t>
  </si>
  <si>
    <t>ＪＴＢ商事</t>
  </si>
  <si>
    <t>バティーズ</t>
  </si>
  <si>
    <t>ココクラ</t>
  </si>
  <si>
    <t>スズショウ・アンナ</t>
  </si>
  <si>
    <t>澤田棉行</t>
  </si>
  <si>
    <t>大西商店</t>
  </si>
  <si>
    <t>リエゾン</t>
  </si>
  <si>
    <t>東和</t>
  </si>
  <si>
    <t>泉州敷物</t>
  </si>
  <si>
    <t>多田</t>
  </si>
  <si>
    <t>丸繊</t>
  </si>
  <si>
    <t>黒田</t>
  </si>
  <si>
    <t>トーカイ</t>
  </si>
  <si>
    <t>ヤマト運輸</t>
  </si>
  <si>
    <t>ピュアｄｅふぁくと</t>
  </si>
  <si>
    <t>サン・シング東海</t>
  </si>
  <si>
    <t>ユウホウ</t>
  </si>
  <si>
    <t>エムロード</t>
  </si>
  <si>
    <t>ゴ－ダＥＭＢ</t>
  </si>
  <si>
    <t>ＫＰ</t>
  </si>
  <si>
    <t>ハート</t>
  </si>
  <si>
    <t>アートジョイ</t>
  </si>
  <si>
    <t>オンウィ</t>
  </si>
  <si>
    <t>ミキハウストレード</t>
  </si>
  <si>
    <t>田中刺繍</t>
  </si>
  <si>
    <t>ダイナン</t>
  </si>
  <si>
    <t>ＡＰＭジャパン</t>
  </si>
  <si>
    <t>シ・シュ・ノン</t>
  </si>
  <si>
    <t>ビブサカモト</t>
  </si>
  <si>
    <t>ファッション須賀</t>
  </si>
  <si>
    <t>睦美</t>
  </si>
  <si>
    <t>三起商行</t>
  </si>
  <si>
    <t>レディーコア</t>
  </si>
  <si>
    <t>林八百吉</t>
  </si>
  <si>
    <t>コスモア</t>
  </si>
  <si>
    <t>広見ガーメント</t>
  </si>
  <si>
    <t>BARAN</t>
  </si>
  <si>
    <t>アンクロッシュ</t>
  </si>
  <si>
    <t>アルト</t>
  </si>
  <si>
    <t>キング</t>
  </si>
  <si>
    <t>ｅｐｉｃｓｔｙｌｅ</t>
  </si>
  <si>
    <t>江綿</t>
  </si>
  <si>
    <t>光世</t>
  </si>
  <si>
    <t>トラフィック</t>
  </si>
  <si>
    <t>Ｂｒａｎｄｉｔ</t>
  </si>
  <si>
    <t>マーキーズ</t>
  </si>
  <si>
    <t>インコントロ</t>
  </si>
  <si>
    <t>千趣会</t>
  </si>
  <si>
    <t>Next Branders</t>
  </si>
  <si>
    <t>Ｔフロンティア</t>
  </si>
  <si>
    <t>アンフレール</t>
  </si>
  <si>
    <t>ジーバード</t>
  </si>
  <si>
    <t>レスピーギ</t>
  </si>
  <si>
    <t>グァルダ</t>
  </si>
  <si>
    <t>大松</t>
  </si>
  <si>
    <t>ハーテックス</t>
  </si>
  <si>
    <t>マルコ</t>
  </si>
  <si>
    <t>ベルディー</t>
  </si>
  <si>
    <t>ニッセン</t>
  </si>
  <si>
    <t>ミルクティー</t>
  </si>
  <si>
    <t>都第一</t>
  </si>
  <si>
    <t>アバンインター</t>
  </si>
  <si>
    <t>コケット</t>
  </si>
  <si>
    <t>リヴァイヴ</t>
  </si>
  <si>
    <t>gf.S</t>
  </si>
  <si>
    <t>ブリヂストンスポーツ</t>
  </si>
  <si>
    <t>ビューテックス</t>
  </si>
  <si>
    <t>ブギーインターナショ</t>
  </si>
  <si>
    <t>ｸﾞﾛｰﾊﾞﾙﾏｰｹﾃｨﾝｸﾞS</t>
  </si>
  <si>
    <t>ジプシーブルー</t>
  </si>
  <si>
    <t>レヴィース</t>
  </si>
  <si>
    <t>三笠屋</t>
  </si>
  <si>
    <t>三喜</t>
  </si>
  <si>
    <t>モード・ラサ</t>
  </si>
  <si>
    <t>新創</t>
  </si>
  <si>
    <t>むつみ</t>
  </si>
  <si>
    <t>アルファジュル</t>
  </si>
  <si>
    <t>明繊</t>
  </si>
  <si>
    <t>アルバライズ</t>
  </si>
  <si>
    <t>DINOS CORPORATION</t>
  </si>
  <si>
    <t>ｄｉｎｏｓ</t>
  </si>
  <si>
    <t>KADOKAWA LifeDesign</t>
  </si>
  <si>
    <t>三和</t>
  </si>
  <si>
    <t>アリエス</t>
  </si>
  <si>
    <t>若宮</t>
  </si>
  <si>
    <t>FIT</t>
  </si>
  <si>
    <t>ダブルアール</t>
  </si>
  <si>
    <t>三星ドレス</t>
  </si>
  <si>
    <t>ワイズフリー</t>
  </si>
  <si>
    <t>K.C.LINGERIE</t>
  </si>
  <si>
    <t>武田ソーイング</t>
  </si>
  <si>
    <t>マグスタイル</t>
  </si>
  <si>
    <t>アントレックス</t>
  </si>
  <si>
    <t>ブロッコリー</t>
  </si>
  <si>
    <t>麻益</t>
  </si>
  <si>
    <t>川島織物セルコン</t>
  </si>
  <si>
    <t>日本ベッド製造</t>
  </si>
  <si>
    <t>ﾏｯｼｭﾋﾞｭｰﾃｨｰﾗﾎﾞ</t>
  </si>
  <si>
    <t>ＭＩＸＩ</t>
  </si>
  <si>
    <t>BAUCHI</t>
  </si>
  <si>
    <t>クロスドッグ</t>
  </si>
  <si>
    <t>キンキ産業</t>
  </si>
  <si>
    <t>パシフィックハウステ</t>
  </si>
  <si>
    <t>ｲﾝﾀ-ﾌｱﾌﾞﾘﾂｸｽ</t>
  </si>
  <si>
    <t>東北イノアック</t>
  </si>
  <si>
    <t>ヤング産業</t>
  </si>
  <si>
    <t>ＢＵＺＺＷＩＴ</t>
  </si>
  <si>
    <t>丸萬</t>
  </si>
  <si>
    <t>クラシコム</t>
  </si>
  <si>
    <t>イノアックリビング</t>
  </si>
  <si>
    <t>セキグチ（葛飾区）</t>
  </si>
  <si>
    <t>井筒授与品店</t>
  </si>
  <si>
    <t>ヤマダデンキ</t>
  </si>
  <si>
    <t>井筒装束店</t>
  </si>
  <si>
    <t>ＡＮＹＣＯＬＯＲ</t>
  </si>
  <si>
    <t>水嶋繊維</t>
  </si>
  <si>
    <t>Ｆｒａｎｃｆｒａｎｃ</t>
  </si>
  <si>
    <t>京都仕立工房</t>
  </si>
  <si>
    <t>アバハウスインタ－ナ</t>
  </si>
  <si>
    <t>リンベル</t>
  </si>
  <si>
    <t>ＦＵＮＢＯＸ</t>
  </si>
  <si>
    <t>土屋産業</t>
  </si>
  <si>
    <t>ロワール</t>
  </si>
  <si>
    <t>ポケモン</t>
  </si>
  <si>
    <t>ハーモニック</t>
  </si>
  <si>
    <t>コスパ</t>
  </si>
  <si>
    <t>ムーミン物語</t>
  </si>
  <si>
    <t>トキメク　ジャパン</t>
  </si>
  <si>
    <t>東栄商会</t>
  </si>
  <si>
    <t>吉村</t>
  </si>
  <si>
    <t>ｲﾝﾍﾟﾘｱﾙ･ｴﾝﾀ-ﾌﾟﾗｲｽﾞ</t>
  </si>
  <si>
    <t>ユー・エス・ジェイ</t>
  </si>
  <si>
    <t>シャディ</t>
  </si>
  <si>
    <t>トゥモローランド</t>
  </si>
  <si>
    <t>サンリビング</t>
  </si>
  <si>
    <t>ｼﾞｪｲｹｲﾌﾞｲｼﾞｬﾊﾟﾝ</t>
  </si>
  <si>
    <t>みどり会</t>
  </si>
  <si>
    <t>D&amp;D　HAWAII　LLC</t>
  </si>
  <si>
    <t>アド・アクセス</t>
  </si>
  <si>
    <t>フロンティア</t>
  </si>
  <si>
    <t>ロングス</t>
  </si>
  <si>
    <t>長島梱包</t>
  </si>
  <si>
    <t>まんぼう</t>
  </si>
  <si>
    <t>ホルム</t>
  </si>
  <si>
    <t>アジアＪライン</t>
  </si>
  <si>
    <t>オリジナルあい</t>
  </si>
  <si>
    <t>ｼﾆｱﾘﾝｸ･ｺﾐｭﾆｹｰｼｮﾝ</t>
  </si>
  <si>
    <t>ワイ・ヨット</t>
  </si>
  <si>
    <t>東栄産業</t>
  </si>
  <si>
    <t>ハリカ</t>
  </si>
  <si>
    <t>マイプレシャス</t>
  </si>
  <si>
    <t>スタンレーＩＮＴ</t>
  </si>
  <si>
    <t>ｶﾔｯｸｱｷﾊﾞｽﾀｼﾞｵ</t>
  </si>
  <si>
    <t>大和</t>
  </si>
  <si>
    <t>フジ・プラント</t>
  </si>
  <si>
    <t>ｼﾞｬﾊﾟﾝｴﾝﾀｰﾃｲﾒﾝﾄ</t>
  </si>
  <si>
    <t>小学館集英社ﾌﾟﾛﾀﾞｸｼｮ</t>
  </si>
  <si>
    <t>ポケパーク・カントー</t>
  </si>
  <si>
    <t>アストライン</t>
  </si>
  <si>
    <t>ファミリーライフ</t>
  </si>
  <si>
    <t>ＣＣＭ</t>
  </si>
  <si>
    <t>QINGDAO HAOLAI</t>
  </si>
  <si>
    <t>はぴねすくらぶ</t>
  </si>
  <si>
    <t>ナンバホームセンター</t>
  </si>
  <si>
    <t>関東アキレスエアロン</t>
  </si>
  <si>
    <t>山﨑繊維工業</t>
  </si>
  <si>
    <t>アイリスオーヤマ</t>
  </si>
  <si>
    <t>アイソトープ</t>
  </si>
  <si>
    <t>ロイヤルホームセンタ</t>
  </si>
  <si>
    <t>ヤマイチ</t>
  </si>
  <si>
    <t>アイリスプラザ</t>
  </si>
  <si>
    <t>ファイン</t>
  </si>
  <si>
    <t>ユ－・エス・エム</t>
  </si>
  <si>
    <t>ｵｰｸﾛｰﾝﾏｰｹﾃｨﾝｸﾞ</t>
  </si>
  <si>
    <t>ＳＩＮＧＳ</t>
  </si>
  <si>
    <t>九州機電</t>
  </si>
  <si>
    <t>エ－デルジャパン</t>
  </si>
  <si>
    <t>綿半パートナーズ</t>
  </si>
  <si>
    <t>ライフェンリッチ</t>
  </si>
  <si>
    <t>サニーケミカル</t>
  </si>
  <si>
    <t>ダイヤモンドグループ</t>
  </si>
  <si>
    <t>松敬産業</t>
  </si>
  <si>
    <t>トマトリース</t>
  </si>
  <si>
    <t>ファーマシー木のうた</t>
  </si>
  <si>
    <t>マクアケ</t>
  </si>
  <si>
    <t>QINGDAO ORIENTAL</t>
  </si>
  <si>
    <t>ピカコーポレイション</t>
  </si>
  <si>
    <t>イング</t>
  </si>
  <si>
    <t>東洋クオリティワン</t>
  </si>
  <si>
    <t>ジョイフル本田</t>
  </si>
  <si>
    <t>安好ミシン　安好隆将</t>
  </si>
  <si>
    <t>アスク</t>
  </si>
  <si>
    <t>コーナン商事</t>
  </si>
  <si>
    <t>ＫＮＯＴ</t>
  </si>
  <si>
    <t>ジェイオーディ</t>
  </si>
  <si>
    <t>カマタニ</t>
  </si>
  <si>
    <t>真和</t>
  </si>
  <si>
    <t>メリープランニング</t>
  </si>
  <si>
    <t>ＳＨＮ（ＳＨ中津川）</t>
  </si>
  <si>
    <t>ジェー・シー・アイ</t>
  </si>
  <si>
    <t>エルーチーリビング</t>
  </si>
  <si>
    <t>東邦化工</t>
  </si>
  <si>
    <t>阪南倉庫</t>
  </si>
  <si>
    <t>カタログハウス</t>
  </si>
  <si>
    <t>ベビージョブ</t>
  </si>
  <si>
    <t>ペアレント</t>
  </si>
  <si>
    <t>ベターデイズラボ</t>
  </si>
  <si>
    <t>ケア・テック</t>
  </si>
  <si>
    <t>山本産業</t>
  </si>
  <si>
    <t>コムテック</t>
  </si>
  <si>
    <t>カクイックスウィング</t>
  </si>
  <si>
    <t>ハッピーケア</t>
  </si>
  <si>
    <t>柴橋商会</t>
  </si>
  <si>
    <t>アドフィット</t>
  </si>
  <si>
    <t>おかい商店</t>
  </si>
  <si>
    <t>ｺﾞﾄｳｱｽﾞﾌﾟﾗﾝﾆﾝｸﾞ</t>
  </si>
  <si>
    <t>山陰中央ＴＶ(SH三原)</t>
  </si>
  <si>
    <t>ジュラ出版局</t>
  </si>
  <si>
    <t>ｶﾙﾁｭｱ･ｴﾝﾀﾃｲﾝﾒﾝﾄ</t>
  </si>
  <si>
    <t>天創堂</t>
  </si>
  <si>
    <t>ワークス</t>
  </si>
  <si>
    <t>大丸松坂屋百貨店</t>
  </si>
  <si>
    <t>ＳＨＩＮＹＯＨ</t>
  </si>
  <si>
    <t>silsil art productio</t>
  </si>
  <si>
    <t>キャストネット</t>
  </si>
  <si>
    <t>Ko.Ko.Moよしもと</t>
  </si>
  <si>
    <t>一次純利益</t>
    <rPh sb="0" eb="2">
      <t>イチジ</t>
    </rPh>
    <rPh sb="2" eb="5">
      <t>ジュンリエキ</t>
    </rPh>
    <phoneticPr fontId="1"/>
  </si>
  <si>
    <t>1部前半期実績</t>
  </si>
  <si>
    <t>2部前半期実績</t>
  </si>
  <si>
    <t>3部前半期実績</t>
  </si>
  <si>
    <t>4部前半期実績</t>
  </si>
  <si>
    <t>5部前半期実績</t>
  </si>
  <si>
    <t>6部前半期実績</t>
  </si>
  <si>
    <t>7部前半期実績</t>
  </si>
  <si>
    <t>8部前半期実績</t>
  </si>
  <si>
    <t>9部前半期実績</t>
  </si>
  <si>
    <t>10部前半期実績</t>
  </si>
  <si>
    <t>1部前半期末実績</t>
  </si>
  <si>
    <t>2部前半期末実績</t>
  </si>
  <si>
    <t>3部前半期末実績</t>
  </si>
  <si>
    <t>4部前半期末実績</t>
  </si>
  <si>
    <t>5部前半期末実績</t>
  </si>
  <si>
    <t>6部前半期末実績</t>
  </si>
  <si>
    <t>7部前半期末実績</t>
  </si>
  <si>
    <t>8部前半期末実績</t>
  </si>
  <si>
    <t>9部前半期末実績</t>
  </si>
  <si>
    <t>10部前半期末実績</t>
  </si>
  <si>
    <t>1部当半期予算</t>
  </si>
  <si>
    <t>2部当半期予算</t>
  </si>
  <si>
    <t>3部当半期予算</t>
  </si>
  <si>
    <t>4部当半期予算</t>
  </si>
  <si>
    <t>5部当半期予算</t>
  </si>
  <si>
    <t>6部当半期予算</t>
  </si>
  <si>
    <t>7部当半期予算</t>
  </si>
  <si>
    <t>8部当半期予算</t>
  </si>
  <si>
    <t>9部当半期予算</t>
  </si>
  <si>
    <t>10部当半期予算</t>
  </si>
  <si>
    <t>1部半期予算</t>
    <rPh sb="2" eb="6">
      <t>ハンキヨサン</t>
    </rPh>
    <phoneticPr fontId="1"/>
  </si>
  <si>
    <t>2部半期予算</t>
    <rPh sb="2" eb="6">
      <t>ハンキヨサン</t>
    </rPh>
    <phoneticPr fontId="1"/>
  </si>
  <si>
    <t>3部半期予算</t>
    <rPh sb="2" eb="6">
      <t>ハンキヨサン</t>
    </rPh>
    <phoneticPr fontId="1"/>
  </si>
  <si>
    <t>4部半期予算</t>
    <rPh sb="2" eb="6">
      <t>ハンキヨサン</t>
    </rPh>
    <phoneticPr fontId="1"/>
  </si>
  <si>
    <t>5部半期予算</t>
    <rPh sb="2" eb="6">
      <t>ハンキヨサン</t>
    </rPh>
    <phoneticPr fontId="1"/>
  </si>
  <si>
    <t>6部半期予算</t>
    <rPh sb="2" eb="6">
      <t>ハンキヨサン</t>
    </rPh>
    <phoneticPr fontId="1"/>
  </si>
  <si>
    <t>7部半期予算</t>
    <rPh sb="2" eb="6">
      <t>ハンキヨサン</t>
    </rPh>
    <phoneticPr fontId="1"/>
  </si>
  <si>
    <t>8部半期予算</t>
    <rPh sb="2" eb="6">
      <t>ハンキヨサン</t>
    </rPh>
    <phoneticPr fontId="1"/>
  </si>
  <si>
    <t>9部半期予算</t>
    <rPh sb="2" eb="6">
      <t>ハンキヨサン</t>
    </rPh>
    <phoneticPr fontId="1"/>
  </si>
  <si>
    <t>10部半期予算</t>
    <rPh sb="3" eb="7">
      <t>ハンキヨサン</t>
    </rPh>
    <phoneticPr fontId="1"/>
  </si>
  <si>
    <t>1部半期末予算</t>
  </si>
  <si>
    <t>2部半期末予算</t>
  </si>
  <si>
    <t>3部半期末予算</t>
  </si>
  <si>
    <t>4部半期末予算</t>
  </si>
  <si>
    <t>5部半期末予算</t>
  </si>
  <si>
    <t>6部半期末予算</t>
  </si>
  <si>
    <t>7部半期末予算</t>
  </si>
  <si>
    <t>8部半期末予算</t>
  </si>
  <si>
    <t>9部半期末予算</t>
  </si>
  <si>
    <t>10部半期末予算</t>
  </si>
  <si>
    <t>1部当半期実績</t>
  </si>
  <si>
    <t>2部当半期実績</t>
  </si>
  <si>
    <t>3部当半期実績</t>
  </si>
  <si>
    <t>4部当半期実績</t>
  </si>
  <si>
    <t>5部当半期実績</t>
  </si>
  <si>
    <t>6部当半期実績</t>
  </si>
  <si>
    <t>7部当半期実績</t>
  </si>
  <si>
    <t>8部当半期実績</t>
  </si>
  <si>
    <t>9部当半期実績</t>
  </si>
  <si>
    <t>10部当半期実績</t>
  </si>
  <si>
    <t>1部前1Q(3Q)実績</t>
  </si>
  <si>
    <t>2部前1Q(3Q)実績</t>
  </si>
  <si>
    <t>3部前1Q(3Q)実績</t>
  </si>
  <si>
    <t>4部前1Q(3Q)実績</t>
  </si>
  <si>
    <t>5部前1Q(3Q)実績</t>
  </si>
  <si>
    <t>6部前1Q(3Q)実績</t>
  </si>
  <si>
    <t>7部前1Q(3Q)実績</t>
  </si>
  <si>
    <t>8部前1Q(3Q)実績</t>
  </si>
  <si>
    <t>9部前1Q(3Q)実績</t>
  </si>
  <si>
    <t>10部前1Q(3Q)実績</t>
  </si>
  <si>
    <t>1部当1Q(3Q)予算</t>
  </si>
  <si>
    <t>2部当1Q(3Q)予算</t>
  </si>
  <si>
    <t>3部当1Q(3Q)予算</t>
  </si>
  <si>
    <t>4部当1Q(3Q)予算</t>
  </si>
  <si>
    <t>5部当1Q(3Q)予算</t>
  </si>
  <si>
    <t>6部当1Q(3Q)予算</t>
  </si>
  <si>
    <t>7部当1Q(3Q)予算</t>
  </si>
  <si>
    <t>8部当1Q(3Q)予算</t>
  </si>
  <si>
    <t>9部当1Q(3Q)予算</t>
  </si>
  <si>
    <t>10部当1Q(3Q)予算</t>
  </si>
  <si>
    <t>1部1Q(3Q)予算</t>
  </si>
  <si>
    <t>2部1Q(3Q)予算</t>
  </si>
  <si>
    <t>3部1Q(3Q)予算</t>
  </si>
  <si>
    <t>4部1Q(3Q)予算</t>
  </si>
  <si>
    <t>5部1Q(3Q)予算</t>
  </si>
  <si>
    <t>6部1Q(3Q)予算</t>
  </si>
  <si>
    <t>7部1Q(3Q)予算</t>
  </si>
  <si>
    <t>8部1Q(3Q)予算</t>
  </si>
  <si>
    <t>9部1Q(3Q)予算</t>
  </si>
  <si>
    <t>10部1Q(3Q)予算</t>
  </si>
  <si>
    <t>1部1Q(3Q)末予算</t>
  </si>
  <si>
    <t>2部1Q(3Q)末予算</t>
  </si>
  <si>
    <t>3部1Q(3Q)末予算</t>
  </si>
  <si>
    <t>4部1Q(3Q)末予算</t>
  </si>
  <si>
    <t>5部1Q(3Q)末予算</t>
  </si>
  <si>
    <t>6部1Q(3Q)末予算</t>
  </si>
  <si>
    <t>7部1Q(3Q)末予算</t>
  </si>
  <si>
    <t>8部1Q(3Q)末予算</t>
  </si>
  <si>
    <t>9部1Q(3Q)末予算</t>
  </si>
  <si>
    <t>10部1Q(3Q)末予算</t>
  </si>
  <si>
    <t>部</t>
    <rPh sb="0" eb="1">
      <t>ブ</t>
    </rPh>
    <phoneticPr fontId="4"/>
  </si>
  <si>
    <t>実績</t>
    <rPh sb="0" eb="2">
      <t>ジッセキ</t>
    </rPh>
    <phoneticPr fontId="4"/>
  </si>
  <si>
    <r>
      <t>SETシートへの予算データ取込（月初計画値、着地予測）で挙動が異なりますので、</t>
    </r>
    <r>
      <rPr>
        <b/>
        <sz val="11"/>
        <color rgb="FFFF0000"/>
        <rFont val="Meiryo UI"/>
        <family val="3"/>
        <charset val="128"/>
      </rPr>
      <t>課長、部長、事業部長</t>
    </r>
    <r>
      <rPr>
        <sz val="11"/>
        <rFont val="Meiryo UI"/>
        <family val="3"/>
        <charset val="128"/>
      </rPr>
      <t>のいずれかのファイル名、シート名としてください。</t>
    </r>
    <rPh sb="16" eb="20">
      <t>ゲッショケイカク</t>
    </rPh>
    <rPh sb="20" eb="21">
      <t>アタイ</t>
    </rPh>
    <rPh sb="22" eb="26">
      <t>チャクチヨソク</t>
    </rPh>
    <rPh sb="39" eb="41">
      <t>カチョウ</t>
    </rPh>
    <rPh sb="42" eb="44">
      <t>ブチョウ</t>
    </rPh>
    <rPh sb="45" eb="49">
      <t>ジギョウブチョウ</t>
    </rPh>
    <rPh sb="59" eb="60">
      <t>メイ</t>
    </rPh>
    <rPh sb="64" eb="65">
      <t>メイ</t>
    </rPh>
    <phoneticPr fontId="4"/>
  </si>
  <si>
    <t>課長：課コードを元にデータを取得してセット</t>
    <rPh sb="0" eb="2">
      <t>カチョウ</t>
    </rPh>
    <rPh sb="3" eb="4">
      <t>カ</t>
    </rPh>
    <rPh sb="8" eb="9">
      <t>モト</t>
    </rPh>
    <rPh sb="14" eb="16">
      <t>シュトク</t>
    </rPh>
    <phoneticPr fontId="4"/>
  </si>
  <si>
    <t>部長：課マスタ（実績用）から、課コードをキーに、部コードを取得し、対応する部のデータの合計値を取得してセット</t>
    <rPh sb="0" eb="2">
      <t>ブチョウ</t>
    </rPh>
    <rPh sb="3" eb="4">
      <t>カ</t>
    </rPh>
    <rPh sb="8" eb="11">
      <t>ジッセキヨウ</t>
    </rPh>
    <rPh sb="15" eb="16">
      <t>カ</t>
    </rPh>
    <rPh sb="24" eb="25">
      <t>ブ</t>
    </rPh>
    <rPh sb="29" eb="31">
      <t>シュトク</t>
    </rPh>
    <rPh sb="33" eb="35">
      <t>タイオウ</t>
    </rPh>
    <rPh sb="37" eb="38">
      <t>ブ</t>
    </rPh>
    <rPh sb="43" eb="46">
      <t>ゴウケイチ</t>
    </rPh>
    <rPh sb="47" eb="49">
      <t>シュトク</t>
    </rPh>
    <phoneticPr fontId="4"/>
  </si>
  <si>
    <t>事業部長：課マスタ（実績用）から、課コードをキーに、事業部コードを取得し、対応する事業部のデータの合計値を取得してセット</t>
    <rPh sb="0" eb="4">
      <t>ジギョウブチョウ</t>
    </rPh>
    <rPh sb="5" eb="6">
      <t>カ</t>
    </rPh>
    <rPh sb="10" eb="13">
      <t>ジッセキヨウ</t>
    </rPh>
    <rPh sb="17" eb="18">
      <t>カ</t>
    </rPh>
    <rPh sb="26" eb="29">
      <t>ジギョウブ</t>
    </rPh>
    <rPh sb="33" eb="35">
      <t>シュトク</t>
    </rPh>
    <rPh sb="37" eb="39">
      <t>タイオウ</t>
    </rPh>
    <rPh sb="41" eb="44">
      <t>ジギョウブ</t>
    </rPh>
    <rPh sb="49" eb="52">
      <t>ゴウケイチ</t>
    </rPh>
    <rPh sb="53" eb="55">
      <t>シュトク</t>
    </rPh>
    <phoneticPr fontId="4"/>
  </si>
</sst>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76" formatCode="&quot;＜&quot;0"/>
    <numFmt numFmtId="177" formatCode="##&quot;月度&quot;"/>
    <numFmt numFmtId="178" formatCode="##&quot;月度実績&quot;"/>
    <numFmt numFmtId="179" formatCode="#,##0.0_ ;[Red]\-#,##0.0\ "/>
    <numFmt numFmtId="180" formatCode="0.0_);[Red]\(0.0\)"/>
    <numFmt numFmtId="181" formatCode="0.0%"/>
    <numFmt numFmtId="182" formatCode="0.0"/>
    <numFmt numFmtId="183" formatCode="#,##0.0;[Red]\-#,##0.0"/>
    <numFmt numFmtId="184" formatCode="#,##0_ ;[Red]\-#,##0\ "/>
    <numFmt numFmtId="185" formatCode="0.0%\ "/>
    <numFmt numFmtId="186" formatCode="##&quot;月の行動計画&quot;"/>
  </numFmts>
  <fonts count="27">
    <font>
      <sz val="11"/>
      <color theme="1"/>
      <name val="游ゴシック"/>
      <family val="2"/>
      <charset val="128"/>
      <scheme val="minor"/>
    </font>
    <font>
      <sz val="11"/>
      <color theme="1"/>
      <name val="游ゴシック"/>
      <family val="2"/>
      <charset val="128"/>
      <scheme val="minor"/>
    </font>
    <font>
      <sz val="11"/>
      <name val="明朝"/>
      <family val="1"/>
      <charset val="128"/>
    </font>
    <font>
      <u/>
      <sz val="10"/>
      <name val="ＭＳ 明朝"/>
      <family val="1"/>
      <charset val="128"/>
    </font>
    <font>
      <sz val="6"/>
      <name val="游ゴシック"/>
      <family val="2"/>
      <charset val="128"/>
      <scheme val="minor"/>
    </font>
    <font>
      <sz val="10"/>
      <name val="ＭＳ 明朝"/>
      <family val="1"/>
      <charset val="128"/>
    </font>
    <font>
      <b/>
      <sz val="10"/>
      <name val="ＭＳ 明朝"/>
      <family val="1"/>
      <charset val="128"/>
    </font>
    <font>
      <b/>
      <sz val="12"/>
      <name val="ＭＳ 明朝"/>
      <family val="1"/>
      <charset val="128"/>
    </font>
    <font>
      <sz val="11"/>
      <color theme="1"/>
      <name val="ＭＳ 明朝"/>
      <family val="1"/>
      <charset val="128"/>
    </font>
    <font>
      <sz val="11"/>
      <name val="ＭＳ ゴシック"/>
      <family val="3"/>
      <charset val="128"/>
    </font>
    <font>
      <sz val="10"/>
      <color theme="1"/>
      <name val="ＭＳ 明朝"/>
      <family val="1"/>
      <charset val="128"/>
    </font>
    <font>
      <sz val="6"/>
      <name val="明朝"/>
      <family val="1"/>
      <charset val="128"/>
    </font>
    <font>
      <sz val="6"/>
      <name val="ＭＳ Ｐ明朝"/>
      <family val="1"/>
      <charset val="128"/>
    </font>
    <font>
      <b/>
      <sz val="10"/>
      <color rgb="FF00B050"/>
      <name val="ＭＳ 明朝"/>
      <family val="1"/>
      <charset val="128"/>
    </font>
    <font>
      <sz val="9"/>
      <color theme="1"/>
      <name val="ＭＳ 明朝"/>
      <family val="1"/>
      <charset val="128"/>
    </font>
    <font>
      <sz val="12"/>
      <color rgb="FF000000"/>
      <name val="Meiryo UI"/>
      <family val="3"/>
      <charset val="128"/>
    </font>
    <font>
      <sz val="11"/>
      <color theme="1"/>
      <name val="Meiryo UI"/>
      <family val="3"/>
      <charset val="128"/>
    </font>
    <font>
      <sz val="10"/>
      <name val="ＭＳ ゴシック"/>
      <family val="3"/>
      <charset val="128"/>
    </font>
    <font>
      <sz val="11"/>
      <name val="ＭＳ Ｐゴシック"/>
      <family val="3"/>
      <charset val="128"/>
    </font>
    <font>
      <sz val="11"/>
      <name val="Meiryo UI"/>
      <family val="3"/>
      <charset val="128"/>
    </font>
    <font>
      <sz val="6"/>
      <name val="ＭＳ Ｐゴシック"/>
      <family val="3"/>
      <charset val="128"/>
    </font>
    <font>
      <sz val="11"/>
      <color rgb="FFFF0000"/>
      <name val="Meiryo UI"/>
      <family val="3"/>
      <charset val="128"/>
    </font>
    <font>
      <b/>
      <sz val="11"/>
      <name val="Meiryo UI"/>
      <family val="3"/>
      <charset val="128"/>
    </font>
    <font>
      <b/>
      <sz val="11"/>
      <color rgb="FFFF0000"/>
      <name val="Meiryo UI"/>
      <family val="3"/>
      <charset val="128"/>
    </font>
    <font>
      <b/>
      <sz val="14"/>
      <color theme="1"/>
      <name val="Meiryo UI"/>
      <family val="3"/>
      <charset val="128"/>
    </font>
    <font>
      <b/>
      <sz val="11"/>
      <color theme="1"/>
      <name val="Meiryo UI"/>
      <family val="3"/>
      <charset val="128"/>
    </font>
    <font>
      <sz val="11"/>
      <name val="ＭＳ Ｐ明朝"/>
      <family val="1"/>
      <charset val="128"/>
    </font>
  </fonts>
  <fills count="8">
    <fill>
      <patternFill patternType="none"/>
    </fill>
    <fill>
      <patternFill patternType="gray125"/>
    </fill>
    <fill>
      <patternFill patternType="solid">
        <fgColor theme="9" tint="0.79998168889431442"/>
        <bgColor indexed="64"/>
      </patternFill>
    </fill>
    <fill>
      <patternFill patternType="solid">
        <fgColor theme="0"/>
        <bgColor indexed="64"/>
      </patternFill>
    </fill>
    <fill>
      <patternFill patternType="solid">
        <fgColor rgb="FFFFFF99"/>
        <bgColor indexed="64"/>
      </patternFill>
    </fill>
    <fill>
      <patternFill patternType="solid">
        <fgColor indexed="47"/>
        <bgColor indexed="64"/>
      </patternFill>
    </fill>
    <fill>
      <patternFill patternType="solid">
        <fgColor theme="3" tint="0.89999084444715716"/>
        <bgColor indexed="64"/>
      </patternFill>
    </fill>
    <fill>
      <patternFill patternType="solid">
        <fgColor rgb="FFFFFFCC"/>
        <bgColor indexed="64"/>
      </patternFill>
    </fill>
  </fills>
  <borders count="178">
    <border>
      <left/>
      <right/>
      <top/>
      <bottom/>
      <diagonal/>
    </border>
    <border>
      <left/>
      <right/>
      <top/>
      <bottom style="thin">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hair">
        <color indexed="64"/>
      </bottom>
      <diagonal/>
    </border>
    <border>
      <left/>
      <right/>
      <top style="medium">
        <color indexed="64"/>
      </top>
      <bottom style="hair">
        <color indexed="64"/>
      </bottom>
      <diagonal/>
    </border>
    <border>
      <left/>
      <right style="thin">
        <color indexed="64"/>
      </right>
      <top style="medium">
        <color indexed="64"/>
      </top>
      <bottom style="hair">
        <color indexed="64"/>
      </bottom>
      <diagonal/>
    </border>
    <border>
      <left/>
      <right style="medium">
        <color indexed="64"/>
      </right>
      <top style="medium">
        <color indexed="64"/>
      </top>
      <bottom style="hair">
        <color indexed="64"/>
      </bottom>
      <diagonal/>
    </border>
    <border>
      <left/>
      <right style="medium">
        <color indexed="64"/>
      </right>
      <top style="medium">
        <color indexed="64"/>
      </top>
      <bottom/>
      <diagonal/>
    </border>
    <border>
      <left style="medium">
        <color indexed="64"/>
      </left>
      <right/>
      <top/>
      <bottom style="thin">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hair">
        <color indexed="64"/>
      </left>
      <right style="medium">
        <color indexed="64"/>
      </right>
      <top style="hair">
        <color indexed="64"/>
      </top>
      <bottom style="thin">
        <color indexed="64"/>
      </bottom>
      <diagonal/>
    </border>
    <border>
      <left style="medium">
        <color indexed="64"/>
      </left>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medium">
        <color indexed="64"/>
      </right>
      <top/>
      <bottom/>
      <diagonal/>
    </border>
    <border>
      <left style="medium">
        <color indexed="64"/>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style="hair">
        <color indexed="64"/>
      </right>
      <top/>
      <bottom style="hair">
        <color indexed="64"/>
      </bottom>
      <diagonal/>
    </border>
    <border>
      <left style="hair">
        <color indexed="64"/>
      </left>
      <right style="hair">
        <color indexed="64"/>
      </right>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bottom style="hair">
        <color indexed="64"/>
      </bottom>
      <diagonal/>
    </border>
    <border>
      <left style="hair">
        <color indexed="64"/>
      </left>
      <right style="medium">
        <color indexed="64"/>
      </right>
      <top style="thin">
        <color indexed="64"/>
      </top>
      <bottom style="hair">
        <color indexed="64"/>
      </bottom>
      <diagonal/>
    </border>
    <border>
      <left style="medium">
        <color auto="1"/>
      </left>
      <right style="thin">
        <color auto="1"/>
      </right>
      <top style="thin">
        <color auto="1"/>
      </top>
      <bottom style="thin">
        <color auto="1"/>
      </bottom>
      <diagonal/>
    </border>
    <border>
      <left style="thin">
        <color indexed="64"/>
      </left>
      <right style="hair">
        <color indexed="64"/>
      </right>
      <top style="thin">
        <color indexed="64"/>
      </top>
      <bottom style="thin">
        <color indexed="64"/>
      </bottom>
      <diagonal/>
    </border>
    <border>
      <left style="hair">
        <color indexed="64"/>
      </left>
      <right style="thin">
        <color indexed="64"/>
      </right>
      <top style="thin">
        <color indexed="64"/>
      </top>
      <bottom style="thin">
        <color indexed="64"/>
      </bottom>
      <diagonal/>
    </border>
    <border>
      <left style="hair">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hair">
        <color indexed="64"/>
      </top>
      <bottom style="double">
        <color indexed="64"/>
      </bottom>
      <diagonal/>
    </border>
    <border>
      <left/>
      <right style="thin">
        <color indexed="64"/>
      </right>
      <top style="hair">
        <color auto="1"/>
      </top>
      <bottom style="double">
        <color indexed="64"/>
      </bottom>
      <diagonal/>
    </border>
    <border>
      <left style="thin">
        <color indexed="64"/>
      </left>
      <right style="hair">
        <color indexed="64"/>
      </right>
      <top style="hair">
        <color indexed="64"/>
      </top>
      <bottom style="double">
        <color indexed="64"/>
      </bottom>
      <diagonal/>
    </border>
    <border>
      <left style="hair">
        <color indexed="64"/>
      </left>
      <right style="hair">
        <color indexed="64"/>
      </right>
      <top style="hair">
        <color indexed="64"/>
      </top>
      <bottom style="double">
        <color indexed="64"/>
      </bottom>
      <diagonal/>
    </border>
    <border>
      <left style="hair">
        <color indexed="64"/>
      </left>
      <right style="thin">
        <color indexed="64"/>
      </right>
      <top style="hair">
        <color indexed="64"/>
      </top>
      <bottom style="double">
        <color indexed="64"/>
      </bottom>
      <diagonal/>
    </border>
    <border>
      <left style="hair">
        <color indexed="64"/>
      </left>
      <right style="medium">
        <color indexed="64"/>
      </right>
      <top style="hair">
        <color indexed="64"/>
      </top>
      <bottom style="double">
        <color indexed="64"/>
      </bottom>
      <diagonal/>
    </border>
    <border>
      <left style="medium">
        <color auto="1"/>
      </left>
      <right style="thin">
        <color auto="1"/>
      </right>
      <top style="thin">
        <color auto="1"/>
      </top>
      <bottom style="hair">
        <color auto="1"/>
      </bottom>
      <diagonal/>
    </border>
    <border>
      <left style="thin">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hair">
        <color indexed="64"/>
      </left>
      <right/>
      <top style="thin">
        <color indexed="64"/>
      </top>
      <bottom style="hair">
        <color indexed="64"/>
      </bottom>
      <diagonal/>
    </border>
    <border>
      <left style="thin">
        <color indexed="64"/>
      </left>
      <right/>
      <top style="thin">
        <color auto="1"/>
      </top>
      <bottom style="hair">
        <color auto="1"/>
      </bottom>
      <diagonal/>
    </border>
    <border>
      <left/>
      <right/>
      <top style="thin">
        <color indexed="64"/>
      </top>
      <bottom style="hair">
        <color indexed="64"/>
      </bottom>
      <diagonal/>
    </border>
    <border>
      <left/>
      <right style="medium">
        <color indexed="64"/>
      </right>
      <top style="thin">
        <color indexed="64"/>
      </top>
      <bottom style="hair">
        <color indexed="64"/>
      </bottom>
      <diagonal/>
    </border>
    <border>
      <left style="medium">
        <color indexed="64"/>
      </left>
      <right/>
      <top style="double">
        <color indexed="64"/>
      </top>
      <bottom style="hair">
        <color indexed="64"/>
      </bottom>
      <diagonal/>
    </border>
    <border>
      <left/>
      <right style="thin">
        <color indexed="64"/>
      </right>
      <top style="double">
        <color indexed="64"/>
      </top>
      <bottom style="hair">
        <color indexed="64"/>
      </bottom>
      <diagonal/>
    </border>
    <border>
      <left style="hair">
        <color indexed="64"/>
      </left>
      <right style="medium">
        <color indexed="64"/>
      </right>
      <top/>
      <bottom style="hair">
        <color indexed="64"/>
      </bottom>
      <diagonal/>
    </border>
    <border>
      <left style="medium">
        <color auto="1"/>
      </left>
      <right style="thin">
        <color auto="1"/>
      </right>
      <top style="hair">
        <color auto="1"/>
      </top>
      <bottom style="hair">
        <color auto="1"/>
      </bottom>
      <diagonal/>
    </border>
    <border>
      <left style="thin">
        <color indexed="64"/>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style="hair">
        <color indexed="64"/>
      </left>
      <right/>
      <top style="hair">
        <color indexed="64"/>
      </top>
      <bottom style="hair">
        <color indexed="64"/>
      </bottom>
      <diagonal/>
    </border>
    <border>
      <left style="thin">
        <color indexed="64"/>
      </left>
      <right/>
      <top style="hair">
        <color indexed="64"/>
      </top>
      <bottom style="hair">
        <color indexed="64"/>
      </bottom>
      <diagonal/>
    </border>
    <border>
      <left/>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style="hair">
        <color indexed="64"/>
      </right>
      <top/>
      <bottom/>
      <diagonal/>
    </border>
    <border>
      <left style="hair">
        <color indexed="64"/>
      </left>
      <right style="hair">
        <color indexed="64"/>
      </right>
      <top/>
      <bottom/>
      <diagonal/>
    </border>
    <border>
      <left style="hair">
        <color indexed="64"/>
      </left>
      <right style="thin">
        <color indexed="64"/>
      </right>
      <top/>
      <bottom/>
      <diagonal/>
    </border>
    <border>
      <left style="hair">
        <color indexed="64"/>
      </left>
      <right style="medium">
        <color indexed="64"/>
      </right>
      <top/>
      <bottom/>
      <diagonal/>
    </border>
    <border>
      <left style="medium">
        <color indexed="64"/>
      </left>
      <right/>
      <top style="thin">
        <color indexed="64"/>
      </top>
      <bottom style="double">
        <color indexed="64"/>
      </bottom>
      <diagonal/>
    </border>
    <border>
      <left/>
      <right style="thin">
        <color indexed="64"/>
      </right>
      <top style="thin">
        <color indexed="64"/>
      </top>
      <bottom style="double">
        <color indexed="64"/>
      </bottom>
      <diagonal/>
    </border>
    <border>
      <left style="thin">
        <color indexed="64"/>
      </left>
      <right style="hair">
        <color indexed="64"/>
      </right>
      <top style="thin">
        <color indexed="64"/>
      </top>
      <bottom style="double">
        <color indexed="64"/>
      </bottom>
      <diagonal/>
    </border>
    <border>
      <left style="hair">
        <color indexed="64"/>
      </left>
      <right style="hair">
        <color indexed="64"/>
      </right>
      <top style="thin">
        <color indexed="64"/>
      </top>
      <bottom style="double">
        <color indexed="64"/>
      </bottom>
      <diagonal/>
    </border>
    <border>
      <left style="hair">
        <color indexed="64"/>
      </left>
      <right style="thin">
        <color indexed="64"/>
      </right>
      <top style="thin">
        <color indexed="64"/>
      </top>
      <bottom style="double">
        <color indexed="64"/>
      </bottom>
      <diagonal/>
    </border>
    <border>
      <left style="hair">
        <color indexed="64"/>
      </left>
      <right style="medium">
        <color indexed="64"/>
      </right>
      <top style="thin">
        <color indexed="64"/>
      </top>
      <bottom style="double">
        <color indexed="64"/>
      </bottom>
      <diagonal/>
    </border>
    <border>
      <left style="medium">
        <color indexed="64"/>
      </left>
      <right/>
      <top style="hair">
        <color indexed="64"/>
      </top>
      <bottom style="hair">
        <color indexed="64"/>
      </bottom>
      <diagonal/>
    </border>
    <border>
      <left/>
      <right style="thin">
        <color indexed="64"/>
      </right>
      <top style="hair">
        <color indexed="64"/>
      </top>
      <bottom style="hair">
        <color indexed="64"/>
      </bottom>
      <diagonal/>
    </border>
    <border>
      <left style="hair">
        <color indexed="64"/>
      </left>
      <right/>
      <top style="hair">
        <color auto="1"/>
      </top>
      <bottom style="double">
        <color indexed="64"/>
      </bottom>
      <diagonal/>
    </border>
    <border>
      <left style="thin">
        <color indexed="64"/>
      </left>
      <right/>
      <top style="hair">
        <color auto="1"/>
      </top>
      <bottom style="double">
        <color indexed="64"/>
      </bottom>
      <diagonal/>
    </border>
    <border>
      <left/>
      <right/>
      <top style="hair">
        <color auto="1"/>
      </top>
      <bottom style="double">
        <color indexed="64"/>
      </bottom>
      <diagonal/>
    </border>
    <border>
      <left/>
      <right style="medium">
        <color indexed="64"/>
      </right>
      <top style="hair">
        <color auto="1"/>
      </top>
      <bottom style="double">
        <color indexed="64"/>
      </bottom>
      <diagonal/>
    </border>
    <border>
      <left style="medium">
        <color indexed="64"/>
      </left>
      <right/>
      <top style="double">
        <color indexed="64"/>
      </top>
      <bottom style="thin">
        <color indexed="64"/>
      </bottom>
      <diagonal/>
    </border>
    <border>
      <left/>
      <right style="thin">
        <color indexed="64"/>
      </right>
      <top style="double">
        <color indexed="64"/>
      </top>
      <bottom style="thin">
        <color indexed="64"/>
      </bottom>
      <diagonal/>
    </border>
    <border>
      <left style="thin">
        <color indexed="64"/>
      </left>
      <right style="hair">
        <color indexed="64"/>
      </right>
      <top/>
      <bottom style="medium">
        <color indexed="64"/>
      </bottom>
      <diagonal/>
    </border>
    <border>
      <left style="hair">
        <color indexed="64"/>
      </left>
      <right style="thin">
        <color indexed="64"/>
      </right>
      <top/>
      <bottom style="medium">
        <color indexed="64"/>
      </bottom>
      <diagonal/>
    </border>
    <border>
      <left style="hair">
        <color indexed="64"/>
      </left>
      <right/>
      <top/>
      <bottom style="medium">
        <color indexed="64"/>
      </bottom>
      <diagonal/>
    </border>
    <border>
      <left style="thin">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hair">
        <color indexed="64"/>
      </left>
      <right style="hair">
        <color indexed="64"/>
      </right>
      <top style="medium">
        <color indexed="64"/>
      </top>
      <bottom style="thin">
        <color indexed="64"/>
      </bottom>
      <diagonal/>
    </border>
    <border>
      <left style="hair">
        <color indexed="64"/>
      </left>
      <right style="medium">
        <color indexed="64"/>
      </right>
      <top style="medium">
        <color indexed="64"/>
      </top>
      <bottom style="thin">
        <color indexed="64"/>
      </bottom>
      <diagonal/>
    </border>
    <border>
      <left style="hair">
        <color indexed="64"/>
      </left>
      <right style="hair">
        <color indexed="64"/>
      </right>
      <top style="thin">
        <color indexed="64"/>
      </top>
      <bottom style="medium">
        <color indexed="64"/>
      </bottom>
      <diagonal/>
    </border>
    <border>
      <left style="hair">
        <color indexed="64"/>
      </left>
      <right style="medium">
        <color indexed="64"/>
      </right>
      <top style="thin">
        <color indexed="64"/>
      </top>
      <bottom style="medium">
        <color indexed="64"/>
      </bottom>
      <diagonal/>
    </border>
    <border>
      <left style="thin">
        <color indexed="64"/>
      </left>
      <right style="hair">
        <color indexed="64"/>
      </right>
      <top style="hair">
        <color indexed="64"/>
      </top>
      <bottom/>
      <diagonal/>
    </border>
    <border>
      <left style="hair">
        <color indexed="64"/>
      </left>
      <right style="hair">
        <color indexed="64"/>
      </right>
      <top style="hair">
        <color indexed="64"/>
      </top>
      <bottom/>
      <diagonal/>
    </border>
    <border>
      <left style="hair">
        <color indexed="64"/>
      </left>
      <right style="thin">
        <color indexed="64"/>
      </right>
      <top style="hair">
        <color indexed="64"/>
      </top>
      <bottom/>
      <diagonal/>
    </border>
    <border>
      <left style="hair">
        <color indexed="64"/>
      </left>
      <right style="medium">
        <color indexed="64"/>
      </right>
      <top style="hair">
        <color indexed="64"/>
      </top>
      <bottom/>
      <diagonal/>
    </border>
    <border>
      <left style="medium">
        <color rgb="FF00B050"/>
      </left>
      <right/>
      <top style="medium">
        <color rgb="FF00B050"/>
      </top>
      <bottom/>
      <diagonal/>
    </border>
    <border>
      <left/>
      <right/>
      <top style="medium">
        <color rgb="FF00B050"/>
      </top>
      <bottom/>
      <diagonal/>
    </border>
    <border>
      <left/>
      <right style="medium">
        <color rgb="FF00B050"/>
      </right>
      <top style="medium">
        <color rgb="FF00B050"/>
      </top>
      <bottom/>
      <diagonal/>
    </border>
    <border>
      <left style="medium">
        <color rgb="FF00B050"/>
      </left>
      <right/>
      <top/>
      <bottom/>
      <diagonal/>
    </border>
    <border>
      <left/>
      <right style="medium">
        <color rgb="FF00B050"/>
      </right>
      <top/>
      <bottom/>
      <diagonal/>
    </border>
    <border>
      <left style="thin">
        <color indexed="64"/>
      </left>
      <right style="hair">
        <color indexed="64"/>
      </right>
      <top style="double">
        <color indexed="64"/>
      </top>
      <bottom style="hair">
        <color indexed="64"/>
      </bottom>
      <diagonal/>
    </border>
    <border>
      <left style="hair">
        <color indexed="64"/>
      </left>
      <right style="hair">
        <color indexed="64"/>
      </right>
      <top style="double">
        <color indexed="64"/>
      </top>
      <bottom style="hair">
        <color indexed="64"/>
      </bottom>
      <diagonal/>
    </border>
    <border>
      <left style="double">
        <color indexed="64"/>
      </left>
      <right style="thin">
        <color indexed="64"/>
      </right>
      <top style="double">
        <color indexed="64"/>
      </top>
      <bottom style="thin">
        <color indexed="64"/>
      </bottom>
      <diagonal/>
    </border>
    <border>
      <left/>
      <right style="hair">
        <color indexed="64"/>
      </right>
      <top style="double">
        <color indexed="64"/>
      </top>
      <bottom style="thin">
        <color indexed="64"/>
      </bottom>
      <diagonal/>
    </border>
    <border>
      <left style="hair">
        <color indexed="64"/>
      </left>
      <right style="hair">
        <color indexed="64"/>
      </right>
      <top style="double">
        <color indexed="64"/>
      </top>
      <bottom style="thin">
        <color indexed="64"/>
      </bottom>
      <diagonal/>
    </border>
    <border>
      <left style="hair">
        <color indexed="64"/>
      </left>
      <right style="double">
        <color indexed="64"/>
      </right>
      <top style="double">
        <color indexed="64"/>
      </top>
      <bottom style="thin">
        <color indexed="64"/>
      </bottom>
      <diagonal/>
    </border>
    <border>
      <left style="hair">
        <color indexed="64"/>
      </left>
      <right style="hair">
        <color indexed="64"/>
      </right>
      <top style="hair">
        <color indexed="64"/>
      </top>
      <bottom style="hair">
        <color indexed="64"/>
      </bottom>
      <diagonal/>
    </border>
    <border>
      <left style="double">
        <color indexed="64"/>
      </left>
      <right style="thin">
        <color indexed="64"/>
      </right>
      <top/>
      <bottom style="hair">
        <color indexed="64"/>
      </bottom>
      <diagonal/>
    </border>
    <border>
      <left/>
      <right style="hair">
        <color indexed="64"/>
      </right>
      <top/>
      <bottom style="hair">
        <color indexed="64"/>
      </bottom>
      <diagonal/>
    </border>
    <border>
      <left style="hair">
        <color indexed="64"/>
      </left>
      <right style="double">
        <color indexed="64"/>
      </right>
      <top/>
      <bottom style="hair">
        <color indexed="64"/>
      </bottom>
      <diagonal/>
    </border>
    <border diagonalUp="1">
      <left style="thin">
        <color indexed="64"/>
      </left>
      <right style="hair">
        <color indexed="64"/>
      </right>
      <top style="hair">
        <color indexed="64"/>
      </top>
      <bottom style="thin">
        <color indexed="64"/>
      </bottom>
      <diagonal style="thin">
        <color indexed="64"/>
      </diagonal>
    </border>
    <border diagonalUp="1">
      <left style="hair">
        <color indexed="64"/>
      </left>
      <right style="hair">
        <color indexed="64"/>
      </right>
      <top style="hair">
        <color indexed="64"/>
      </top>
      <bottom style="thin">
        <color indexed="64"/>
      </bottom>
      <diagonal style="thin">
        <color indexed="64"/>
      </diagonal>
    </border>
    <border diagonalUp="1">
      <left style="hair">
        <color indexed="64"/>
      </left>
      <right/>
      <top style="hair">
        <color indexed="64"/>
      </top>
      <bottom style="thin">
        <color indexed="64"/>
      </bottom>
      <diagonal style="hair">
        <color indexed="64"/>
      </diagonal>
    </border>
    <border>
      <left/>
      <right style="hair">
        <color indexed="64"/>
      </right>
      <top style="hair">
        <color indexed="64"/>
      </top>
      <bottom style="hair">
        <color indexed="64"/>
      </bottom>
      <diagonal/>
    </border>
    <border diagonalUp="1">
      <left style="thin">
        <color indexed="64"/>
      </left>
      <right style="hair">
        <color indexed="64"/>
      </right>
      <top style="thin">
        <color indexed="64"/>
      </top>
      <bottom style="double">
        <color indexed="64"/>
      </bottom>
      <diagonal style="thin">
        <color indexed="64"/>
      </diagonal>
    </border>
    <border diagonalUp="1">
      <left style="hair">
        <color indexed="64"/>
      </left>
      <right style="hair">
        <color indexed="64"/>
      </right>
      <top style="thin">
        <color indexed="64"/>
      </top>
      <bottom style="double">
        <color indexed="64"/>
      </bottom>
      <diagonal style="thin">
        <color indexed="64"/>
      </diagonal>
    </border>
    <border diagonalUp="1">
      <left style="hair">
        <color indexed="64"/>
      </left>
      <right/>
      <top style="thin">
        <color indexed="64"/>
      </top>
      <bottom style="double">
        <color indexed="64"/>
      </bottom>
      <diagonal style="hair">
        <color indexed="64"/>
      </diagonal>
    </border>
    <border>
      <left style="double">
        <color indexed="64"/>
      </left>
      <right style="thin">
        <color indexed="64"/>
      </right>
      <top style="hair">
        <color indexed="64"/>
      </top>
      <bottom style="double">
        <color indexed="64"/>
      </bottom>
      <diagonal/>
    </border>
    <border>
      <left/>
      <right style="hair">
        <color indexed="64"/>
      </right>
      <top style="hair">
        <color indexed="64"/>
      </top>
      <bottom style="double">
        <color indexed="64"/>
      </bottom>
      <diagonal/>
    </border>
    <border>
      <left style="hair">
        <color indexed="64"/>
      </left>
      <right style="double">
        <color indexed="64"/>
      </right>
      <top style="hair">
        <color indexed="64"/>
      </top>
      <bottom style="double">
        <color indexed="64"/>
      </bottom>
      <diagonal/>
    </border>
    <border>
      <left style="medium">
        <color indexed="64"/>
      </left>
      <right/>
      <top style="double">
        <color indexed="64"/>
      </top>
      <bottom style="medium">
        <color indexed="64"/>
      </bottom>
      <diagonal/>
    </border>
    <border>
      <left/>
      <right style="thin">
        <color indexed="64"/>
      </right>
      <top style="double">
        <color indexed="64"/>
      </top>
      <bottom style="medium">
        <color indexed="64"/>
      </bottom>
      <diagonal/>
    </border>
    <border>
      <left style="hair">
        <color indexed="64"/>
      </left>
      <right style="hair">
        <color indexed="64"/>
      </right>
      <top style="double">
        <color indexed="64"/>
      </top>
      <bottom style="medium">
        <color indexed="64"/>
      </bottom>
      <diagonal/>
    </border>
    <border diagonalUp="1">
      <left style="hair">
        <color indexed="64"/>
      </left>
      <right style="hair">
        <color indexed="64"/>
      </right>
      <top style="double">
        <color indexed="64"/>
      </top>
      <bottom style="medium">
        <color indexed="64"/>
      </bottom>
      <diagonal style="hair">
        <color indexed="64"/>
      </diagonal>
    </border>
    <border>
      <left style="hair">
        <color indexed="64"/>
      </left>
      <right style="medium">
        <color indexed="64"/>
      </right>
      <top style="double">
        <color indexed="64"/>
      </top>
      <bottom style="medium">
        <color indexed="64"/>
      </bottom>
      <diagonal/>
    </border>
    <border>
      <left style="medium">
        <color auto="1"/>
      </left>
      <right style="hair">
        <color auto="1"/>
      </right>
      <top style="medium">
        <color auto="1"/>
      </top>
      <bottom style="thin">
        <color auto="1"/>
      </bottom>
      <diagonal/>
    </border>
    <border>
      <left style="hair">
        <color indexed="64"/>
      </left>
      <right/>
      <top style="medium">
        <color indexed="64"/>
      </top>
      <bottom style="thin">
        <color indexed="64"/>
      </bottom>
      <diagonal/>
    </border>
    <border>
      <left style="medium">
        <color auto="1"/>
      </left>
      <right style="hair">
        <color auto="1"/>
      </right>
      <top style="thin">
        <color auto="1"/>
      </top>
      <bottom style="hair">
        <color auto="1"/>
      </bottom>
      <diagonal/>
    </border>
    <border>
      <left style="medium">
        <color indexed="64"/>
      </left>
      <right style="hair">
        <color indexed="64"/>
      </right>
      <top style="hair">
        <color indexed="64"/>
      </top>
      <bottom style="hair">
        <color indexed="64"/>
      </bottom>
      <diagonal/>
    </border>
    <border>
      <left style="hair">
        <color indexed="64"/>
      </left>
      <right style="medium">
        <color indexed="64"/>
      </right>
      <top style="hair">
        <color indexed="64"/>
      </top>
      <bottom style="hair">
        <color indexed="64"/>
      </bottom>
      <diagonal/>
    </border>
    <border>
      <left style="medium">
        <color auto="1"/>
      </left>
      <right style="hair">
        <color auto="1"/>
      </right>
      <top style="hair">
        <color auto="1"/>
      </top>
      <bottom style="thin">
        <color indexed="64"/>
      </bottom>
      <diagonal/>
    </border>
    <border>
      <left style="hair">
        <color indexed="64"/>
      </left>
      <right/>
      <top style="hair">
        <color indexed="64"/>
      </top>
      <bottom style="thin">
        <color indexed="64"/>
      </bottom>
      <diagonal/>
    </border>
    <border>
      <left style="medium">
        <color indexed="64"/>
      </left>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hair">
        <color indexed="64"/>
      </left>
      <right style="hair">
        <color indexed="64"/>
      </right>
      <top/>
      <bottom style="thin">
        <color indexed="64"/>
      </bottom>
      <diagonal/>
    </border>
    <border>
      <left style="hair">
        <color indexed="64"/>
      </left>
      <right/>
      <top/>
      <bottom style="thin">
        <color indexed="64"/>
      </bottom>
      <diagonal/>
    </border>
    <border>
      <left style="hair">
        <color indexed="64"/>
      </left>
      <right style="medium">
        <color indexed="64"/>
      </right>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style="hair">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rgb="FF00B050"/>
      </left>
      <right/>
      <top/>
      <bottom style="medium">
        <color rgb="FF00B050"/>
      </bottom>
      <diagonal/>
    </border>
    <border>
      <left/>
      <right/>
      <top/>
      <bottom style="medium">
        <color rgb="FF00B050"/>
      </bottom>
      <diagonal/>
    </border>
    <border>
      <left/>
      <right style="medium">
        <color rgb="FF00B050"/>
      </right>
      <top/>
      <bottom style="medium">
        <color rgb="FF00B050"/>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hair">
        <color indexed="64"/>
      </left>
      <right style="medium">
        <color indexed="64"/>
      </right>
      <top style="thin">
        <color indexed="64"/>
      </top>
      <bottom style="thin">
        <color indexed="64"/>
      </bottom>
      <diagonal/>
    </border>
    <border>
      <left/>
      <right style="medium">
        <color indexed="64"/>
      </right>
      <top/>
      <bottom style="hair">
        <color indexed="64"/>
      </bottom>
      <diagonal/>
    </border>
    <border>
      <left style="medium">
        <color indexed="64"/>
      </left>
      <right/>
      <top style="hair">
        <color indexed="64"/>
      </top>
      <bottom style="medium">
        <color indexed="64"/>
      </bottom>
      <diagonal/>
    </border>
    <border>
      <left style="thin">
        <color indexed="64"/>
      </left>
      <right style="hair">
        <color indexed="64"/>
      </right>
      <top style="hair">
        <color indexed="64"/>
      </top>
      <bottom style="medium">
        <color indexed="64"/>
      </bottom>
      <diagonal/>
    </border>
    <border>
      <left/>
      <right style="medium">
        <color indexed="64"/>
      </right>
      <top style="hair">
        <color indexed="64"/>
      </top>
      <bottom style="medium">
        <color indexed="64"/>
      </bottom>
      <diagonal/>
    </border>
    <border>
      <left/>
      <right/>
      <top/>
      <bottom style="hair">
        <color indexed="64"/>
      </bottom>
      <diagonal/>
    </border>
    <border>
      <left style="hair">
        <color indexed="64"/>
      </left>
      <right style="hair">
        <color indexed="64"/>
      </right>
      <top/>
      <bottom style="medium">
        <color indexed="64"/>
      </bottom>
      <diagonal/>
    </border>
    <border>
      <left style="hair">
        <color indexed="64"/>
      </left>
      <right style="medium">
        <color indexed="64"/>
      </right>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style="hair">
        <color indexed="64"/>
      </bottom>
      <diagonal/>
    </border>
    <border>
      <left/>
      <right/>
      <top style="hair">
        <color indexed="64"/>
      </top>
      <bottom style="medium">
        <color indexed="64"/>
      </bottom>
      <diagonal/>
    </border>
    <border>
      <left style="thin">
        <color indexed="64"/>
      </left>
      <right style="medium">
        <color indexed="64"/>
      </right>
      <top style="hair">
        <color indexed="64"/>
      </top>
      <bottom style="medium">
        <color indexed="64"/>
      </bottom>
      <diagonal/>
    </border>
    <border>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hair">
        <color indexed="64"/>
      </bottom>
      <diagonal/>
    </border>
    <border>
      <left style="thin">
        <color indexed="64"/>
      </left>
      <right style="medium">
        <color indexed="64"/>
      </right>
      <top style="hair">
        <color indexed="64"/>
      </top>
      <bottom style="hair">
        <color indexed="64"/>
      </bottom>
      <diagonal/>
    </border>
    <border>
      <left/>
      <right/>
      <top style="hair">
        <color indexed="64"/>
      </top>
      <bottom style="thin">
        <color indexed="64"/>
      </bottom>
      <diagonal/>
    </border>
    <border>
      <left style="thin">
        <color indexed="64"/>
      </left>
      <right style="medium">
        <color indexed="64"/>
      </right>
      <top style="hair">
        <color indexed="64"/>
      </top>
      <bottom style="thin">
        <color indexed="64"/>
      </bottom>
      <diagonal/>
    </border>
    <border>
      <left style="thin">
        <color indexed="64"/>
      </left>
      <right style="medium">
        <color indexed="64"/>
      </right>
      <top style="thin">
        <color indexed="64"/>
      </top>
      <bottom style="medium">
        <color indexed="64"/>
      </bottom>
      <diagonal/>
    </border>
    <border>
      <left/>
      <right/>
      <top style="thick">
        <color auto="1"/>
      </top>
      <bottom/>
      <diagonal/>
    </border>
    <border diagonalUp="1">
      <left style="thin">
        <color indexed="64"/>
      </left>
      <right style="hair">
        <color indexed="64"/>
      </right>
      <top style="double">
        <color indexed="64"/>
      </top>
      <bottom style="medium">
        <color indexed="64"/>
      </bottom>
      <diagonal style="thin">
        <color indexed="64"/>
      </diagonal>
    </border>
    <border diagonalUp="1">
      <left style="thin">
        <color indexed="64"/>
      </left>
      <right style="thin">
        <color indexed="64"/>
      </right>
      <top style="double">
        <color indexed="64"/>
      </top>
      <bottom style="double">
        <color indexed="64"/>
      </bottom>
      <diagonal style="thin">
        <color indexed="64"/>
      </diagonal>
    </border>
    <border diagonalUp="1">
      <left/>
      <right style="hair">
        <color indexed="64"/>
      </right>
      <top style="double">
        <color indexed="64"/>
      </top>
      <bottom style="double">
        <color indexed="64"/>
      </bottom>
      <diagonal style="thin">
        <color indexed="64"/>
      </diagonal>
    </border>
    <border diagonalUp="1">
      <left style="hair">
        <color indexed="64"/>
      </left>
      <right style="hair">
        <color indexed="64"/>
      </right>
      <top style="double">
        <color indexed="64"/>
      </top>
      <bottom style="double">
        <color indexed="64"/>
      </bottom>
      <diagonal style="thin">
        <color indexed="64"/>
      </diagonal>
    </border>
    <border diagonalUp="1">
      <left style="hair">
        <color indexed="64"/>
      </left>
      <right style="medium">
        <color indexed="64"/>
      </right>
      <top style="double">
        <color indexed="64"/>
      </top>
      <bottom style="double">
        <color indexed="64"/>
      </bottom>
      <diagonal style="thin">
        <color indexed="64"/>
      </diagonal>
    </border>
    <border>
      <left style="thin">
        <color indexed="64"/>
      </left>
      <right style="hair">
        <color indexed="64"/>
      </right>
      <top style="double">
        <color indexed="64"/>
      </top>
      <bottom style="medium">
        <color indexed="64"/>
      </bottom>
      <diagonal/>
    </border>
    <border>
      <left style="hair">
        <color indexed="64"/>
      </left>
      <right style="thin">
        <color indexed="64"/>
      </right>
      <top style="double">
        <color indexed="64"/>
      </top>
      <bottom style="medium">
        <color indexed="64"/>
      </bottom>
      <diagonal/>
    </border>
    <border>
      <left/>
      <right style="hair">
        <color indexed="64"/>
      </right>
      <top style="hair">
        <color indexed="64"/>
      </top>
      <bottom style="thin">
        <color indexed="64"/>
      </bottom>
      <diagonal/>
    </border>
    <border>
      <left/>
      <right style="hair">
        <color indexed="64"/>
      </right>
      <top style="medium">
        <color indexed="64"/>
      </top>
      <bottom style="thin">
        <color indexed="64"/>
      </bottom>
      <diagonal/>
    </border>
    <border>
      <left/>
      <right style="hair">
        <color indexed="64"/>
      </right>
      <top style="thin">
        <color indexed="64"/>
      </top>
      <bottom style="hair">
        <color indexed="64"/>
      </bottom>
      <diagonal/>
    </border>
    <border>
      <left style="hair">
        <color indexed="64"/>
      </left>
      <right/>
      <top style="double">
        <color indexed="64"/>
      </top>
      <bottom style="medium">
        <color indexed="64"/>
      </bottom>
      <diagonal/>
    </border>
    <border diagonalUp="1">
      <left/>
      <right style="hair">
        <color indexed="64"/>
      </right>
      <top style="double">
        <color indexed="64"/>
      </top>
      <bottom style="medium">
        <color indexed="64"/>
      </bottom>
      <diagonal style="thin">
        <color indexed="64"/>
      </diagonal>
    </border>
    <border>
      <left style="medium">
        <color indexed="64"/>
      </left>
      <right style="thin">
        <color indexed="64"/>
      </right>
      <top style="double">
        <color indexed="64"/>
      </top>
      <bottom style="medium">
        <color indexed="64"/>
      </bottom>
      <diagonal/>
    </border>
    <border>
      <left style="medium">
        <color auto="1"/>
      </left>
      <right style="thin">
        <color auto="1"/>
      </right>
      <top style="hair">
        <color auto="1"/>
      </top>
      <bottom/>
      <diagonal/>
    </border>
    <border diagonalUp="1">
      <left style="hair">
        <color indexed="64"/>
      </left>
      <right style="thin">
        <color indexed="64"/>
      </right>
      <top style="double">
        <color indexed="64"/>
      </top>
      <bottom style="medium">
        <color indexed="64"/>
      </bottom>
      <diagonal style="thin">
        <color indexed="64"/>
      </diagonal>
    </border>
    <border diagonalUp="1">
      <left style="hair">
        <color indexed="64"/>
      </left>
      <right style="thin">
        <color indexed="64"/>
      </right>
      <top style="double">
        <color indexed="64"/>
      </top>
      <bottom style="medium">
        <color indexed="64"/>
      </bottom>
      <diagonal style="hair">
        <color indexed="64"/>
      </diagonal>
    </border>
    <border diagonalUp="1">
      <left style="thin">
        <color indexed="64"/>
      </left>
      <right style="hair">
        <color indexed="64"/>
      </right>
      <top style="double">
        <color indexed="64"/>
      </top>
      <bottom style="medium">
        <color indexed="64"/>
      </bottom>
      <diagonal style="hair">
        <color indexed="64"/>
      </diagonal>
    </border>
    <border diagonalUp="1">
      <left/>
      <right style="hair">
        <color indexed="64"/>
      </right>
      <top style="double">
        <color indexed="64"/>
      </top>
      <bottom style="medium">
        <color indexed="64"/>
      </bottom>
      <diagonal style="hair">
        <color indexed="64"/>
      </diagonal>
    </border>
  </borders>
  <cellStyleXfs count="11">
    <xf numFmtId="0" fontId="0" fillId="0" borderId="0">
      <alignment vertical="center"/>
    </xf>
    <xf numFmtId="0" fontId="2" fillId="0" borderId="0"/>
    <xf numFmtId="0" fontId="1" fillId="0" borderId="0">
      <alignment vertical="center"/>
    </xf>
    <xf numFmtId="0" fontId="9" fillId="0" borderId="0"/>
    <xf numFmtId="38" fontId="1" fillId="0" borderId="0" applyFont="0" applyFill="0" applyBorder="0" applyAlignment="0" applyProtection="0">
      <alignment vertical="center"/>
    </xf>
    <xf numFmtId="9" fontId="1" fillId="0" borderId="0" applyFont="0" applyFill="0" applyBorder="0" applyAlignment="0" applyProtection="0">
      <alignment vertical="center"/>
    </xf>
    <xf numFmtId="0" fontId="2" fillId="0" borderId="0"/>
    <xf numFmtId="38" fontId="1" fillId="0" borderId="0" applyFont="0" applyFill="0" applyBorder="0" applyAlignment="0" applyProtection="0">
      <alignment vertical="center"/>
    </xf>
    <xf numFmtId="9" fontId="1" fillId="0" borderId="0" applyFont="0" applyFill="0" applyBorder="0" applyAlignment="0" applyProtection="0">
      <alignment vertical="center"/>
    </xf>
    <xf numFmtId="0" fontId="18" fillId="0" borderId="0"/>
    <xf numFmtId="0" fontId="26" fillId="0" borderId="0"/>
  </cellStyleXfs>
  <cellXfs count="425">
    <xf numFmtId="0" fontId="0" fillId="0" borderId="0" xfId="0">
      <alignment vertical="center"/>
    </xf>
    <xf numFmtId="0" fontId="3" fillId="0" borderId="0" xfId="1" quotePrefix="1" applyFont="1" applyAlignment="1">
      <alignment horizontal="center" vertical="center"/>
    </xf>
    <xf numFmtId="176" fontId="5" fillId="0" borderId="1" xfId="1" applyNumberFormat="1" applyFont="1" applyBorder="1" applyAlignment="1">
      <alignment horizontal="left" vertical="center"/>
    </xf>
    <xf numFmtId="0" fontId="5" fillId="0" borderId="1" xfId="1" applyFont="1" applyBorder="1" applyAlignment="1">
      <alignment horizontal="center" vertical="center"/>
    </xf>
    <xf numFmtId="49" fontId="5" fillId="0" borderId="1" xfId="1" applyNumberFormat="1" applyFont="1" applyBorder="1" applyAlignment="1">
      <alignment vertical="center"/>
    </xf>
    <xf numFmtId="0" fontId="6" fillId="0" borderId="0" xfId="1" applyFont="1" applyAlignment="1">
      <alignment vertical="center"/>
    </xf>
    <xf numFmtId="0" fontId="6" fillId="0" borderId="0" xfId="1" quotePrefix="1" applyFont="1" applyAlignment="1">
      <alignment horizontal="right" vertical="center"/>
    </xf>
    <xf numFmtId="177" fontId="6" fillId="0" borderId="0" xfId="1" applyNumberFormat="1" applyFont="1" applyAlignment="1">
      <alignment horizontal="right" vertical="center"/>
    </xf>
    <xf numFmtId="0" fontId="7" fillId="0" borderId="0" xfId="1" quotePrefix="1" applyFont="1" applyAlignment="1">
      <alignment horizontal="left" vertical="center"/>
    </xf>
    <xf numFmtId="0" fontId="7" fillId="0" borderId="0" xfId="1" quotePrefix="1" applyFont="1" applyAlignment="1">
      <alignment vertical="center"/>
    </xf>
    <xf numFmtId="0" fontId="5" fillId="0" borderId="0" xfId="1" applyFont="1" applyAlignment="1">
      <alignment vertical="center"/>
    </xf>
    <xf numFmtId="0" fontId="8" fillId="0" borderId="0" xfId="2" applyFont="1">
      <alignment vertical="center"/>
    </xf>
    <xf numFmtId="0" fontId="5" fillId="0" borderId="0" xfId="3" applyFont="1" applyAlignment="1">
      <alignment vertical="center"/>
    </xf>
    <xf numFmtId="22" fontId="5" fillId="0" borderId="0" xfId="1" applyNumberFormat="1" applyFont="1" applyAlignment="1">
      <alignment vertical="center" shrinkToFit="1"/>
    </xf>
    <xf numFmtId="178" fontId="5" fillId="0" borderId="0" xfId="1" applyNumberFormat="1" applyFont="1" applyAlignment="1">
      <alignment horizontal="right" vertical="center"/>
    </xf>
    <xf numFmtId="0" fontId="5" fillId="0" borderId="0" xfId="1" applyFont="1" applyAlignment="1">
      <alignment horizontal="center" vertical="center"/>
    </xf>
    <xf numFmtId="0" fontId="5" fillId="0" borderId="0" xfId="1" applyFont="1" applyAlignment="1" applyProtection="1">
      <alignment vertical="center"/>
      <protection locked="0"/>
    </xf>
    <xf numFmtId="0" fontId="10" fillId="0" borderId="0" xfId="2" applyFont="1">
      <alignment vertical="center"/>
    </xf>
    <xf numFmtId="0" fontId="5" fillId="0" borderId="2" xfId="1" applyFont="1" applyBorder="1" applyAlignment="1">
      <alignment vertical="center"/>
    </xf>
    <xf numFmtId="0" fontId="5" fillId="0" borderId="3" xfId="1" applyFont="1" applyBorder="1" applyAlignment="1">
      <alignment vertical="center"/>
    </xf>
    <xf numFmtId="0" fontId="5" fillId="0" borderId="2" xfId="1" applyFont="1" applyBorder="1" applyAlignment="1" applyProtection="1">
      <alignment horizontal="left" vertical="center"/>
      <protection locked="0"/>
    </xf>
    <xf numFmtId="179" fontId="5" fillId="0" borderId="3" xfId="1" applyNumberFormat="1" applyFont="1" applyBorder="1" applyAlignment="1" applyProtection="1">
      <alignment horizontal="centerContinuous" vertical="center"/>
      <protection locked="0"/>
    </xf>
    <xf numFmtId="179" fontId="5" fillId="0" borderId="3" xfId="1" applyNumberFormat="1" applyFont="1" applyBorder="1" applyAlignment="1" applyProtection="1">
      <alignment vertical="center"/>
      <protection locked="0"/>
    </xf>
    <xf numFmtId="0" fontId="10" fillId="0" borderId="3" xfId="2" applyFont="1" applyBorder="1" applyAlignment="1">
      <alignment horizontal="right" vertical="center"/>
    </xf>
    <xf numFmtId="0" fontId="5" fillId="0" borderId="3" xfId="3" applyFont="1" applyBorder="1" applyAlignment="1">
      <alignment vertical="center"/>
    </xf>
    <xf numFmtId="0" fontId="10" fillId="0" borderId="3" xfId="2" applyFont="1" applyBorder="1">
      <alignment vertical="center"/>
    </xf>
    <xf numFmtId="0" fontId="10" fillId="0" borderId="8" xfId="2" applyFont="1" applyBorder="1">
      <alignment vertical="center"/>
    </xf>
    <xf numFmtId="0" fontId="5" fillId="0" borderId="9" xfId="1" applyFont="1" applyBorder="1" applyAlignment="1">
      <alignment horizontal="centerContinuous" vertical="center"/>
    </xf>
    <xf numFmtId="0" fontId="5" fillId="0" borderId="1" xfId="1" applyFont="1" applyBorder="1" applyAlignment="1">
      <alignment horizontal="centerContinuous" vertical="center"/>
    </xf>
    <xf numFmtId="0" fontId="5" fillId="0" borderId="10" xfId="1" applyFont="1" applyBorder="1" applyAlignment="1">
      <alignment horizontal="center" vertical="center"/>
    </xf>
    <xf numFmtId="0" fontId="5" fillId="0" borderId="11" xfId="1" applyFont="1" applyBorder="1" applyAlignment="1">
      <alignment horizontal="center" vertical="center"/>
    </xf>
    <xf numFmtId="0" fontId="5" fillId="2" borderId="11" xfId="1" applyFont="1" applyFill="1" applyBorder="1" applyAlignment="1">
      <alignment horizontal="center" vertical="center"/>
    </xf>
    <xf numFmtId="0" fontId="5" fillId="0" borderId="12" xfId="1" applyFont="1" applyBorder="1" applyAlignment="1">
      <alignment horizontal="center" vertical="center"/>
    </xf>
    <xf numFmtId="0" fontId="5" fillId="0" borderId="13" xfId="1" applyFont="1" applyBorder="1" applyAlignment="1">
      <alignment horizontal="center" vertical="center"/>
    </xf>
    <xf numFmtId="0" fontId="10" fillId="0" borderId="14" xfId="2" applyFont="1" applyBorder="1">
      <alignment vertical="center"/>
    </xf>
    <xf numFmtId="0" fontId="10" fillId="0" borderId="15" xfId="2" applyFont="1" applyBorder="1" applyAlignment="1">
      <alignment horizontal="centerContinuous" vertical="center"/>
    </xf>
    <xf numFmtId="0" fontId="10" fillId="0" borderId="16" xfId="2" applyFont="1" applyBorder="1" applyAlignment="1">
      <alignment horizontal="centerContinuous" vertical="center"/>
    </xf>
    <xf numFmtId="0" fontId="10" fillId="0" borderId="17" xfId="2" applyFont="1" applyBorder="1" applyAlignment="1">
      <alignment horizontal="centerContinuous" vertical="center"/>
    </xf>
    <xf numFmtId="0" fontId="10" fillId="0" borderId="18" xfId="2" applyFont="1" applyBorder="1">
      <alignment vertical="center"/>
    </xf>
    <xf numFmtId="0" fontId="10" fillId="0" borderId="19" xfId="2" applyFont="1" applyBorder="1">
      <alignment vertical="center"/>
    </xf>
    <xf numFmtId="179" fontId="5" fillId="0" borderId="22" xfId="4" applyNumberFormat="1" applyFont="1" applyFill="1" applyBorder="1" applyAlignment="1">
      <alignment horizontal="right" vertical="center"/>
    </xf>
    <xf numFmtId="179" fontId="5" fillId="0" borderId="23" xfId="4" applyNumberFormat="1" applyFont="1" applyFill="1" applyBorder="1" applyAlignment="1">
      <alignment horizontal="right" vertical="center"/>
    </xf>
    <xf numFmtId="179" fontId="5" fillId="0" borderId="24" xfId="4" applyNumberFormat="1" applyFont="1" applyFill="1" applyBorder="1" applyAlignment="1">
      <alignment horizontal="right" vertical="center"/>
    </xf>
    <xf numFmtId="179" fontId="5" fillId="2" borderId="23" xfId="4" applyNumberFormat="1" applyFont="1" applyFill="1" applyBorder="1" applyAlignment="1">
      <alignment horizontal="right" vertical="center"/>
    </xf>
    <xf numFmtId="179" fontId="5" fillId="0" borderId="25" xfId="4" applyNumberFormat="1" applyFont="1" applyFill="1" applyBorder="1" applyAlignment="1">
      <alignment horizontal="right" vertical="center"/>
    </xf>
    <xf numFmtId="179" fontId="5" fillId="2" borderId="24" xfId="4" applyNumberFormat="1" applyFont="1" applyFill="1" applyBorder="1" applyAlignment="1">
      <alignment horizontal="right" vertical="center"/>
    </xf>
    <xf numFmtId="179" fontId="5" fillId="0" borderId="26" xfId="4" applyNumberFormat="1" applyFont="1" applyFill="1" applyBorder="1" applyAlignment="1">
      <alignment horizontal="right" vertical="center"/>
    </xf>
    <xf numFmtId="0" fontId="5" fillId="0" borderId="27" xfId="1" applyFont="1" applyBorder="1" applyAlignment="1" applyProtection="1">
      <alignment horizontal="center" vertical="center"/>
      <protection locked="0"/>
    </xf>
    <xf numFmtId="179" fontId="5" fillId="0" borderId="34" xfId="1" applyNumberFormat="1" applyFont="1" applyBorder="1" applyAlignment="1">
      <alignment horizontal="right" vertical="center"/>
    </xf>
    <xf numFmtId="179" fontId="5" fillId="0" borderId="35" xfId="1" applyNumberFormat="1" applyFont="1" applyBorder="1" applyAlignment="1">
      <alignment horizontal="right" vertical="center"/>
    </xf>
    <xf numFmtId="179" fontId="5" fillId="2" borderId="35" xfId="1" applyNumberFormat="1" applyFont="1" applyFill="1" applyBorder="1" applyAlignment="1">
      <alignment horizontal="right" vertical="center"/>
    </xf>
    <xf numFmtId="179" fontId="5" fillId="0" borderId="36" xfId="1" applyNumberFormat="1" applyFont="1" applyBorder="1" applyAlignment="1">
      <alignment horizontal="right" vertical="center"/>
    </xf>
    <xf numFmtId="179" fontId="5" fillId="0" borderId="34" xfId="4" applyNumberFormat="1" applyFont="1" applyFill="1" applyBorder="1" applyAlignment="1">
      <alignment horizontal="right" vertical="center"/>
    </xf>
    <xf numFmtId="179" fontId="5" fillId="0" borderId="35" xfId="4" applyNumberFormat="1" applyFont="1" applyFill="1" applyBorder="1" applyAlignment="1">
      <alignment horizontal="right" vertical="center"/>
    </xf>
    <xf numFmtId="179" fontId="5" fillId="2" borderId="35" xfId="4" applyNumberFormat="1" applyFont="1" applyFill="1" applyBorder="1" applyAlignment="1">
      <alignment horizontal="right" vertical="center"/>
    </xf>
    <xf numFmtId="179" fontId="5" fillId="0" borderId="37" xfId="4" applyNumberFormat="1" applyFont="1" applyFill="1" applyBorder="1" applyAlignment="1">
      <alignment horizontal="right" vertical="center"/>
    </xf>
    <xf numFmtId="0" fontId="5" fillId="0" borderId="38" xfId="1" applyFont="1" applyBorder="1" applyAlignment="1" applyProtection="1">
      <alignment horizontal="center" vertical="center"/>
      <protection locked="0"/>
    </xf>
    <xf numFmtId="181" fontId="5" fillId="0" borderId="22" xfId="5" applyNumberFormat="1" applyFont="1" applyFill="1" applyBorder="1" applyAlignment="1">
      <alignment horizontal="right" vertical="center"/>
    </xf>
    <xf numFmtId="181" fontId="5" fillId="0" borderId="23" xfId="5" applyNumberFormat="1" applyFont="1" applyFill="1" applyBorder="1" applyAlignment="1">
      <alignment horizontal="right" vertical="center"/>
    </xf>
    <xf numFmtId="181" fontId="5" fillId="2" borderId="23" xfId="5" applyNumberFormat="1" applyFont="1" applyFill="1" applyBorder="1" applyAlignment="1">
      <alignment horizontal="right" vertical="center"/>
    </xf>
    <xf numFmtId="181" fontId="5" fillId="0" borderId="25" xfId="5" applyNumberFormat="1" applyFont="1" applyFill="1" applyBorder="1" applyAlignment="1">
      <alignment horizontal="right" vertical="center"/>
    </xf>
    <xf numFmtId="181" fontId="5" fillId="0" borderId="47" xfId="5" applyNumberFormat="1" applyFont="1" applyFill="1" applyBorder="1" applyAlignment="1">
      <alignment horizontal="right" vertical="center"/>
    </xf>
    <xf numFmtId="0" fontId="5" fillId="0" borderId="48" xfId="1" applyFont="1" applyBorder="1" applyAlignment="1" applyProtection="1">
      <alignment horizontal="center" vertical="center"/>
      <protection locked="0"/>
    </xf>
    <xf numFmtId="179" fontId="5" fillId="0" borderId="57" xfId="1" applyNumberFormat="1" applyFont="1" applyBorder="1" applyAlignment="1">
      <alignment horizontal="right" vertical="center"/>
    </xf>
    <xf numFmtId="179" fontId="5" fillId="0" borderId="58" xfId="1" applyNumberFormat="1" applyFont="1" applyBorder="1" applyAlignment="1">
      <alignment horizontal="right" vertical="center"/>
    </xf>
    <xf numFmtId="179" fontId="5" fillId="2" borderId="58" xfId="1" applyNumberFormat="1" applyFont="1" applyFill="1" applyBorder="1" applyAlignment="1">
      <alignment horizontal="right" vertical="center"/>
    </xf>
    <xf numFmtId="179" fontId="5" fillId="0" borderId="59" xfId="1" applyNumberFormat="1" applyFont="1" applyBorder="1" applyAlignment="1">
      <alignment horizontal="right" vertical="center"/>
    </xf>
    <xf numFmtId="179" fontId="5" fillId="2" borderId="58" xfId="4" applyNumberFormat="1" applyFont="1" applyFill="1" applyBorder="1" applyAlignment="1">
      <alignment horizontal="right" vertical="center"/>
    </xf>
    <xf numFmtId="179" fontId="5" fillId="0" borderId="58" xfId="4" applyNumberFormat="1" applyFont="1" applyFill="1" applyBorder="1" applyAlignment="1">
      <alignment horizontal="right" vertical="center"/>
    </xf>
    <xf numFmtId="179" fontId="5" fillId="0" borderId="60" xfId="4" applyNumberFormat="1" applyFont="1" applyFill="1" applyBorder="1" applyAlignment="1">
      <alignment horizontal="right" vertical="center"/>
    </xf>
    <xf numFmtId="179" fontId="5" fillId="0" borderId="63" xfId="1" applyNumberFormat="1" applyFont="1" applyBorder="1" applyAlignment="1">
      <alignment horizontal="right" vertical="center"/>
    </xf>
    <xf numFmtId="179" fontId="5" fillId="0" borderId="64" xfId="1" applyNumberFormat="1" applyFont="1" applyBorder="1" applyAlignment="1">
      <alignment horizontal="right" vertical="center"/>
    </xf>
    <xf numFmtId="179" fontId="5" fillId="2" borderId="64" xfId="1" applyNumberFormat="1" applyFont="1" applyFill="1" applyBorder="1" applyAlignment="1">
      <alignment horizontal="right" vertical="center"/>
    </xf>
    <xf numFmtId="179" fontId="5" fillId="0" borderId="65" xfId="1" applyNumberFormat="1" applyFont="1" applyBorder="1" applyAlignment="1">
      <alignment horizontal="right" vertical="center"/>
    </xf>
    <xf numFmtId="179" fontId="5" fillId="0" borderId="66" xfId="1" applyNumberFormat="1" applyFont="1" applyBorder="1" applyAlignment="1">
      <alignment horizontal="right" vertical="center"/>
    </xf>
    <xf numFmtId="179" fontId="5" fillId="0" borderId="22" xfId="1" applyNumberFormat="1" applyFont="1" applyBorder="1" applyAlignment="1">
      <alignment horizontal="right" vertical="center"/>
    </xf>
    <xf numFmtId="179" fontId="5" fillId="0" borderId="23" xfId="1" applyNumberFormat="1" applyFont="1" applyBorder="1" applyAlignment="1">
      <alignment horizontal="right" vertical="center"/>
    </xf>
    <xf numFmtId="179" fontId="5" fillId="2" borderId="23" xfId="1" applyNumberFormat="1" applyFont="1" applyFill="1" applyBorder="1" applyAlignment="1">
      <alignment horizontal="right" vertical="center"/>
    </xf>
    <xf numFmtId="179" fontId="5" fillId="0" borderId="25" xfId="1" applyNumberFormat="1" applyFont="1" applyBorder="1" applyAlignment="1">
      <alignment horizontal="right" vertical="center"/>
    </xf>
    <xf numFmtId="179" fontId="5" fillId="0" borderId="47" xfId="1" applyNumberFormat="1" applyFont="1" applyBorder="1" applyAlignment="1">
      <alignment horizontal="right" vertical="center"/>
    </xf>
    <xf numFmtId="179" fontId="5" fillId="0" borderId="60" xfId="1" applyNumberFormat="1" applyFont="1" applyBorder="1" applyAlignment="1">
      <alignment horizontal="right" vertical="center"/>
    </xf>
    <xf numFmtId="179" fontId="5" fillId="5" borderId="63" xfId="1" applyNumberFormat="1" applyFont="1" applyFill="1" applyBorder="1" applyAlignment="1">
      <alignment horizontal="right" vertical="center"/>
    </xf>
    <xf numFmtId="179" fontId="5" fillId="5" borderId="64" xfId="1" applyNumberFormat="1" applyFont="1" applyFill="1" applyBorder="1" applyAlignment="1">
      <alignment horizontal="right" vertical="center"/>
    </xf>
    <xf numFmtId="179" fontId="5" fillId="5" borderId="65" xfId="1" applyNumberFormat="1" applyFont="1" applyFill="1" applyBorder="1" applyAlignment="1">
      <alignment horizontal="right" vertical="center"/>
    </xf>
    <xf numFmtId="179" fontId="5" fillId="5" borderId="66" xfId="1" applyNumberFormat="1" applyFont="1" applyFill="1" applyBorder="1" applyAlignment="1">
      <alignment horizontal="right" vertical="center"/>
    </xf>
    <xf numFmtId="180" fontId="10" fillId="3" borderId="81" xfId="2" applyNumberFormat="1" applyFont="1" applyFill="1" applyBorder="1" applyAlignment="1">
      <alignment horizontal="center" vertical="center"/>
    </xf>
    <xf numFmtId="180" fontId="10" fillId="3" borderId="82" xfId="2" applyNumberFormat="1" applyFont="1" applyFill="1" applyBorder="1" applyAlignment="1">
      <alignment horizontal="center" vertical="center"/>
    </xf>
    <xf numFmtId="0" fontId="5" fillId="0" borderId="0" xfId="1" applyFont="1" applyAlignment="1" applyProtection="1">
      <alignment horizontal="center" vertical="center"/>
      <protection locked="0"/>
    </xf>
    <xf numFmtId="179" fontId="5" fillId="0" borderId="85" xfId="1" applyNumberFormat="1" applyFont="1" applyBorder="1" applyAlignment="1">
      <alignment horizontal="right" vertical="center"/>
    </xf>
    <xf numFmtId="179" fontId="5" fillId="0" borderId="86" xfId="1" applyNumberFormat="1" applyFont="1" applyBorder="1" applyAlignment="1">
      <alignment horizontal="right" vertical="center"/>
    </xf>
    <xf numFmtId="179" fontId="5" fillId="2" borderId="86" xfId="1" applyNumberFormat="1" applyFont="1" applyFill="1" applyBorder="1" applyAlignment="1">
      <alignment horizontal="right" vertical="center"/>
    </xf>
    <xf numFmtId="179" fontId="5" fillId="0" borderId="87" xfId="1" applyNumberFormat="1" applyFont="1" applyBorder="1" applyAlignment="1">
      <alignment horizontal="right" vertical="center"/>
    </xf>
    <xf numFmtId="179" fontId="5" fillId="0" borderId="88" xfId="1" applyNumberFormat="1" applyFont="1" applyBorder="1" applyAlignment="1">
      <alignment horizontal="right" vertical="center"/>
    </xf>
    <xf numFmtId="0" fontId="10" fillId="4" borderId="90" xfId="2" applyFont="1" applyFill="1" applyBorder="1">
      <alignment vertical="center"/>
    </xf>
    <xf numFmtId="0" fontId="5" fillId="4" borderId="90" xfId="3" applyFont="1" applyFill="1" applyBorder="1" applyAlignment="1">
      <alignment vertical="center"/>
    </xf>
    <xf numFmtId="0" fontId="10" fillId="4" borderId="91" xfId="2" applyFont="1" applyFill="1" applyBorder="1">
      <alignment vertical="center"/>
    </xf>
    <xf numFmtId="0" fontId="5" fillId="4" borderId="0" xfId="3" applyFont="1" applyFill="1" applyAlignment="1">
      <alignment vertical="center"/>
    </xf>
    <xf numFmtId="0" fontId="10" fillId="4" borderId="0" xfId="2" applyFont="1" applyFill="1">
      <alignment vertical="center"/>
    </xf>
    <xf numFmtId="0" fontId="10" fillId="4" borderId="93" xfId="2" applyFont="1" applyFill="1" applyBorder="1">
      <alignment vertical="center"/>
    </xf>
    <xf numFmtId="179" fontId="5" fillId="0" borderId="94" xfId="1" applyNumberFormat="1" applyFont="1" applyBorder="1" applyAlignment="1">
      <alignment horizontal="right" vertical="center"/>
    </xf>
    <xf numFmtId="179" fontId="5" fillId="0" borderId="95" xfId="1" applyNumberFormat="1" applyFont="1" applyBorder="1" applyAlignment="1">
      <alignment horizontal="right" vertical="center"/>
    </xf>
    <xf numFmtId="179" fontId="5" fillId="2" borderId="95" xfId="1" applyNumberFormat="1" applyFont="1" applyFill="1" applyBorder="1" applyAlignment="1">
      <alignment horizontal="right" vertical="center"/>
    </xf>
    <xf numFmtId="179" fontId="5" fillId="2" borderId="24" xfId="1" applyNumberFormat="1" applyFont="1" applyFill="1" applyBorder="1" applyAlignment="1">
      <alignment horizontal="right" vertical="center"/>
    </xf>
    <xf numFmtId="179" fontId="5" fillId="6" borderId="96" xfId="1" applyNumberFormat="1" applyFont="1" applyFill="1" applyBorder="1" applyAlignment="1">
      <alignment horizontal="center" vertical="center"/>
    </xf>
    <xf numFmtId="179" fontId="5" fillId="6" borderId="97" xfId="1" applyNumberFormat="1" applyFont="1" applyFill="1" applyBorder="1" applyAlignment="1">
      <alignment horizontal="center" vertical="center"/>
    </xf>
    <xf numFmtId="179" fontId="5" fillId="6" borderId="98" xfId="1" applyNumberFormat="1" applyFont="1" applyFill="1" applyBorder="1" applyAlignment="1">
      <alignment horizontal="center" vertical="center"/>
    </xf>
    <xf numFmtId="179" fontId="5" fillId="6" borderId="99" xfId="1" applyNumberFormat="1" applyFont="1" applyFill="1" applyBorder="1" applyAlignment="1">
      <alignment horizontal="center" vertical="center"/>
    </xf>
    <xf numFmtId="179" fontId="5" fillId="0" borderId="49" xfId="1" applyNumberFormat="1" applyFont="1" applyBorder="1" applyAlignment="1">
      <alignment horizontal="right" vertical="center"/>
    </xf>
    <xf numFmtId="179" fontId="5" fillId="0" borderId="100" xfId="1" applyNumberFormat="1" applyFont="1" applyBorder="1" applyAlignment="1">
      <alignment horizontal="right" vertical="center"/>
    </xf>
    <xf numFmtId="179" fontId="5" fillId="2" borderId="100" xfId="1" applyNumberFormat="1" applyFont="1" applyFill="1" applyBorder="1" applyAlignment="1">
      <alignment horizontal="right" vertical="center"/>
    </xf>
    <xf numFmtId="179" fontId="5" fillId="0" borderId="51" xfId="1" applyNumberFormat="1" applyFont="1" applyBorder="1" applyAlignment="1">
      <alignment horizontal="right" vertical="center"/>
    </xf>
    <xf numFmtId="179" fontId="5" fillId="6" borderId="101" xfId="1" applyNumberFormat="1" applyFont="1" applyFill="1" applyBorder="1" applyAlignment="1">
      <alignment horizontal="center" vertical="center"/>
    </xf>
    <xf numFmtId="179" fontId="5" fillId="6" borderId="102" xfId="1" applyNumberFormat="1" applyFont="1" applyFill="1" applyBorder="1" applyAlignment="1">
      <alignment horizontal="right" vertical="center"/>
    </xf>
    <xf numFmtId="179" fontId="5" fillId="6" borderId="23" xfId="1" applyNumberFormat="1" applyFont="1" applyFill="1" applyBorder="1" applyAlignment="1">
      <alignment horizontal="right" vertical="center"/>
    </xf>
    <xf numFmtId="179" fontId="5" fillId="6" borderId="103" xfId="1" applyNumberFormat="1" applyFont="1" applyFill="1" applyBorder="1" applyAlignment="1">
      <alignment horizontal="right" vertical="center"/>
    </xf>
    <xf numFmtId="182" fontId="5" fillId="0" borderId="104" xfId="1" applyNumberFormat="1" applyFont="1" applyBorder="1" applyAlignment="1">
      <alignment horizontal="right" vertical="center"/>
    </xf>
    <xf numFmtId="182" fontId="5" fillId="0" borderId="105" xfId="1" applyNumberFormat="1" applyFont="1" applyBorder="1" applyAlignment="1">
      <alignment horizontal="right" vertical="center"/>
    </xf>
    <xf numFmtId="179" fontId="5" fillId="0" borderId="11" xfId="1" applyNumberFormat="1" applyFont="1" applyBorder="1" applyAlignment="1">
      <alignment horizontal="right" vertical="center"/>
    </xf>
    <xf numFmtId="179" fontId="5" fillId="2" borderId="11" xfId="1" applyNumberFormat="1" applyFont="1" applyFill="1" applyBorder="1" applyAlignment="1" applyProtection="1">
      <alignment horizontal="right" vertical="center"/>
      <protection locked="0"/>
    </xf>
    <xf numFmtId="183" fontId="5" fillId="0" borderId="106" xfId="1" applyNumberFormat="1" applyFont="1" applyBorder="1" applyAlignment="1" applyProtection="1">
      <alignment horizontal="right" vertical="center"/>
      <protection locked="0"/>
    </xf>
    <xf numFmtId="182" fontId="5" fillId="0" borderId="108" xfId="1" applyNumberFormat="1" applyFont="1" applyBorder="1" applyAlignment="1">
      <alignment horizontal="right" vertical="center"/>
    </xf>
    <xf numFmtId="182" fontId="5" fillId="0" borderId="109" xfId="1" applyNumberFormat="1" applyFont="1" applyBorder="1" applyAlignment="1">
      <alignment horizontal="right" vertical="center"/>
    </xf>
    <xf numFmtId="179" fontId="5" fillId="2" borderId="64" xfId="1" applyNumberFormat="1" applyFont="1" applyFill="1" applyBorder="1" applyAlignment="1" applyProtection="1">
      <alignment horizontal="right" vertical="center"/>
      <protection locked="0"/>
    </xf>
    <xf numFmtId="183" fontId="5" fillId="0" borderId="110" xfId="1" applyNumberFormat="1" applyFont="1" applyBorder="1" applyAlignment="1" applyProtection="1">
      <alignment horizontal="right" vertical="center"/>
      <protection locked="0"/>
    </xf>
    <xf numFmtId="182" fontId="5" fillId="6" borderId="111" xfId="1" applyNumberFormat="1" applyFont="1" applyFill="1" applyBorder="1" applyAlignment="1">
      <alignment horizontal="center" vertical="center"/>
    </xf>
    <xf numFmtId="179" fontId="5" fillId="6" borderId="35" xfId="1" applyNumberFormat="1" applyFont="1" applyFill="1" applyBorder="1" applyAlignment="1" applyProtection="1">
      <alignment horizontal="right" vertical="center"/>
      <protection locked="0"/>
    </xf>
    <xf numFmtId="179" fontId="5" fillId="6" borderId="113" xfId="1" applyNumberFormat="1" applyFont="1" applyFill="1" applyBorder="1" applyAlignment="1" applyProtection="1">
      <alignment horizontal="right" vertical="center"/>
      <protection locked="0"/>
    </xf>
    <xf numFmtId="179" fontId="5" fillId="3" borderId="116" xfId="4" applyNumberFormat="1" applyFont="1" applyFill="1" applyBorder="1" applyAlignment="1">
      <alignment horizontal="right" vertical="center"/>
    </xf>
    <xf numFmtId="179" fontId="5" fillId="3" borderId="117" xfId="4" applyNumberFormat="1" applyFont="1" applyFill="1" applyBorder="1" applyAlignment="1">
      <alignment horizontal="right" vertical="center"/>
    </xf>
    <xf numFmtId="179" fontId="5" fillId="2" borderId="116" xfId="1" applyNumberFormat="1" applyFont="1" applyFill="1" applyBorder="1" applyAlignment="1">
      <alignment horizontal="right" vertical="center"/>
    </xf>
    <xf numFmtId="179" fontId="5" fillId="3" borderId="116" xfId="1" applyNumberFormat="1" applyFont="1" applyFill="1" applyBorder="1" applyAlignment="1">
      <alignment horizontal="right" vertical="center"/>
    </xf>
    <xf numFmtId="179" fontId="5" fillId="3" borderId="118" xfId="1" applyNumberFormat="1" applyFont="1" applyFill="1" applyBorder="1" applyAlignment="1">
      <alignment horizontal="right" vertical="center"/>
    </xf>
    <xf numFmtId="0" fontId="10" fillId="0" borderId="0" xfId="2" applyFont="1" applyAlignment="1">
      <alignment horizontal="right" vertical="center"/>
    </xf>
    <xf numFmtId="0" fontId="14" fillId="0" borderId="0" xfId="2" applyFont="1" applyAlignment="1">
      <alignment horizontal="right" vertical="center"/>
    </xf>
    <xf numFmtId="0" fontId="10" fillId="0" borderId="119" xfId="2" applyFont="1" applyBorder="1" applyAlignment="1">
      <alignment horizontal="center" vertical="center"/>
    </xf>
    <xf numFmtId="0" fontId="10" fillId="0" borderId="81" xfId="2" applyFont="1" applyBorder="1" applyAlignment="1">
      <alignment horizontal="center" vertical="center"/>
    </xf>
    <xf numFmtId="0" fontId="10" fillId="2" borderId="81" xfId="2" applyFont="1" applyFill="1" applyBorder="1" applyAlignment="1">
      <alignment horizontal="center" vertical="center"/>
    </xf>
    <xf numFmtId="0" fontId="10" fillId="0" borderId="82" xfId="2" applyFont="1" applyBorder="1" applyAlignment="1">
      <alignment horizontal="center" vertical="center"/>
    </xf>
    <xf numFmtId="0" fontId="10" fillId="3" borderId="121" xfId="2" applyFont="1" applyFill="1" applyBorder="1">
      <alignment vertical="center"/>
    </xf>
    <xf numFmtId="0" fontId="10" fillId="3" borderId="122" xfId="2" applyFont="1" applyFill="1" applyBorder="1">
      <alignment vertical="center"/>
    </xf>
    <xf numFmtId="0" fontId="10" fillId="3" borderId="124" xfId="2" applyFont="1" applyFill="1" applyBorder="1">
      <alignment vertical="center"/>
    </xf>
    <xf numFmtId="0" fontId="10" fillId="3" borderId="1" xfId="2" applyFont="1" applyFill="1" applyBorder="1">
      <alignment vertical="center"/>
    </xf>
    <xf numFmtId="0" fontId="10" fillId="3" borderId="131" xfId="2" applyFont="1" applyFill="1" applyBorder="1">
      <alignment vertical="center"/>
    </xf>
    <xf numFmtId="0" fontId="10" fillId="3" borderId="132" xfId="2" applyFont="1" applyFill="1" applyBorder="1">
      <alignment vertical="center"/>
    </xf>
    <xf numFmtId="0" fontId="10" fillId="4" borderId="136" xfId="2" applyFont="1" applyFill="1" applyBorder="1">
      <alignment vertical="center"/>
    </xf>
    <xf numFmtId="0" fontId="5" fillId="4" borderId="136" xfId="3" applyFont="1" applyFill="1" applyBorder="1" applyAlignment="1">
      <alignment vertical="center"/>
    </xf>
    <xf numFmtId="0" fontId="10" fillId="4" borderId="137" xfId="2" applyFont="1" applyFill="1" applyBorder="1">
      <alignment vertical="center"/>
    </xf>
    <xf numFmtId="0" fontId="10" fillId="0" borderId="2" xfId="2" applyFont="1" applyBorder="1">
      <alignment vertical="center"/>
    </xf>
    <xf numFmtId="0" fontId="5" fillId="0" borderId="138" xfId="1" quotePrefix="1" applyFont="1" applyBorder="1" applyAlignment="1">
      <alignment horizontal="distributed" vertical="center"/>
    </xf>
    <xf numFmtId="0" fontId="5" fillId="0" borderId="139" xfId="1" quotePrefix="1" applyFont="1" applyBorder="1" applyAlignment="1">
      <alignment horizontal="distributed" vertical="center"/>
    </xf>
    <xf numFmtId="0" fontId="5" fillId="0" borderId="28" xfId="1" applyFont="1" applyBorder="1" applyAlignment="1">
      <alignment horizontal="center" vertical="center"/>
    </xf>
    <xf numFmtId="0" fontId="5" fillId="0" borderId="140" xfId="1" applyFont="1" applyBorder="1" applyAlignment="1" applyProtection="1">
      <alignment horizontal="center" vertical="center"/>
      <protection locked="0"/>
    </xf>
    <xf numFmtId="179" fontId="5" fillId="3" borderId="22" xfId="4" applyNumberFormat="1" applyFont="1" applyFill="1" applyBorder="1" applyAlignment="1" applyProtection="1">
      <alignment horizontal="right" vertical="center"/>
      <protection locked="0"/>
    </xf>
    <xf numFmtId="179" fontId="5" fillId="3" borderId="141" xfId="4" applyNumberFormat="1" applyFont="1" applyFill="1" applyBorder="1" applyAlignment="1" applyProtection="1">
      <alignment horizontal="right" vertical="center"/>
      <protection locked="0"/>
    </xf>
    <xf numFmtId="181" fontId="5" fillId="2" borderId="22" xfId="5" applyNumberFormat="1" applyFont="1" applyFill="1" applyBorder="1" applyAlignment="1" applyProtection="1">
      <alignment horizontal="right" vertical="center"/>
    </xf>
    <xf numFmtId="181" fontId="5" fillId="2" borderId="141" xfId="5" applyNumberFormat="1" applyFont="1" applyFill="1" applyBorder="1" applyAlignment="1" applyProtection="1">
      <alignment horizontal="right" vertical="center"/>
    </xf>
    <xf numFmtId="179" fontId="5" fillId="3" borderId="22" xfId="1" applyNumberFormat="1" applyFont="1" applyFill="1" applyBorder="1" applyAlignment="1" applyProtection="1">
      <alignment horizontal="right" vertical="center"/>
      <protection locked="0"/>
    </xf>
    <xf numFmtId="179" fontId="5" fillId="3" borderId="141" xfId="1" applyNumberFormat="1" applyFont="1" applyFill="1" applyBorder="1" applyAlignment="1" applyProtection="1">
      <alignment horizontal="right" vertical="center"/>
      <protection locked="0"/>
    </xf>
    <xf numFmtId="179" fontId="5" fillId="3" borderId="143" xfId="4" applyNumberFormat="1" applyFont="1" applyFill="1" applyBorder="1" applyAlignment="1" applyProtection="1">
      <alignment horizontal="right" vertical="center"/>
      <protection locked="0"/>
    </xf>
    <xf numFmtId="179" fontId="5" fillId="3" borderId="144" xfId="4" applyNumberFormat="1" applyFont="1" applyFill="1" applyBorder="1" applyAlignment="1" applyProtection="1">
      <alignment horizontal="right" vertical="center"/>
      <protection locked="0"/>
    </xf>
    <xf numFmtId="0" fontId="2" fillId="0" borderId="0" xfId="6"/>
    <xf numFmtId="0" fontId="16" fillId="0" borderId="0" xfId="2" applyFont="1">
      <alignment vertical="center"/>
    </xf>
    <xf numFmtId="0" fontId="16" fillId="0" borderId="0" xfId="0" applyFont="1">
      <alignment vertical="center"/>
    </xf>
    <xf numFmtId="22" fontId="8" fillId="0" borderId="0" xfId="2" applyNumberFormat="1" applyFont="1" applyAlignment="1">
      <alignment vertical="center" shrinkToFit="1"/>
    </xf>
    <xf numFmtId="3" fontId="16" fillId="0" borderId="0" xfId="0" applyNumberFormat="1" applyFont="1">
      <alignment vertical="center"/>
    </xf>
    <xf numFmtId="0" fontId="10" fillId="0" borderId="31" xfId="2" applyFont="1" applyBorder="1" applyAlignment="1">
      <alignment horizontal="centerContinuous" vertical="center"/>
    </xf>
    <xf numFmtId="180" fontId="10" fillId="2" borderId="81" xfId="2" applyNumberFormat="1" applyFont="1" applyFill="1" applyBorder="1" applyAlignment="1">
      <alignment horizontal="center" vertical="center"/>
    </xf>
    <xf numFmtId="0" fontId="5" fillId="0" borderId="28" xfId="1" applyFont="1" applyBorder="1" applyAlignment="1" applyProtection="1">
      <alignment horizontal="center" vertical="center" shrinkToFit="1"/>
      <protection locked="0"/>
    </xf>
    <xf numFmtId="0" fontId="5" fillId="0" borderId="127" xfId="1" applyFont="1" applyBorder="1" applyAlignment="1" applyProtection="1">
      <alignment horizontal="center" vertical="center" shrinkToFit="1"/>
      <protection locked="0"/>
    </xf>
    <xf numFmtId="0" fontId="5" fillId="0" borderId="29" xfId="1" applyFont="1" applyBorder="1" applyAlignment="1" applyProtection="1">
      <alignment horizontal="center" vertical="center" shrinkToFit="1"/>
      <protection locked="0"/>
    </xf>
    <xf numFmtId="0" fontId="5" fillId="0" borderId="140" xfId="1" applyFont="1" applyBorder="1" applyAlignment="1" applyProtection="1">
      <alignment horizontal="center" vertical="center" shrinkToFit="1"/>
      <protection locked="0"/>
    </xf>
    <xf numFmtId="0" fontId="5" fillId="0" borderId="30" xfId="1" applyFont="1" applyBorder="1" applyAlignment="1" applyProtection="1">
      <alignment horizontal="center" vertical="center"/>
      <protection locked="0"/>
    </xf>
    <xf numFmtId="0" fontId="5" fillId="0" borderId="148" xfId="1" applyFont="1" applyBorder="1" applyAlignment="1" applyProtection="1">
      <alignment horizontal="center" vertical="center"/>
      <protection locked="0"/>
    </xf>
    <xf numFmtId="179" fontId="5" fillId="3" borderId="145" xfId="4" applyNumberFormat="1" applyFont="1" applyFill="1" applyBorder="1" applyAlignment="1" applyProtection="1">
      <alignment horizontal="right" vertical="center"/>
      <protection locked="0"/>
    </xf>
    <xf numFmtId="179" fontId="5" fillId="3" borderId="149" xfId="4" applyNumberFormat="1" applyFont="1" applyFill="1" applyBorder="1" applyAlignment="1" applyProtection="1">
      <alignment horizontal="right" vertical="center"/>
      <protection locked="0"/>
    </xf>
    <xf numFmtId="181" fontId="5" fillId="2" borderId="145" xfId="5" applyNumberFormat="1" applyFont="1" applyFill="1" applyBorder="1" applyAlignment="1" applyProtection="1">
      <alignment horizontal="right" vertical="center"/>
    </xf>
    <xf numFmtId="181" fontId="5" fillId="2" borderId="149" xfId="5" applyNumberFormat="1" applyFont="1" applyFill="1" applyBorder="1" applyAlignment="1" applyProtection="1">
      <alignment horizontal="right" vertical="center"/>
    </xf>
    <xf numFmtId="179" fontId="5" fillId="3" borderId="145" xfId="1" applyNumberFormat="1" applyFont="1" applyFill="1" applyBorder="1" applyAlignment="1" applyProtection="1">
      <alignment horizontal="right" vertical="center"/>
      <protection locked="0"/>
    </xf>
    <xf numFmtId="179" fontId="5" fillId="3" borderId="149" xfId="1" applyNumberFormat="1" applyFont="1" applyFill="1" applyBorder="1" applyAlignment="1" applyProtection="1">
      <alignment horizontal="right" vertical="center"/>
      <protection locked="0"/>
    </xf>
    <xf numFmtId="179" fontId="5" fillId="3" borderId="150" xfId="4" applyNumberFormat="1" applyFont="1" applyFill="1" applyBorder="1" applyAlignment="1" applyProtection="1">
      <alignment horizontal="right" vertical="center"/>
      <protection locked="0"/>
    </xf>
    <xf numFmtId="179" fontId="5" fillId="3" borderId="151" xfId="4" applyNumberFormat="1" applyFont="1" applyFill="1" applyBorder="1" applyAlignment="1" applyProtection="1">
      <alignment horizontal="right" vertical="center"/>
      <protection locked="0"/>
    </xf>
    <xf numFmtId="0" fontId="5" fillId="0" borderId="148" xfId="1" applyFont="1" applyBorder="1" applyAlignment="1">
      <alignment horizontal="center" vertical="center"/>
    </xf>
    <xf numFmtId="0" fontId="17" fillId="2" borderId="152" xfId="1" applyFont="1" applyFill="1" applyBorder="1" applyAlignment="1" applyProtection="1">
      <alignment horizontal="center" vertical="center" shrinkToFit="1"/>
      <protection locked="0"/>
    </xf>
    <xf numFmtId="183" fontId="17" fillId="2" borderId="153" xfId="1" applyNumberFormat="1" applyFont="1" applyFill="1" applyBorder="1" applyAlignment="1">
      <alignment horizontal="right" vertical="center"/>
    </xf>
    <xf numFmtId="0" fontId="17" fillId="0" borderId="43" xfId="1" applyFont="1" applyBorder="1" applyAlignment="1" applyProtection="1">
      <alignment horizontal="center" vertical="center" shrinkToFit="1"/>
      <protection locked="0"/>
    </xf>
    <xf numFmtId="183" fontId="17" fillId="0" borderId="154" xfId="1" applyNumberFormat="1" applyFont="1" applyBorder="1" applyAlignment="1" applyProtection="1">
      <alignment horizontal="right" vertical="center"/>
      <protection locked="0"/>
    </xf>
    <xf numFmtId="0" fontId="17" fillId="0" borderId="53" xfId="1" applyFont="1" applyBorder="1" applyAlignment="1" applyProtection="1">
      <alignment horizontal="center" vertical="center" shrinkToFit="1"/>
      <protection locked="0"/>
    </xf>
    <xf numFmtId="183" fontId="17" fillId="0" borderId="155" xfId="1" applyNumberFormat="1" applyFont="1" applyBorder="1" applyAlignment="1" applyProtection="1">
      <alignment horizontal="right" vertical="center"/>
      <protection locked="0"/>
    </xf>
    <xf numFmtId="0" fontId="17" fillId="0" borderId="156" xfId="1" applyFont="1" applyBorder="1" applyAlignment="1" applyProtection="1">
      <alignment horizontal="center" vertical="center" shrinkToFit="1"/>
      <protection locked="0"/>
    </xf>
    <xf numFmtId="183" fontId="17" fillId="0" borderId="157" xfId="1" applyNumberFormat="1" applyFont="1" applyBorder="1" applyAlignment="1" applyProtection="1">
      <alignment horizontal="right" vertical="center"/>
      <protection locked="0"/>
    </xf>
    <xf numFmtId="0" fontId="17" fillId="3" borderId="132" xfId="1" applyFont="1" applyFill="1" applyBorder="1" applyAlignment="1" applyProtection="1">
      <alignment horizontal="center" vertical="center" shrinkToFit="1"/>
      <protection locked="0"/>
    </xf>
    <xf numFmtId="183" fontId="17" fillId="3" borderId="158" xfId="1" applyNumberFormat="1" applyFont="1" applyFill="1" applyBorder="1" applyAlignment="1" applyProtection="1">
      <alignment horizontal="right" vertical="center"/>
      <protection locked="0"/>
    </xf>
    <xf numFmtId="183" fontId="17" fillId="2" borderId="153" xfId="1" applyNumberFormat="1" applyFont="1" applyFill="1" applyBorder="1" applyAlignment="1" applyProtection="1">
      <alignment horizontal="right" vertical="center"/>
      <protection locked="0"/>
    </xf>
    <xf numFmtId="0" fontId="0" fillId="6" borderId="0" xfId="0" applyFill="1">
      <alignment vertical="center"/>
    </xf>
    <xf numFmtId="38" fontId="0" fillId="6" borderId="0" xfId="7" applyFont="1" applyFill="1">
      <alignment vertical="center"/>
    </xf>
    <xf numFmtId="0" fontId="0" fillId="7" borderId="159" xfId="0" applyFill="1" applyBorder="1">
      <alignment vertical="center"/>
    </xf>
    <xf numFmtId="0" fontId="0" fillId="7" borderId="0" xfId="0" applyFill="1">
      <alignment vertical="center"/>
    </xf>
    <xf numFmtId="38" fontId="0" fillId="7" borderId="0" xfId="7" applyFont="1" applyFill="1">
      <alignment vertical="center"/>
    </xf>
    <xf numFmtId="0" fontId="5" fillId="0" borderId="1" xfId="1" applyFont="1" applyBorder="1" applyAlignment="1">
      <alignment vertical="center"/>
    </xf>
    <xf numFmtId="179" fontId="5" fillId="3" borderId="160" xfId="4" applyNumberFormat="1" applyFont="1" applyFill="1" applyBorder="1" applyAlignment="1">
      <alignment horizontal="right" vertical="center"/>
    </xf>
    <xf numFmtId="179" fontId="5" fillId="3" borderId="117" xfId="1" applyNumberFormat="1" applyFont="1" applyFill="1" applyBorder="1" applyAlignment="1">
      <alignment horizontal="right" vertical="center"/>
    </xf>
    <xf numFmtId="0" fontId="19" fillId="0" borderId="0" xfId="9" applyFont="1"/>
    <xf numFmtId="0" fontId="21" fillId="0" borderId="0" xfId="9" applyFont="1"/>
    <xf numFmtId="0" fontId="22" fillId="0" borderId="0" xfId="9" applyFont="1"/>
    <xf numFmtId="0" fontId="22" fillId="0" borderId="0" xfId="9" applyFont="1" applyAlignment="1">
      <alignment horizontal="right"/>
    </xf>
    <xf numFmtId="0" fontId="23" fillId="0" borderId="0" xfId="9" applyFont="1"/>
    <xf numFmtId="0" fontId="24" fillId="0" borderId="0" xfId="0" applyFont="1">
      <alignment vertical="center"/>
    </xf>
    <xf numFmtId="0" fontId="16" fillId="0" borderId="0" xfId="0" applyFont="1" applyAlignment="1">
      <alignment horizontal="right" vertical="center"/>
    </xf>
    <xf numFmtId="0" fontId="19" fillId="0" borderId="0" xfId="0" applyFont="1">
      <alignment vertical="center"/>
    </xf>
    <xf numFmtId="0" fontId="19" fillId="0" borderId="0" xfId="9" applyFont="1" applyAlignment="1">
      <alignment horizontal="right"/>
    </xf>
    <xf numFmtId="0" fontId="5" fillId="0" borderId="1" xfId="1" applyFont="1" applyBorder="1" applyAlignment="1">
      <alignment horizontal="left" vertical="center"/>
    </xf>
    <xf numFmtId="0" fontId="5" fillId="0" borderId="67" xfId="1" applyFont="1" applyBorder="1" applyAlignment="1">
      <alignment horizontal="center" vertical="center" shrinkToFit="1"/>
    </xf>
    <xf numFmtId="0" fontId="5" fillId="0" borderId="126" xfId="1" applyFont="1" applyBorder="1" applyAlignment="1">
      <alignment horizontal="center" vertical="center"/>
    </xf>
    <xf numFmtId="0" fontId="5" fillId="0" borderId="20" xfId="1" applyFont="1" applyBorder="1" applyAlignment="1">
      <alignment horizontal="center" vertical="center" shrinkToFit="1"/>
    </xf>
    <xf numFmtId="0" fontId="5" fillId="2" borderId="67" xfId="1" applyFont="1" applyFill="1" applyBorder="1" applyAlignment="1">
      <alignment horizontal="center" vertical="center" shrinkToFit="1"/>
    </xf>
    <xf numFmtId="0" fontId="5" fillId="0" borderId="142" xfId="1" applyFont="1" applyBorder="1" applyAlignment="1">
      <alignment horizontal="center" vertical="center" shrinkToFit="1"/>
    </xf>
    <xf numFmtId="0" fontId="5" fillId="3" borderId="29" xfId="1" applyFont="1" applyFill="1" applyBorder="1" applyAlignment="1" applyProtection="1">
      <alignment horizontal="center" vertical="center" shrinkToFit="1"/>
      <protection locked="0"/>
    </xf>
    <xf numFmtId="0" fontId="5" fillId="3" borderId="30" xfId="1" applyFont="1" applyFill="1" applyBorder="1" applyAlignment="1" applyProtection="1">
      <alignment horizontal="center" vertical="center" shrinkToFit="1"/>
      <protection locked="0"/>
    </xf>
    <xf numFmtId="180" fontId="5" fillId="0" borderId="39" xfId="1" applyNumberFormat="1" applyFont="1" applyBorder="1" applyAlignment="1" applyProtection="1">
      <alignment horizontal="right" vertical="center"/>
      <protection locked="0"/>
    </xf>
    <xf numFmtId="180" fontId="5" fillId="0" borderId="40" xfId="2" applyNumberFormat="1" applyFont="1" applyBorder="1" applyAlignment="1">
      <alignment horizontal="right" vertical="center"/>
    </xf>
    <xf numFmtId="180" fontId="5" fillId="0" borderId="40" xfId="1" applyNumberFormat="1" applyFont="1" applyBorder="1" applyAlignment="1" applyProtection="1">
      <alignment horizontal="right" vertical="center"/>
      <protection locked="0"/>
    </xf>
    <xf numFmtId="180" fontId="5" fillId="0" borderId="39" xfId="3" applyNumberFormat="1" applyFont="1" applyBorder="1" applyAlignment="1">
      <alignment vertical="center"/>
    </xf>
    <xf numFmtId="180" fontId="10" fillId="0" borderId="41" xfId="2" applyNumberFormat="1" applyFont="1" applyBorder="1">
      <alignment vertical="center"/>
    </xf>
    <xf numFmtId="0" fontId="10" fillId="4" borderId="42" xfId="2" applyFont="1" applyFill="1" applyBorder="1">
      <alignment vertical="center"/>
    </xf>
    <xf numFmtId="0" fontId="10" fillId="4" borderId="43" xfId="2" applyFont="1" applyFill="1" applyBorder="1">
      <alignment vertical="center"/>
    </xf>
    <xf numFmtId="0" fontId="10" fillId="4" borderId="44" xfId="2" applyFont="1" applyFill="1" applyBorder="1">
      <alignment vertical="center"/>
    </xf>
    <xf numFmtId="180" fontId="5" fillId="0" borderId="49" xfId="1" applyNumberFormat="1" applyFont="1" applyBorder="1" applyAlignment="1" applyProtection="1">
      <alignment horizontal="right" vertical="center"/>
      <protection locked="0"/>
    </xf>
    <xf numFmtId="180" fontId="5" fillId="0" borderId="50" xfId="1" applyNumberFormat="1" applyFont="1" applyBorder="1" applyAlignment="1" applyProtection="1">
      <alignment horizontal="right" vertical="center"/>
      <protection locked="0"/>
    </xf>
    <xf numFmtId="180" fontId="5" fillId="0" borderId="49" xfId="3" applyNumberFormat="1" applyFont="1" applyBorder="1" applyAlignment="1">
      <alignment vertical="center"/>
    </xf>
    <xf numFmtId="180" fontId="10" fillId="0" borderId="51" xfId="2" applyNumberFormat="1" applyFont="1" applyBorder="1">
      <alignment vertical="center"/>
    </xf>
    <xf numFmtId="0" fontId="10" fillId="4" borderId="52" xfId="2" applyFont="1" applyFill="1" applyBorder="1">
      <alignment vertical="center"/>
    </xf>
    <xf numFmtId="0" fontId="10" fillId="4" borderId="53" xfId="2" applyFont="1" applyFill="1" applyBorder="1">
      <alignment vertical="center"/>
    </xf>
    <xf numFmtId="0" fontId="10" fillId="4" borderId="54" xfId="2" applyFont="1" applyFill="1" applyBorder="1">
      <alignment vertical="center"/>
    </xf>
    <xf numFmtId="180" fontId="10" fillId="0" borderId="49" xfId="2" applyNumberFormat="1" applyFont="1" applyBorder="1">
      <alignment vertical="center"/>
    </xf>
    <xf numFmtId="180" fontId="10" fillId="0" borderId="50" xfId="2" applyNumberFormat="1" applyFont="1" applyBorder="1">
      <alignment vertical="center"/>
    </xf>
    <xf numFmtId="180" fontId="10" fillId="0" borderId="34" xfId="2" applyNumberFormat="1" applyFont="1" applyBorder="1">
      <alignment vertical="center"/>
    </xf>
    <xf numFmtId="180" fontId="10" fillId="0" borderId="36" xfId="2" applyNumberFormat="1" applyFont="1" applyBorder="1">
      <alignment vertical="center"/>
    </xf>
    <xf numFmtId="180" fontId="5" fillId="0" borderId="34" xfId="3" applyNumberFormat="1" applyFont="1" applyBorder="1" applyAlignment="1">
      <alignment vertical="center"/>
    </xf>
    <xf numFmtId="180" fontId="10" fillId="0" borderId="69" xfId="2" applyNumberFormat="1" applyFont="1" applyBorder="1">
      <alignment vertical="center"/>
    </xf>
    <xf numFmtId="0" fontId="10" fillId="4" borderId="70" xfId="2" applyFont="1" applyFill="1" applyBorder="1">
      <alignment vertical="center"/>
    </xf>
    <xf numFmtId="0" fontId="10" fillId="4" borderId="71" xfId="2" applyFont="1" applyFill="1" applyBorder="1">
      <alignment vertical="center"/>
    </xf>
    <xf numFmtId="0" fontId="10" fillId="4" borderId="72" xfId="2" applyFont="1" applyFill="1" applyBorder="1">
      <alignment vertical="center"/>
    </xf>
    <xf numFmtId="180" fontId="5" fillId="0" borderId="75" xfId="1" applyNumberFormat="1" applyFont="1" applyBorder="1" applyAlignment="1" applyProtection="1">
      <alignment vertical="center"/>
      <protection locked="0"/>
    </xf>
    <xf numFmtId="180" fontId="5" fillId="0" borderId="76" xfId="1" applyNumberFormat="1" applyFont="1" applyBorder="1" applyAlignment="1" applyProtection="1">
      <alignment vertical="center"/>
      <protection locked="0"/>
    </xf>
    <xf numFmtId="180" fontId="5" fillId="0" borderId="75" xfId="3" applyNumberFormat="1" applyFont="1" applyBorder="1" applyAlignment="1">
      <alignment vertical="center"/>
    </xf>
    <xf numFmtId="180" fontId="10" fillId="0" borderId="77" xfId="2" applyNumberFormat="1" applyFont="1" applyBorder="1">
      <alignment vertical="center"/>
    </xf>
    <xf numFmtId="0" fontId="10" fillId="4" borderId="78" xfId="2" applyFont="1" applyFill="1" applyBorder="1">
      <alignment vertical="center"/>
    </xf>
    <xf numFmtId="0" fontId="10" fillId="4" borderId="79" xfId="2" applyFont="1" applyFill="1" applyBorder="1">
      <alignment vertical="center"/>
    </xf>
    <xf numFmtId="0" fontId="10" fillId="4" borderId="80" xfId="2" applyFont="1" applyFill="1" applyBorder="1">
      <alignment vertical="center"/>
    </xf>
    <xf numFmtId="0" fontId="5" fillId="0" borderId="0" xfId="10" applyFont="1" applyAlignment="1">
      <alignment vertical="center"/>
    </xf>
    <xf numFmtId="38" fontId="5" fillId="0" borderId="0" xfId="7" applyFont="1" applyFill="1" applyBorder="1" applyAlignment="1">
      <alignment vertical="center"/>
    </xf>
    <xf numFmtId="38" fontId="5" fillId="0" borderId="0" xfId="3" applyNumberFormat="1" applyFont="1" applyAlignment="1">
      <alignment horizontal="right" vertical="center"/>
    </xf>
    <xf numFmtId="0" fontId="13" fillId="4" borderId="89" xfId="1" applyFont="1" applyFill="1" applyBorder="1" applyAlignment="1" applyProtection="1">
      <alignment horizontal="left" vertical="center"/>
      <protection locked="0"/>
    </xf>
    <xf numFmtId="0" fontId="5" fillId="4" borderId="90" xfId="10" applyFont="1" applyFill="1" applyBorder="1" applyAlignment="1">
      <alignment vertical="center"/>
    </xf>
    <xf numFmtId="38" fontId="5" fillId="4" borderId="90" xfId="7" applyFont="1" applyFill="1" applyBorder="1" applyAlignment="1">
      <alignment vertical="center"/>
    </xf>
    <xf numFmtId="38" fontId="5" fillId="4" borderId="90" xfId="3" applyNumberFormat="1" applyFont="1" applyFill="1" applyBorder="1" applyAlignment="1">
      <alignment horizontal="right" vertical="center"/>
    </xf>
    <xf numFmtId="38" fontId="5" fillId="4" borderId="91" xfId="3" applyNumberFormat="1" applyFont="1" applyFill="1" applyBorder="1" applyAlignment="1">
      <alignment horizontal="right" vertical="center"/>
    </xf>
    <xf numFmtId="0" fontId="5" fillId="4" borderId="92" xfId="1" applyFont="1" applyFill="1" applyBorder="1" applyAlignment="1" applyProtection="1">
      <alignment horizontal="left" vertical="center"/>
      <protection locked="0"/>
    </xf>
    <xf numFmtId="0" fontId="5" fillId="4" borderId="0" xfId="10" applyFont="1" applyFill="1" applyAlignment="1">
      <alignment vertical="center"/>
    </xf>
    <xf numFmtId="38" fontId="5" fillId="4" borderId="0" xfId="7" applyFont="1" applyFill="1" applyBorder="1" applyAlignment="1">
      <alignment vertical="center"/>
    </xf>
    <xf numFmtId="38" fontId="5" fillId="4" borderId="0" xfId="3" applyNumberFormat="1" applyFont="1" applyFill="1" applyAlignment="1">
      <alignment horizontal="right" vertical="center"/>
    </xf>
    <xf numFmtId="38" fontId="5" fillId="4" borderId="93" xfId="3" applyNumberFormat="1" applyFont="1" applyFill="1" applyBorder="1" applyAlignment="1">
      <alignment horizontal="right" vertical="center"/>
    </xf>
    <xf numFmtId="179" fontId="5" fillId="0" borderId="39" xfId="7" applyNumberFormat="1" applyFont="1" applyFill="1" applyBorder="1" applyAlignment="1">
      <alignment horizontal="right" vertical="center"/>
    </xf>
    <xf numFmtId="179" fontId="5" fillId="0" borderId="24" xfId="7" applyNumberFormat="1" applyFont="1" applyFill="1" applyBorder="1" applyAlignment="1">
      <alignment horizontal="right" vertical="center"/>
    </xf>
    <xf numFmtId="179" fontId="5" fillId="0" borderId="40" xfId="1" applyNumberFormat="1" applyFont="1" applyBorder="1" applyAlignment="1">
      <alignment horizontal="right" vertical="center"/>
    </xf>
    <xf numFmtId="0" fontId="5" fillId="4" borderId="0" xfId="1" applyFont="1" applyFill="1" applyAlignment="1" applyProtection="1">
      <alignment vertical="center"/>
      <protection locked="0"/>
    </xf>
    <xf numFmtId="184" fontId="5" fillId="4" borderId="0" xfId="1" applyNumberFormat="1" applyFont="1" applyFill="1" applyAlignment="1" applyProtection="1">
      <alignment vertical="center"/>
      <protection locked="0"/>
    </xf>
    <xf numFmtId="184" fontId="5" fillId="4" borderId="93" xfId="1" applyNumberFormat="1" applyFont="1" applyFill="1" applyBorder="1" applyAlignment="1" applyProtection="1">
      <alignment vertical="center"/>
      <protection locked="0"/>
    </xf>
    <xf numFmtId="0" fontId="5" fillId="4" borderId="92" xfId="3" applyFont="1" applyFill="1" applyBorder="1" applyAlignment="1">
      <alignment horizontal="left" vertical="center"/>
    </xf>
    <xf numFmtId="0" fontId="5" fillId="4" borderId="93" xfId="3" applyFont="1" applyFill="1" applyBorder="1" applyAlignment="1">
      <alignment vertical="center"/>
    </xf>
    <xf numFmtId="182" fontId="5" fillId="3" borderId="161" xfId="1" applyNumberFormat="1" applyFont="1" applyFill="1" applyBorder="1" applyAlignment="1">
      <alignment horizontal="center" vertical="center"/>
    </xf>
    <xf numFmtId="182" fontId="5" fillId="3" borderId="162" xfId="1" applyNumberFormat="1" applyFont="1" applyFill="1" applyBorder="1" applyAlignment="1">
      <alignment horizontal="center" vertical="center"/>
    </xf>
    <xf numFmtId="179" fontId="5" fillId="3" borderId="163" xfId="1" applyNumberFormat="1" applyFont="1" applyFill="1" applyBorder="1" applyAlignment="1" applyProtection="1">
      <alignment horizontal="right" vertical="center"/>
      <protection locked="0"/>
    </xf>
    <xf numFmtId="183" fontId="5" fillId="3" borderId="163" xfId="1" applyNumberFormat="1" applyFont="1" applyFill="1" applyBorder="1" applyAlignment="1" applyProtection="1">
      <alignment horizontal="center" vertical="center"/>
      <protection locked="0"/>
    </xf>
    <xf numFmtId="179" fontId="5" fillId="3" borderId="164" xfId="1" applyNumberFormat="1" applyFont="1" applyFill="1" applyBorder="1" applyAlignment="1" applyProtection="1">
      <alignment horizontal="right" vertical="center"/>
      <protection locked="0"/>
    </xf>
    <xf numFmtId="179" fontId="5" fillId="3" borderId="165" xfId="4" applyNumberFormat="1" applyFont="1" applyFill="1" applyBorder="1" applyAlignment="1">
      <alignment horizontal="right" vertical="center"/>
    </xf>
    <xf numFmtId="179" fontId="5" fillId="3" borderId="166" xfId="1" applyNumberFormat="1" applyFont="1" applyFill="1" applyBorder="1" applyAlignment="1">
      <alignment horizontal="right" vertical="center"/>
    </xf>
    <xf numFmtId="0" fontId="5" fillId="4" borderId="0" xfId="1" applyFont="1" applyFill="1" applyAlignment="1" applyProtection="1">
      <alignment horizontal="center" vertical="center"/>
      <protection locked="0"/>
    </xf>
    <xf numFmtId="0" fontId="5" fillId="4" borderId="0" xfId="3" applyFont="1" applyFill="1" applyAlignment="1">
      <alignment horizontal="left" vertical="center"/>
    </xf>
    <xf numFmtId="179" fontId="5" fillId="4" borderId="0" xfId="1" applyNumberFormat="1" applyFont="1" applyFill="1" applyAlignment="1" applyProtection="1">
      <alignment vertical="center"/>
      <protection locked="0"/>
    </xf>
    <xf numFmtId="180" fontId="10" fillId="0" borderId="119" xfId="2" applyNumberFormat="1" applyFont="1" applyBorder="1" applyAlignment="1">
      <alignment horizontal="center" vertical="center"/>
    </xf>
    <xf numFmtId="180" fontId="10" fillId="0" borderId="81" xfId="2" applyNumberFormat="1" applyFont="1" applyBorder="1" applyAlignment="1">
      <alignment horizontal="center" vertical="center"/>
    </xf>
    <xf numFmtId="180" fontId="10" fillId="0" borderId="120" xfId="2" applyNumberFormat="1" applyFont="1" applyBorder="1" applyAlignment="1">
      <alignment horizontal="center" vertical="center"/>
    </xf>
    <xf numFmtId="180" fontId="10" fillId="0" borderId="82" xfId="2" applyNumberFormat="1" applyFont="1" applyBorder="1" applyAlignment="1">
      <alignment horizontal="center" vertical="center"/>
    </xf>
    <xf numFmtId="0" fontId="5" fillId="4" borderId="92" xfId="1" quotePrefix="1" applyFont="1" applyFill="1" applyBorder="1" applyAlignment="1" applyProtection="1">
      <alignment vertical="center"/>
      <protection locked="0"/>
    </xf>
    <xf numFmtId="0" fontId="5" fillId="4" borderId="92" xfId="1" applyFont="1" applyFill="1" applyBorder="1" applyAlignment="1" applyProtection="1">
      <alignment vertical="center"/>
      <protection locked="0"/>
    </xf>
    <xf numFmtId="0" fontId="5" fillId="4" borderId="135" xfId="1" applyFont="1" applyFill="1" applyBorder="1" applyAlignment="1" applyProtection="1">
      <alignment vertical="center"/>
      <protection locked="0"/>
    </xf>
    <xf numFmtId="185" fontId="5" fillId="4" borderId="136" xfId="1" applyNumberFormat="1" applyFont="1" applyFill="1" applyBorder="1" applyAlignment="1" applyProtection="1">
      <alignment vertical="center"/>
      <protection locked="0"/>
    </xf>
    <xf numFmtId="0" fontId="5" fillId="4" borderId="136" xfId="1" applyFont="1" applyFill="1" applyBorder="1" applyAlignment="1" applyProtection="1">
      <alignment vertical="center"/>
      <protection locked="0"/>
    </xf>
    <xf numFmtId="181" fontId="5" fillId="4" borderId="136" xfId="8" applyNumberFormat="1" applyFont="1" applyFill="1" applyBorder="1" applyAlignment="1" applyProtection="1">
      <alignment vertical="center"/>
      <protection locked="0"/>
    </xf>
    <xf numFmtId="0" fontId="5" fillId="4" borderId="137" xfId="3" applyFont="1" applyFill="1" applyBorder="1" applyAlignment="1">
      <alignment vertical="center"/>
    </xf>
    <xf numFmtId="0" fontId="13" fillId="4" borderId="89" xfId="1" applyFont="1" applyFill="1" applyBorder="1" applyAlignment="1" applyProtection="1">
      <alignment vertical="center"/>
      <protection locked="0"/>
    </xf>
    <xf numFmtId="0" fontId="5" fillId="4" borderId="90" xfId="1" applyFont="1" applyFill="1" applyBorder="1" applyAlignment="1" applyProtection="1">
      <alignment vertical="center"/>
      <protection locked="0"/>
    </xf>
    <xf numFmtId="0" fontId="5" fillId="4" borderId="91" xfId="3" applyFont="1" applyFill="1" applyBorder="1" applyAlignment="1">
      <alignment vertical="center"/>
    </xf>
    <xf numFmtId="0" fontId="5" fillId="4" borderId="92" xfId="3" applyFont="1" applyFill="1" applyBorder="1" applyAlignment="1">
      <alignment vertical="center"/>
    </xf>
    <xf numFmtId="183" fontId="5" fillId="0" borderId="0" xfId="7" applyNumberFormat="1" applyFont="1" applyAlignment="1" applyProtection="1">
      <alignment vertical="center"/>
      <protection locked="0"/>
    </xf>
    <xf numFmtId="180" fontId="10" fillId="3" borderId="9" xfId="2" applyNumberFormat="1" applyFont="1" applyFill="1" applyBorder="1">
      <alignment vertical="center"/>
    </xf>
    <xf numFmtId="180" fontId="10" fillId="3" borderId="1" xfId="2" applyNumberFormat="1" applyFont="1" applyFill="1" applyBorder="1">
      <alignment vertical="center"/>
    </xf>
    <xf numFmtId="0" fontId="5" fillId="4" borderId="92" xfId="1" applyFont="1" applyFill="1" applyBorder="1" applyAlignment="1" applyProtection="1">
      <alignment horizontal="center" vertical="center"/>
      <protection locked="0"/>
    </xf>
    <xf numFmtId="180" fontId="10" fillId="3" borderId="131" xfId="2" applyNumberFormat="1" applyFont="1" applyFill="1" applyBorder="1">
      <alignment vertical="center"/>
    </xf>
    <xf numFmtId="180" fontId="10" fillId="3" borderId="132" xfId="2" applyNumberFormat="1" applyFont="1" applyFill="1" applyBorder="1">
      <alignment vertical="center"/>
    </xf>
    <xf numFmtId="180" fontId="10" fillId="2" borderId="83" xfId="2" applyNumberFormat="1" applyFont="1" applyFill="1" applyBorder="1">
      <alignment vertical="center"/>
    </xf>
    <xf numFmtId="180" fontId="10" fillId="3" borderId="83" xfId="2" applyNumberFormat="1" applyFont="1" applyFill="1" applyBorder="1">
      <alignment vertical="center"/>
    </xf>
    <xf numFmtId="180" fontId="10" fillId="3" borderId="133" xfId="2" applyNumberFormat="1" applyFont="1" applyFill="1" applyBorder="1">
      <alignment vertical="center"/>
    </xf>
    <xf numFmtId="180" fontId="10" fillId="3" borderId="134" xfId="2" applyNumberFormat="1" applyFont="1" applyFill="1" applyBorder="1">
      <alignment vertical="center"/>
    </xf>
    <xf numFmtId="38" fontId="5" fillId="0" borderId="0" xfId="7" applyFont="1" applyAlignment="1" applyProtection="1">
      <alignment vertical="center"/>
      <protection locked="0"/>
    </xf>
    <xf numFmtId="186" fontId="5" fillId="0" borderId="0" xfId="1" quotePrefix="1" applyNumberFormat="1" applyFont="1" applyAlignment="1">
      <alignment horizontal="right" vertical="center"/>
    </xf>
    <xf numFmtId="0" fontId="5" fillId="0" borderId="0" xfId="1" applyFont="1" applyAlignment="1" applyProtection="1">
      <alignment horizontal="left" vertical="center"/>
      <protection locked="0"/>
    </xf>
    <xf numFmtId="0" fontId="5" fillId="4" borderId="91" xfId="1" applyFont="1" applyFill="1" applyBorder="1" applyAlignment="1" applyProtection="1">
      <alignment vertical="center"/>
      <protection locked="0"/>
    </xf>
    <xf numFmtId="0" fontId="5" fillId="4" borderId="93" xfId="1" applyFont="1" applyFill="1" applyBorder="1" applyAlignment="1" applyProtection="1">
      <alignment vertical="center"/>
      <protection locked="0"/>
    </xf>
    <xf numFmtId="0" fontId="5" fillId="4" borderId="135" xfId="3" applyFont="1" applyFill="1" applyBorder="1" applyAlignment="1">
      <alignment vertical="center"/>
    </xf>
    <xf numFmtId="0" fontId="13" fillId="0" borderId="0" xfId="3" applyFont="1" applyAlignment="1">
      <alignment vertical="center"/>
    </xf>
    <xf numFmtId="0" fontId="5" fillId="4" borderId="90" xfId="3" applyFont="1" applyFill="1" applyBorder="1" applyAlignment="1">
      <alignment horizontal="left" vertical="center"/>
    </xf>
    <xf numFmtId="0" fontId="5" fillId="4" borderId="0" xfId="1" applyFont="1" applyFill="1" applyAlignment="1" applyProtection="1">
      <alignment horizontal="left" vertical="center"/>
      <protection locked="0"/>
    </xf>
    <xf numFmtId="0" fontId="5" fillId="4" borderId="137" xfId="1" applyFont="1" applyFill="1" applyBorder="1" applyAlignment="1" applyProtection="1">
      <alignment vertical="center"/>
      <protection locked="0"/>
    </xf>
    <xf numFmtId="0" fontId="5" fillId="4" borderId="136" xfId="1" applyFont="1" applyFill="1" applyBorder="1" applyAlignment="1" applyProtection="1">
      <alignment horizontal="left" vertical="center"/>
      <protection locked="0"/>
    </xf>
    <xf numFmtId="0" fontId="5" fillId="4" borderId="136" xfId="3" applyFont="1" applyFill="1" applyBorder="1" applyAlignment="1">
      <alignment horizontal="left" vertical="center"/>
    </xf>
    <xf numFmtId="180" fontId="5" fillId="4" borderId="24" xfId="1" applyNumberFormat="1" applyFont="1" applyFill="1" applyBorder="1" applyAlignment="1" applyProtection="1">
      <alignment horizontal="right" vertical="center"/>
      <protection locked="0"/>
    </xf>
    <xf numFmtId="180" fontId="10" fillId="0" borderId="26" xfId="2" applyNumberFormat="1" applyFont="1" applyBorder="1">
      <alignment vertical="center"/>
    </xf>
    <xf numFmtId="180" fontId="5" fillId="4" borderId="100" xfId="1" applyNumberFormat="1" applyFont="1" applyFill="1" applyBorder="1" applyAlignment="1" applyProtection="1">
      <alignment horizontal="right" vertical="center"/>
      <protection locked="0"/>
    </xf>
    <xf numFmtId="180" fontId="10" fillId="0" borderId="123" xfId="2" applyNumberFormat="1" applyFont="1" applyBorder="1">
      <alignment vertical="center"/>
    </xf>
    <xf numFmtId="180" fontId="5" fillId="0" borderId="34" xfId="1" applyNumberFormat="1" applyFont="1" applyBorder="1" applyAlignment="1" applyProtection="1">
      <alignment horizontal="right" vertical="center"/>
      <protection locked="0"/>
    </xf>
    <xf numFmtId="180" fontId="5" fillId="4" borderId="35" xfId="1" applyNumberFormat="1" applyFont="1" applyFill="1" applyBorder="1" applyAlignment="1" applyProtection="1">
      <alignment horizontal="right" vertical="center"/>
      <protection locked="0"/>
    </xf>
    <xf numFmtId="180" fontId="5" fillId="0" borderId="36" xfId="1" applyNumberFormat="1" applyFont="1" applyBorder="1" applyAlignment="1" applyProtection="1">
      <alignment horizontal="right" vertical="center"/>
      <protection locked="0"/>
    </xf>
    <xf numFmtId="180" fontId="10" fillId="0" borderId="37" xfId="2" applyNumberFormat="1" applyFont="1" applyBorder="1">
      <alignment vertical="center"/>
    </xf>
    <xf numFmtId="180" fontId="5" fillId="0" borderId="75" xfId="1" applyNumberFormat="1" applyFont="1" applyBorder="1" applyAlignment="1" applyProtection="1">
      <alignment horizontal="right" vertical="center"/>
      <protection locked="0"/>
    </xf>
    <xf numFmtId="180" fontId="5" fillId="0" borderId="146" xfId="1" applyNumberFormat="1" applyFont="1" applyBorder="1" applyAlignment="1" applyProtection="1">
      <alignment horizontal="right" vertical="center"/>
      <protection locked="0"/>
    </xf>
    <xf numFmtId="180" fontId="5" fillId="0" borderId="76" xfId="1" applyNumberFormat="1" applyFont="1" applyBorder="1" applyAlignment="1" applyProtection="1">
      <alignment horizontal="right" vertical="center"/>
      <protection locked="0"/>
    </xf>
    <xf numFmtId="180" fontId="10" fillId="0" borderId="147" xfId="2" applyNumberFormat="1" applyFont="1" applyBorder="1">
      <alignment vertical="center"/>
    </xf>
    <xf numFmtId="180" fontId="10" fillId="3" borderId="119" xfId="2" applyNumberFormat="1" applyFont="1" applyFill="1" applyBorder="1" applyAlignment="1">
      <alignment horizontal="center" vertical="center"/>
    </xf>
    <xf numFmtId="180" fontId="10" fillId="3" borderId="84" xfId="2" applyNumberFormat="1" applyFont="1" applyFill="1" applyBorder="1">
      <alignment vertical="center"/>
    </xf>
    <xf numFmtId="0" fontId="5" fillId="0" borderId="0" xfId="3" applyFont="1" applyAlignment="1">
      <alignment horizontal="right" vertical="center"/>
    </xf>
    <xf numFmtId="180" fontId="5" fillId="0" borderId="24" xfId="1" applyNumberFormat="1" applyFont="1" applyBorder="1" applyAlignment="1" applyProtection="1">
      <alignment horizontal="right" vertical="center"/>
      <protection locked="0"/>
    </xf>
    <xf numFmtId="180" fontId="5" fillId="0" borderId="100" xfId="1" applyNumberFormat="1" applyFont="1" applyBorder="1" applyAlignment="1" applyProtection="1">
      <alignment horizontal="right" vertical="center"/>
      <protection locked="0"/>
    </xf>
    <xf numFmtId="180" fontId="5" fillId="0" borderId="35" xfId="1" applyNumberFormat="1" applyFont="1" applyBorder="1" applyAlignment="1" applyProtection="1">
      <alignment horizontal="right" vertical="center"/>
      <protection locked="0"/>
    </xf>
    <xf numFmtId="0" fontId="10" fillId="3" borderId="9" xfId="2" applyFont="1" applyFill="1" applyBorder="1">
      <alignment vertical="center"/>
    </xf>
    <xf numFmtId="38" fontId="0" fillId="0" borderId="0" xfId="7" applyFont="1">
      <alignment vertical="center"/>
    </xf>
    <xf numFmtId="179" fontId="5" fillId="2" borderId="170" xfId="1" applyNumberFormat="1" applyFont="1" applyFill="1" applyBorder="1" applyAlignment="1">
      <alignment horizontal="right" vertical="center"/>
    </xf>
    <xf numFmtId="179" fontId="5" fillId="3" borderId="171" xfId="1" applyNumberFormat="1" applyFont="1" applyFill="1" applyBorder="1" applyAlignment="1">
      <alignment horizontal="right" vertical="center"/>
    </xf>
    <xf numFmtId="0" fontId="5" fillId="0" borderId="173" xfId="1" applyFont="1" applyBorder="1" applyAlignment="1" applyProtection="1">
      <alignment horizontal="center" vertical="center"/>
      <protection locked="0"/>
    </xf>
    <xf numFmtId="0" fontId="5" fillId="0" borderId="172" xfId="1" applyFont="1" applyBorder="1" applyAlignment="1" applyProtection="1">
      <alignment horizontal="center" vertical="center"/>
      <protection locked="0"/>
    </xf>
    <xf numFmtId="179" fontId="5" fillId="3" borderId="174" xfId="1" applyNumberFormat="1" applyFont="1" applyFill="1" applyBorder="1" applyAlignment="1">
      <alignment horizontal="right" vertical="center"/>
    </xf>
    <xf numFmtId="179" fontId="5" fillId="3" borderId="175" xfId="1" applyNumberFormat="1" applyFont="1" applyFill="1" applyBorder="1" applyAlignment="1">
      <alignment horizontal="right" vertical="center"/>
    </xf>
    <xf numFmtId="179" fontId="5" fillId="3" borderId="176" xfId="1" applyNumberFormat="1" applyFont="1" applyFill="1" applyBorder="1" applyAlignment="1">
      <alignment horizontal="right" vertical="center"/>
    </xf>
    <xf numFmtId="179" fontId="5" fillId="3" borderId="177" xfId="1" applyNumberFormat="1" applyFont="1" applyFill="1" applyBorder="1" applyAlignment="1">
      <alignment horizontal="right" vertical="center"/>
    </xf>
    <xf numFmtId="180" fontId="5" fillId="0" borderId="28" xfId="1" applyNumberFormat="1" applyFont="1" applyBorder="1" applyAlignment="1" applyProtection="1">
      <alignment horizontal="center" vertical="center" shrinkToFit="1"/>
      <protection locked="0"/>
    </xf>
    <xf numFmtId="180" fontId="5" fillId="0" borderId="127" xfId="1" applyNumberFormat="1" applyFont="1" applyBorder="1" applyAlignment="1" applyProtection="1">
      <alignment horizontal="center" vertical="center" shrinkToFit="1"/>
      <protection locked="0"/>
    </xf>
    <xf numFmtId="180" fontId="5" fillId="0" borderId="29" xfId="1" applyNumberFormat="1" applyFont="1" applyBorder="1" applyAlignment="1" applyProtection="1">
      <alignment horizontal="center" vertical="center" shrinkToFit="1"/>
      <protection locked="0"/>
    </xf>
    <xf numFmtId="180" fontId="5" fillId="0" borderId="140" xfId="1" applyNumberFormat="1" applyFont="1" applyBorder="1" applyAlignment="1" applyProtection="1">
      <alignment horizontal="center" vertical="center" shrinkToFit="1"/>
      <protection locked="0"/>
    </xf>
    <xf numFmtId="179" fontId="5" fillId="6" borderId="112" xfId="1" applyNumberFormat="1" applyFont="1" applyFill="1" applyBorder="1" applyAlignment="1">
      <alignment horizontal="right" vertical="center"/>
    </xf>
    <xf numFmtId="0" fontId="10" fillId="4" borderId="121" xfId="2" applyFont="1" applyFill="1" applyBorder="1">
      <alignment vertical="center"/>
    </xf>
    <xf numFmtId="0" fontId="10" fillId="4" borderId="122" xfId="2" applyFont="1" applyFill="1" applyBorder="1">
      <alignment vertical="center"/>
    </xf>
    <xf numFmtId="0" fontId="10" fillId="4" borderId="124" xfId="2" applyFont="1" applyFill="1" applyBorder="1">
      <alignment vertical="center"/>
    </xf>
    <xf numFmtId="179" fontId="10" fillId="4" borderId="24" xfId="2" applyNumberFormat="1" applyFont="1" applyFill="1" applyBorder="1">
      <alignment vertical="center"/>
    </xf>
    <xf numFmtId="179" fontId="10" fillId="4" borderId="100" xfId="2" applyNumberFormat="1" applyFont="1" applyFill="1" applyBorder="1">
      <alignment vertical="center"/>
    </xf>
    <xf numFmtId="179" fontId="10" fillId="4" borderId="11" xfId="2" applyNumberFormat="1" applyFont="1" applyFill="1" applyBorder="1">
      <alignment vertical="center"/>
    </xf>
    <xf numFmtId="179" fontId="10" fillId="0" borderId="24" xfId="2" applyNumberFormat="1" applyFont="1" applyBorder="1">
      <alignment vertical="center"/>
    </xf>
    <xf numFmtId="179" fontId="10" fillId="3" borderId="26" xfId="2" applyNumberFormat="1" applyFont="1" applyFill="1" applyBorder="1">
      <alignment vertical="center"/>
    </xf>
    <xf numFmtId="179" fontId="10" fillId="0" borderId="100" xfId="2" applyNumberFormat="1" applyFont="1" applyBorder="1">
      <alignment vertical="center"/>
    </xf>
    <xf numFmtId="179" fontId="10" fillId="3" borderId="123" xfId="2" applyNumberFormat="1" applyFont="1" applyFill="1" applyBorder="1">
      <alignment vertical="center"/>
    </xf>
    <xf numFmtId="179" fontId="10" fillId="0" borderId="11" xfId="2" applyNumberFormat="1" applyFont="1" applyBorder="1">
      <alignment vertical="center"/>
    </xf>
    <xf numFmtId="179" fontId="10" fillId="3" borderId="13" xfId="2" applyNumberFormat="1" applyFont="1" applyFill="1" applyBorder="1">
      <alignment vertical="center"/>
    </xf>
    <xf numFmtId="179" fontId="10" fillId="2" borderId="24" xfId="2" applyNumberFormat="1" applyFont="1" applyFill="1" applyBorder="1">
      <alignment vertical="center"/>
    </xf>
    <xf numFmtId="179" fontId="10" fillId="3" borderId="24" xfId="2" applyNumberFormat="1" applyFont="1" applyFill="1" applyBorder="1">
      <alignment vertical="center"/>
    </xf>
    <xf numFmtId="179" fontId="10" fillId="3" borderId="41" xfId="2" applyNumberFormat="1" applyFont="1" applyFill="1" applyBorder="1">
      <alignment vertical="center"/>
    </xf>
    <xf numFmtId="179" fontId="10" fillId="2" borderId="100" xfId="2" applyNumberFormat="1" applyFont="1" applyFill="1" applyBorder="1">
      <alignment vertical="center"/>
    </xf>
    <xf numFmtId="179" fontId="10" fillId="3" borderId="100" xfId="2" applyNumberFormat="1" applyFont="1" applyFill="1" applyBorder="1">
      <alignment vertical="center"/>
    </xf>
    <xf numFmtId="179" fontId="10" fillId="3" borderId="51" xfId="2" applyNumberFormat="1" applyFont="1" applyFill="1" applyBorder="1">
      <alignment vertical="center"/>
    </xf>
    <xf numFmtId="179" fontId="10" fillId="2" borderId="11" xfId="2" applyNumberFormat="1" applyFont="1" applyFill="1" applyBorder="1">
      <alignment vertical="center"/>
    </xf>
    <xf numFmtId="179" fontId="10" fillId="3" borderId="11" xfId="2" applyNumberFormat="1" applyFont="1" applyFill="1" applyBorder="1">
      <alignment vertical="center"/>
    </xf>
    <xf numFmtId="179" fontId="10" fillId="3" borderId="125" xfId="2" applyNumberFormat="1" applyFont="1" applyFill="1" applyBorder="1">
      <alignment vertical="center"/>
    </xf>
    <xf numFmtId="179" fontId="10" fillId="2" borderId="128" xfId="2" applyNumberFormat="1" applyFont="1" applyFill="1" applyBorder="1">
      <alignment vertical="center"/>
    </xf>
    <xf numFmtId="179" fontId="10" fillId="3" borderId="128" xfId="2" applyNumberFormat="1" applyFont="1" applyFill="1" applyBorder="1">
      <alignment vertical="center"/>
    </xf>
    <xf numFmtId="179" fontId="10" fillId="3" borderId="129" xfId="2" applyNumberFormat="1" applyFont="1" applyFill="1" applyBorder="1">
      <alignment vertical="center"/>
    </xf>
    <xf numFmtId="179" fontId="10" fillId="3" borderId="130" xfId="2" applyNumberFormat="1" applyFont="1" applyFill="1" applyBorder="1">
      <alignment vertical="center"/>
    </xf>
    <xf numFmtId="0" fontId="10" fillId="3" borderId="51" xfId="2" applyFont="1" applyFill="1" applyBorder="1">
      <alignment vertical="center"/>
    </xf>
    <xf numFmtId="0" fontId="10" fillId="3" borderId="107" xfId="2" applyFont="1" applyFill="1" applyBorder="1">
      <alignment vertical="center"/>
    </xf>
    <xf numFmtId="0" fontId="10" fillId="4" borderId="51" xfId="2" applyFont="1" applyFill="1" applyBorder="1">
      <alignment vertical="center"/>
    </xf>
    <xf numFmtId="0" fontId="10" fillId="4" borderId="107" xfId="2" applyFont="1" applyFill="1" applyBorder="1">
      <alignment vertical="center"/>
    </xf>
    <xf numFmtId="0" fontId="10" fillId="3" borderId="125" xfId="2" applyFont="1" applyFill="1" applyBorder="1">
      <alignment vertical="center"/>
    </xf>
    <xf numFmtId="0" fontId="10" fillId="3" borderId="167" xfId="2" applyFont="1" applyFill="1" applyBorder="1">
      <alignment vertical="center"/>
    </xf>
    <xf numFmtId="0" fontId="10" fillId="4" borderId="125" xfId="2" applyFont="1" applyFill="1" applyBorder="1">
      <alignment vertical="center"/>
    </xf>
    <xf numFmtId="0" fontId="10" fillId="4" borderId="167" xfId="2" applyFont="1" applyFill="1" applyBorder="1">
      <alignment vertical="center"/>
    </xf>
    <xf numFmtId="0" fontId="5" fillId="0" borderId="55" xfId="1" applyFont="1" applyBorder="1" applyAlignment="1">
      <alignment horizontal="distributed" vertical="center"/>
    </xf>
    <xf numFmtId="0" fontId="5" fillId="0" borderId="56" xfId="1" applyFont="1" applyBorder="1" applyAlignment="1">
      <alignment horizontal="distributed" vertical="center"/>
    </xf>
    <xf numFmtId="0" fontId="5" fillId="0" borderId="4" xfId="1" quotePrefix="1" applyFont="1" applyBorder="1" applyAlignment="1">
      <alignment horizontal="center" vertical="center"/>
    </xf>
    <xf numFmtId="0" fontId="5" fillId="0" borderId="5" xfId="1" quotePrefix="1" applyFont="1" applyBorder="1" applyAlignment="1">
      <alignment horizontal="center" vertical="center"/>
    </xf>
    <xf numFmtId="0" fontId="5" fillId="0" borderId="6" xfId="1" quotePrefix="1" applyFont="1" applyBorder="1" applyAlignment="1">
      <alignment horizontal="center" vertical="center"/>
    </xf>
    <xf numFmtId="0" fontId="5" fillId="0" borderId="7" xfId="1" quotePrefix="1" applyFont="1" applyBorder="1" applyAlignment="1">
      <alignment horizontal="center" vertical="center"/>
    </xf>
    <xf numFmtId="0" fontId="5" fillId="0" borderId="20" xfId="1" applyFont="1" applyBorder="1" applyAlignment="1">
      <alignment horizontal="distributed" vertical="center"/>
    </xf>
    <xf numFmtId="0" fontId="5" fillId="0" borderId="21" xfId="1" applyFont="1" applyBorder="1" applyAlignment="1">
      <alignment horizontal="distributed" vertical="center"/>
    </xf>
    <xf numFmtId="0" fontId="5" fillId="0" borderId="32" xfId="1" applyFont="1" applyBorder="1" applyAlignment="1">
      <alignment horizontal="distributed" vertical="center"/>
    </xf>
    <xf numFmtId="0" fontId="5" fillId="0" borderId="33" xfId="1" applyFont="1" applyBorder="1" applyAlignment="1">
      <alignment horizontal="distributed" vertical="center"/>
    </xf>
    <xf numFmtId="0" fontId="5" fillId="0" borderId="45" xfId="1" applyFont="1" applyBorder="1" applyAlignment="1">
      <alignment horizontal="distributed" vertical="center"/>
    </xf>
    <xf numFmtId="0" fontId="5" fillId="0" borderId="46" xfId="1" applyFont="1" applyBorder="1" applyAlignment="1">
      <alignment horizontal="distributed" vertical="center"/>
    </xf>
    <xf numFmtId="0" fontId="5" fillId="0" borderId="73" xfId="1" applyFont="1" applyBorder="1" applyAlignment="1">
      <alignment horizontal="distributed" vertical="center"/>
    </xf>
    <xf numFmtId="0" fontId="5" fillId="0" borderId="74" xfId="1" applyFont="1" applyBorder="1" applyAlignment="1">
      <alignment horizontal="distributed" vertical="center"/>
    </xf>
    <xf numFmtId="0" fontId="5" fillId="0" borderId="61" xfId="1" applyFont="1" applyBorder="1" applyAlignment="1">
      <alignment horizontal="distributed" vertical="center"/>
    </xf>
    <xf numFmtId="0" fontId="5" fillId="0" borderId="62" xfId="1" applyFont="1" applyBorder="1" applyAlignment="1">
      <alignment horizontal="distributed" vertical="center"/>
    </xf>
    <xf numFmtId="0" fontId="5" fillId="0" borderId="67" xfId="1" applyFont="1" applyBorder="1" applyAlignment="1">
      <alignment horizontal="distributed" vertical="center"/>
    </xf>
    <xf numFmtId="0" fontId="5" fillId="0" borderId="68" xfId="1" applyFont="1" applyBorder="1" applyAlignment="1">
      <alignment horizontal="distributed" vertical="center"/>
    </xf>
    <xf numFmtId="0" fontId="5" fillId="0" borderId="67" xfId="1" quotePrefix="1" applyFont="1" applyBorder="1" applyAlignment="1">
      <alignment horizontal="distributed" vertical="center"/>
    </xf>
    <xf numFmtId="0" fontId="5" fillId="0" borderId="68" xfId="1" quotePrefix="1" applyFont="1" applyBorder="1" applyAlignment="1">
      <alignment horizontal="distributed" vertical="center"/>
    </xf>
    <xf numFmtId="0" fontId="5" fillId="5" borderId="61" xfId="1" applyFont="1" applyFill="1" applyBorder="1" applyAlignment="1">
      <alignment horizontal="distributed" vertical="center"/>
    </xf>
    <xf numFmtId="0" fontId="5" fillId="5" borderId="62" xfId="1" applyFont="1" applyFill="1" applyBorder="1" applyAlignment="1">
      <alignment horizontal="distributed" vertical="center"/>
    </xf>
    <xf numFmtId="0" fontId="10" fillId="4" borderId="100" xfId="2" applyFont="1" applyFill="1" applyBorder="1">
      <alignment vertical="center"/>
    </xf>
    <xf numFmtId="0" fontId="5" fillId="0" borderId="55" xfId="1" quotePrefix="1" applyFont="1" applyBorder="1" applyAlignment="1">
      <alignment horizontal="distributed" vertical="center"/>
    </xf>
    <xf numFmtId="0" fontId="5" fillId="0" borderId="56" xfId="1" quotePrefix="1" applyFont="1" applyBorder="1" applyAlignment="1">
      <alignment horizontal="distributed" vertical="center"/>
    </xf>
    <xf numFmtId="0" fontId="5" fillId="0" borderId="61" xfId="1" quotePrefix="1" applyFont="1" applyBorder="1" applyAlignment="1">
      <alignment horizontal="distributed" vertical="center"/>
    </xf>
    <xf numFmtId="0" fontId="5" fillId="0" borderId="62" xfId="1" quotePrefix="1" applyFont="1" applyBorder="1" applyAlignment="1">
      <alignment horizontal="distributed" vertical="center"/>
    </xf>
    <xf numFmtId="180" fontId="10" fillId="0" borderId="81" xfId="2" applyNumberFormat="1" applyFont="1" applyBorder="1" applyAlignment="1">
      <alignment horizontal="center" vertical="center"/>
    </xf>
    <xf numFmtId="180" fontId="10" fillId="0" borderId="120" xfId="2" applyNumberFormat="1" applyFont="1" applyBorder="1" applyAlignment="1">
      <alignment horizontal="center" vertical="center"/>
    </xf>
    <xf numFmtId="0" fontId="10" fillId="3" borderId="41" xfId="2" applyFont="1" applyFill="1" applyBorder="1">
      <alignment vertical="center"/>
    </xf>
    <xf numFmtId="0" fontId="10" fillId="3" borderId="169" xfId="2" applyFont="1" applyFill="1" applyBorder="1">
      <alignment vertical="center"/>
    </xf>
    <xf numFmtId="0" fontId="10" fillId="4" borderId="24" xfId="2" applyFont="1" applyFill="1" applyBorder="1">
      <alignment vertical="center"/>
    </xf>
    <xf numFmtId="0" fontId="10" fillId="4" borderId="41" xfId="2" applyFont="1" applyFill="1" applyBorder="1">
      <alignment vertical="center"/>
    </xf>
    <xf numFmtId="0" fontId="5" fillId="3" borderId="114" xfId="1" applyFont="1" applyFill="1" applyBorder="1" applyAlignment="1">
      <alignment horizontal="distributed" vertical="center"/>
    </xf>
    <xf numFmtId="0" fontId="5" fillId="3" borderId="115" xfId="1" applyFont="1" applyFill="1" applyBorder="1" applyAlignment="1">
      <alignment horizontal="distributed" vertical="center"/>
    </xf>
    <xf numFmtId="180" fontId="10" fillId="3" borderId="81" xfId="2" applyNumberFormat="1" applyFont="1" applyFill="1" applyBorder="1" applyAlignment="1">
      <alignment horizontal="center" vertical="center"/>
    </xf>
    <xf numFmtId="180" fontId="10" fillId="3" borderId="120" xfId="2" applyNumberFormat="1" applyFont="1" applyFill="1" applyBorder="1" applyAlignment="1">
      <alignment horizontal="center" vertical="center"/>
    </xf>
    <xf numFmtId="0" fontId="10" fillId="3" borderId="24" xfId="2" applyFont="1" applyFill="1" applyBorder="1">
      <alignment vertical="center"/>
    </xf>
    <xf numFmtId="0" fontId="10" fillId="0" borderId="81" xfId="2" applyFont="1" applyBorder="1" applyAlignment="1">
      <alignment horizontal="center" vertical="center"/>
    </xf>
    <xf numFmtId="0" fontId="10" fillId="0" borderId="120" xfId="2" applyFont="1" applyBorder="1" applyAlignment="1">
      <alignment horizontal="center" vertical="center"/>
    </xf>
    <xf numFmtId="0" fontId="10" fillId="0" borderId="168" xfId="2" applyFont="1" applyBorder="1" applyAlignment="1">
      <alignment horizontal="center" vertical="center"/>
    </xf>
    <xf numFmtId="180" fontId="10" fillId="3" borderId="168" xfId="2" applyNumberFormat="1" applyFont="1" applyFill="1" applyBorder="1" applyAlignment="1">
      <alignment horizontal="center" vertical="center"/>
    </xf>
  </cellXfs>
  <cellStyles count="11">
    <cellStyle name="パーセント" xfId="8" builtinId="5"/>
    <cellStyle name="パーセント 2" xfId="5" xr:uid="{85BC3177-64F2-4D71-94E2-1AD4C402A557}"/>
    <cellStyle name="桁区切り" xfId="7" builtinId="6"/>
    <cellStyle name="桁区切り 2" xfId="4" xr:uid="{EC24A908-9AC6-4F28-82C6-5361F0CBCC7A}"/>
    <cellStyle name="標準" xfId="0" builtinId="0"/>
    <cellStyle name="標準 2" xfId="2" xr:uid="{E15CC728-81D3-42A1-871D-7CCCA2E70804}"/>
    <cellStyle name="標準 3" xfId="6" xr:uid="{117920CB-0562-4FAD-B8C5-FB2F58ACA609}"/>
    <cellStyle name="標準 4" xfId="9" xr:uid="{2DFFB136-C6DA-47B2-9A20-0DE33BB8A536}"/>
    <cellStyle name="標準_９月" xfId="1" xr:uid="{003F3B47-3260-45F4-A9EA-E8A29B186EA6}"/>
    <cellStyle name="標準_営業報告 45月目" xfId="3" xr:uid="{F616F453-03C4-40A9-A826-87723D9ACE45}"/>
    <cellStyle name="標準_部(3,4,5月)" xfId="10" xr:uid="{307BDA2E-A894-4297-B03E-7F2A0A862A2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2.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drawings/_rels/drawing7.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drawings/_rels/drawing8.xml.rels><?xml version="1.0" encoding="UTF-8" standalone="yes"?>
<Relationships xmlns="http://schemas.openxmlformats.org/package/2006/relationships"><Relationship Id="rId3" Type="http://schemas.openxmlformats.org/officeDocument/2006/relationships/image" Target="../media/image12.png"/><Relationship Id="rId7" Type="http://schemas.openxmlformats.org/officeDocument/2006/relationships/image" Target="../media/image19.png"/><Relationship Id="rId2" Type="http://schemas.openxmlformats.org/officeDocument/2006/relationships/image" Target="../media/image17.png"/><Relationship Id="rId1" Type="http://schemas.openxmlformats.org/officeDocument/2006/relationships/image" Target="../media/image16.png"/><Relationship Id="rId6" Type="http://schemas.openxmlformats.org/officeDocument/2006/relationships/image" Target="../media/image13.png"/><Relationship Id="rId5" Type="http://schemas.openxmlformats.org/officeDocument/2006/relationships/image" Target="../media/image7.png"/><Relationship Id="rId4" Type="http://schemas.openxmlformats.org/officeDocument/2006/relationships/image" Target="../media/image18.png"/></Relationships>
</file>

<file path=xl/drawings/_rels/drawing9.xml.rels><?xml version="1.0" encoding="UTF-8" standalone="yes"?>
<Relationships xmlns="http://schemas.openxmlformats.org/package/2006/relationships"><Relationship Id="rId3" Type="http://schemas.openxmlformats.org/officeDocument/2006/relationships/image" Target="../media/image22.png"/><Relationship Id="rId2" Type="http://schemas.openxmlformats.org/officeDocument/2006/relationships/image" Target="../media/image21.png"/><Relationship Id="rId1" Type="http://schemas.openxmlformats.org/officeDocument/2006/relationships/image" Target="../media/image20.png"/></Relationships>
</file>

<file path=xl/drawings/_rels/drawing10.xml.rels><?xml version="1.0" encoding="UTF-8" standalone="yes"?>
<Relationships xmlns="http://schemas.openxmlformats.org/package/2006/relationships"><Relationship Id="rId8" Type="http://schemas.openxmlformats.org/officeDocument/2006/relationships/image" Target="../media/image7.png"/><Relationship Id="rId13" Type="http://schemas.openxmlformats.org/officeDocument/2006/relationships/image" Target="../media/image13.png"/><Relationship Id="rId18" Type="http://schemas.openxmlformats.org/officeDocument/2006/relationships/image" Target="../media/image26.png"/><Relationship Id="rId3" Type="http://schemas.openxmlformats.org/officeDocument/2006/relationships/image" Target="../media/image2.png"/><Relationship Id="rId21" Type="http://schemas.openxmlformats.org/officeDocument/2006/relationships/image" Target="../media/image18.png"/><Relationship Id="rId7" Type="http://schemas.openxmlformats.org/officeDocument/2006/relationships/image" Target="../media/image6.png"/><Relationship Id="rId12" Type="http://schemas.openxmlformats.org/officeDocument/2006/relationships/image" Target="../media/image12.png"/><Relationship Id="rId17" Type="http://schemas.openxmlformats.org/officeDocument/2006/relationships/image" Target="../media/image25.png"/><Relationship Id="rId25" Type="http://schemas.openxmlformats.org/officeDocument/2006/relationships/image" Target="../media/image17.png"/><Relationship Id="rId2" Type="http://schemas.openxmlformats.org/officeDocument/2006/relationships/image" Target="../media/image1.png"/><Relationship Id="rId16" Type="http://schemas.openxmlformats.org/officeDocument/2006/relationships/image" Target="../media/image24.png"/><Relationship Id="rId20" Type="http://schemas.openxmlformats.org/officeDocument/2006/relationships/image" Target="../media/image28.png"/><Relationship Id="rId1" Type="http://schemas.openxmlformats.org/officeDocument/2006/relationships/image" Target="../media/image23.png"/><Relationship Id="rId6" Type="http://schemas.openxmlformats.org/officeDocument/2006/relationships/image" Target="../media/image5.png"/><Relationship Id="rId11" Type="http://schemas.openxmlformats.org/officeDocument/2006/relationships/image" Target="../media/image11.png"/><Relationship Id="rId24" Type="http://schemas.openxmlformats.org/officeDocument/2006/relationships/image" Target="../media/image30.png"/><Relationship Id="rId5" Type="http://schemas.openxmlformats.org/officeDocument/2006/relationships/image" Target="../media/image4.png"/><Relationship Id="rId15" Type="http://schemas.openxmlformats.org/officeDocument/2006/relationships/image" Target="../media/image16.png"/><Relationship Id="rId23" Type="http://schemas.openxmlformats.org/officeDocument/2006/relationships/image" Target="../media/image19.png"/><Relationship Id="rId10" Type="http://schemas.openxmlformats.org/officeDocument/2006/relationships/image" Target="../media/image9.png"/><Relationship Id="rId19" Type="http://schemas.openxmlformats.org/officeDocument/2006/relationships/image" Target="../media/image27.png"/><Relationship Id="rId4" Type="http://schemas.openxmlformats.org/officeDocument/2006/relationships/image" Target="../media/image3.png"/><Relationship Id="rId9" Type="http://schemas.openxmlformats.org/officeDocument/2006/relationships/image" Target="../media/image8.png"/><Relationship Id="rId14" Type="http://schemas.openxmlformats.org/officeDocument/2006/relationships/image" Target="../media/image15.png"/><Relationship Id="rId22" Type="http://schemas.openxmlformats.org/officeDocument/2006/relationships/image" Target="../media/image29.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xdr:colOff>
          <xdr:row>0</xdr:row>
          <xdr:rowOff>22860</xdr:rowOff>
        </xdr:from>
        <xdr:to>
          <xdr:col>2</xdr:col>
          <xdr:colOff>640080</xdr:colOff>
          <xdr:row>1</xdr:row>
          <xdr:rowOff>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ja-JP" altLang="en-US" sz="1200" b="0" i="0" u="none" strike="noStrike" baseline="0">
                  <a:solidFill>
                    <a:srgbClr val="000000"/>
                  </a:solidFill>
                  <a:latin typeface="Meiryo UI"/>
                  <a:ea typeface="Meiryo UI"/>
                </a:rPr>
                <a:t>データ読込</a:t>
              </a:r>
            </a:p>
            <a:p>
              <a:pPr algn="ctr" rtl="0">
                <a:defRPr sz="1000"/>
              </a:pPr>
              <a:endParaRPr lang="ja-JP" altLang="en-US" sz="1200" b="0" i="0" u="none" strike="noStrike" baseline="0">
                <a:solidFill>
                  <a:srgbClr val="000000"/>
                </a:solidFill>
                <a:latin typeface="Meiryo UI"/>
                <a:ea typeface="Meiryo UI"/>
              </a:endParaRPr>
            </a:p>
            <a:p>
              <a:pPr algn="ctr" rtl="0">
                <a:defRPr sz="1000"/>
              </a:pPr>
              <a:endParaRPr lang="ja-JP" altLang="en-US" sz="1200" b="0" i="0" u="none" strike="noStrike" baseline="0">
                <a:solidFill>
                  <a:srgbClr val="000000"/>
                </a:solidFill>
                <a:latin typeface="Meiryo UI"/>
                <a:ea typeface="Meiryo UI"/>
              </a:endParaRPr>
            </a:p>
            <a:p>
              <a:pPr algn="ctr" rtl="0">
                <a:defRPr sz="1000"/>
              </a:pPr>
              <a:endParaRPr lang="ja-JP" altLang="en-US" sz="1200" b="0" i="0" u="none" strike="noStrike" baseline="0">
                <a:solidFill>
                  <a:srgbClr val="000000"/>
                </a:solidFill>
                <a:latin typeface="Meiryo UI"/>
                <a:ea typeface="Meiryo UI"/>
              </a:endParaRPr>
            </a:p>
            <a:p>
              <a:pPr algn="ctr" rtl="0">
                <a:defRPr sz="1000"/>
              </a:pPr>
              <a:endParaRPr lang="ja-JP" altLang="en-US" sz="1200" b="0" i="0" u="none" strike="noStrike" baseline="0">
                <a:solidFill>
                  <a:srgbClr val="000000"/>
                </a:solidFill>
                <a:latin typeface="Meiryo UI"/>
                <a:ea typeface="Meiryo U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114300</xdr:colOff>
          <xdr:row>0</xdr:row>
          <xdr:rowOff>7620</xdr:rowOff>
        </xdr:from>
        <xdr:to>
          <xdr:col>4</xdr:col>
          <xdr:colOff>746760</xdr:colOff>
          <xdr:row>0</xdr:row>
          <xdr:rowOff>274320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ja-JP" altLang="en-US" sz="1200" b="0" i="0" u="none" strike="noStrike" baseline="0">
                  <a:solidFill>
                    <a:srgbClr val="000000"/>
                  </a:solidFill>
                  <a:latin typeface="Meiryo UI"/>
                  <a:ea typeface="Meiryo UI"/>
                </a:rPr>
                <a:t>経営企画へ</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xdr:colOff>
          <xdr:row>0</xdr:row>
          <xdr:rowOff>22860</xdr:rowOff>
        </xdr:from>
        <xdr:to>
          <xdr:col>2</xdr:col>
          <xdr:colOff>640080</xdr:colOff>
          <xdr:row>1</xdr:row>
          <xdr:rowOff>0</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100-000005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ja-JP" altLang="en-US" sz="1200" b="0" i="0" u="none" strike="noStrike" baseline="0">
                  <a:solidFill>
                    <a:srgbClr val="000000"/>
                  </a:solidFill>
                  <a:latin typeface="Meiryo UI"/>
                  <a:ea typeface="Meiryo UI"/>
                </a:rPr>
                <a:t>データ読込</a:t>
              </a:r>
            </a:p>
            <a:p>
              <a:pPr algn="ctr" rtl="0">
                <a:defRPr sz="1000"/>
              </a:pPr>
              <a:endParaRPr lang="ja-JP" altLang="en-US" sz="1200" b="0" i="0" u="none" strike="noStrike" baseline="0">
                <a:solidFill>
                  <a:srgbClr val="000000"/>
                </a:solidFill>
                <a:latin typeface="Meiryo UI"/>
                <a:ea typeface="Meiryo UI"/>
              </a:endParaRPr>
            </a:p>
            <a:p>
              <a:pPr algn="ctr" rtl="0">
                <a:defRPr sz="1000"/>
              </a:pPr>
              <a:endParaRPr lang="ja-JP" altLang="en-US" sz="1200" b="0" i="0" u="none" strike="noStrike" baseline="0">
                <a:solidFill>
                  <a:srgbClr val="000000"/>
                </a:solidFill>
                <a:latin typeface="Meiryo UI"/>
                <a:ea typeface="Meiryo UI"/>
              </a:endParaRPr>
            </a:p>
            <a:p>
              <a:pPr algn="ctr" rtl="0">
                <a:defRPr sz="1000"/>
              </a:pPr>
              <a:endParaRPr lang="ja-JP" altLang="en-US" sz="1200" b="0" i="0" u="none" strike="noStrike" baseline="0">
                <a:solidFill>
                  <a:srgbClr val="000000"/>
                </a:solidFill>
                <a:latin typeface="Meiryo UI"/>
                <a:ea typeface="Meiryo UI"/>
              </a:endParaRPr>
            </a:p>
            <a:p>
              <a:pPr algn="ctr" rtl="0">
                <a:defRPr sz="1000"/>
              </a:pPr>
              <a:endParaRPr lang="ja-JP" altLang="en-US" sz="1200" b="0" i="0" u="none" strike="noStrike" baseline="0">
                <a:solidFill>
                  <a:srgbClr val="000000"/>
                </a:solidFill>
                <a:latin typeface="Meiryo UI"/>
                <a:ea typeface="Meiryo U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114300</xdr:colOff>
          <xdr:row>0</xdr:row>
          <xdr:rowOff>7620</xdr:rowOff>
        </xdr:from>
        <xdr:to>
          <xdr:col>4</xdr:col>
          <xdr:colOff>746760</xdr:colOff>
          <xdr:row>0</xdr:row>
          <xdr:rowOff>274320</xdr:rowOff>
        </xdr:to>
        <xdr:sp macro="" textlink="">
          <xdr:nvSpPr>
            <xdr:cNvPr id="3078" name="Button 6" hidden="1">
              <a:extLst>
                <a:ext uri="{63B3BB69-23CF-44E3-9099-C40C66FF867C}">
                  <a14:compatExt spid="_x0000_s3078"/>
                </a:ext>
                <a:ext uri="{FF2B5EF4-FFF2-40B4-BE49-F238E27FC236}">
                  <a16:creationId xmlns:a16="http://schemas.microsoft.com/office/drawing/2014/main" id="{00000000-0008-0000-0100-000006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ja-JP" altLang="en-US" sz="1200" b="0" i="0" u="none" strike="noStrike" baseline="0">
                  <a:solidFill>
                    <a:srgbClr val="000000"/>
                  </a:solidFill>
                  <a:latin typeface="Meiryo UI"/>
                  <a:ea typeface="Meiryo UI"/>
                </a:rPr>
                <a:t>経営企画へ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xdr:colOff>
          <xdr:row>0</xdr:row>
          <xdr:rowOff>22860</xdr:rowOff>
        </xdr:from>
        <xdr:to>
          <xdr:col>2</xdr:col>
          <xdr:colOff>640080</xdr:colOff>
          <xdr:row>1</xdr:row>
          <xdr:rowOff>0</xdr:rowOff>
        </xdr:to>
        <xdr:sp macro="" textlink="">
          <xdr:nvSpPr>
            <xdr:cNvPr id="3079" name="Button 7" hidden="1">
              <a:extLst>
                <a:ext uri="{63B3BB69-23CF-44E3-9099-C40C66FF867C}">
                  <a14:compatExt spid="_x0000_s3079"/>
                </a:ext>
                <a:ext uri="{FF2B5EF4-FFF2-40B4-BE49-F238E27FC236}">
                  <a16:creationId xmlns:a16="http://schemas.microsoft.com/office/drawing/2014/main" id="{00000000-0008-0000-0100-000007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ja-JP" altLang="en-US" sz="1200" b="0" i="0" u="none" strike="noStrike" baseline="0">
                  <a:solidFill>
                    <a:srgbClr val="000000"/>
                  </a:solidFill>
                  <a:latin typeface="Meiryo UI"/>
                  <a:ea typeface="Meiryo UI"/>
                </a:rPr>
                <a:t>データ読込</a:t>
              </a:r>
            </a:p>
            <a:p>
              <a:pPr algn="ctr" rtl="0">
                <a:defRPr sz="1000"/>
              </a:pPr>
              <a:endParaRPr lang="ja-JP" altLang="en-US" sz="1200" b="0" i="0" u="none" strike="noStrike" baseline="0">
                <a:solidFill>
                  <a:srgbClr val="000000"/>
                </a:solidFill>
                <a:latin typeface="Meiryo UI"/>
                <a:ea typeface="Meiryo UI"/>
              </a:endParaRPr>
            </a:p>
            <a:p>
              <a:pPr algn="ctr" rtl="0">
                <a:defRPr sz="1000"/>
              </a:pPr>
              <a:endParaRPr lang="ja-JP" altLang="en-US" sz="1200" b="0" i="0" u="none" strike="noStrike" baseline="0">
                <a:solidFill>
                  <a:srgbClr val="000000"/>
                </a:solidFill>
                <a:latin typeface="Meiryo UI"/>
                <a:ea typeface="Meiryo UI"/>
              </a:endParaRPr>
            </a:p>
            <a:p>
              <a:pPr algn="ctr" rtl="0">
                <a:defRPr sz="1000"/>
              </a:pPr>
              <a:endParaRPr lang="ja-JP" altLang="en-US" sz="1200" b="0" i="0" u="none" strike="noStrike" baseline="0">
                <a:solidFill>
                  <a:srgbClr val="000000"/>
                </a:solidFill>
                <a:latin typeface="Meiryo UI"/>
                <a:ea typeface="Meiryo UI"/>
              </a:endParaRPr>
            </a:p>
            <a:p>
              <a:pPr algn="ctr" rtl="0">
                <a:defRPr sz="1000"/>
              </a:pPr>
              <a:endParaRPr lang="ja-JP" altLang="en-US" sz="1200" b="0" i="0" u="none" strike="noStrike" baseline="0">
                <a:solidFill>
                  <a:srgbClr val="000000"/>
                </a:solidFill>
                <a:latin typeface="Meiryo UI"/>
                <a:ea typeface="Meiryo U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114300</xdr:colOff>
          <xdr:row>0</xdr:row>
          <xdr:rowOff>7620</xdr:rowOff>
        </xdr:from>
        <xdr:to>
          <xdr:col>4</xdr:col>
          <xdr:colOff>746760</xdr:colOff>
          <xdr:row>0</xdr:row>
          <xdr:rowOff>274320</xdr:rowOff>
        </xdr:to>
        <xdr:sp macro="" textlink="">
          <xdr:nvSpPr>
            <xdr:cNvPr id="3080" name="Button 8" hidden="1">
              <a:extLst>
                <a:ext uri="{63B3BB69-23CF-44E3-9099-C40C66FF867C}">
                  <a14:compatExt spid="_x0000_s3080"/>
                </a:ext>
                <a:ext uri="{FF2B5EF4-FFF2-40B4-BE49-F238E27FC236}">
                  <a16:creationId xmlns:a16="http://schemas.microsoft.com/office/drawing/2014/main" id="{00000000-0008-0000-0100-000008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ja-JP" altLang="en-US" sz="1200" b="0" i="0" u="none" strike="noStrike" baseline="0">
                  <a:solidFill>
                    <a:srgbClr val="000000"/>
                  </a:solidFill>
                  <a:latin typeface="Meiryo UI"/>
                  <a:ea typeface="Meiryo UI"/>
                </a:rPr>
                <a:t>経営企画へ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xdr:colOff>
          <xdr:row>0</xdr:row>
          <xdr:rowOff>22860</xdr:rowOff>
        </xdr:from>
        <xdr:to>
          <xdr:col>2</xdr:col>
          <xdr:colOff>640080</xdr:colOff>
          <xdr:row>1</xdr:row>
          <xdr:rowOff>0</xdr:rowOff>
        </xdr:to>
        <xdr:sp macro="" textlink="">
          <xdr:nvSpPr>
            <xdr:cNvPr id="3081" name="Button 9" hidden="1">
              <a:extLst>
                <a:ext uri="{63B3BB69-23CF-44E3-9099-C40C66FF867C}">
                  <a14:compatExt spid="_x0000_s3081"/>
                </a:ext>
                <a:ext uri="{FF2B5EF4-FFF2-40B4-BE49-F238E27FC236}">
                  <a16:creationId xmlns:a16="http://schemas.microsoft.com/office/drawing/2014/main" id="{00000000-0008-0000-0100-000009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ja-JP" altLang="en-US" sz="1200" b="0" i="0" u="none" strike="noStrike" baseline="0">
                  <a:solidFill>
                    <a:srgbClr val="000000"/>
                  </a:solidFill>
                  <a:latin typeface="Meiryo UI"/>
                  <a:ea typeface="Meiryo UI"/>
                </a:rPr>
                <a:t>データ読込</a:t>
              </a:r>
            </a:p>
            <a:p>
              <a:pPr algn="ctr" rtl="0">
                <a:defRPr sz="1000"/>
              </a:pPr>
              <a:endParaRPr lang="ja-JP" altLang="en-US" sz="1200" b="0" i="0" u="none" strike="noStrike" baseline="0">
                <a:solidFill>
                  <a:srgbClr val="000000"/>
                </a:solidFill>
                <a:latin typeface="Meiryo UI"/>
                <a:ea typeface="Meiryo UI"/>
              </a:endParaRPr>
            </a:p>
            <a:p>
              <a:pPr algn="ctr" rtl="0">
                <a:defRPr sz="1000"/>
              </a:pPr>
              <a:endParaRPr lang="ja-JP" altLang="en-US" sz="1200" b="0" i="0" u="none" strike="noStrike" baseline="0">
                <a:solidFill>
                  <a:srgbClr val="000000"/>
                </a:solidFill>
                <a:latin typeface="Meiryo UI"/>
                <a:ea typeface="Meiryo UI"/>
              </a:endParaRPr>
            </a:p>
            <a:p>
              <a:pPr algn="ctr" rtl="0">
                <a:defRPr sz="1000"/>
              </a:pPr>
              <a:endParaRPr lang="ja-JP" altLang="en-US" sz="1200" b="0" i="0" u="none" strike="noStrike" baseline="0">
                <a:solidFill>
                  <a:srgbClr val="000000"/>
                </a:solidFill>
                <a:latin typeface="Meiryo UI"/>
                <a:ea typeface="Meiryo UI"/>
              </a:endParaRPr>
            </a:p>
            <a:p>
              <a:pPr algn="ctr" rtl="0">
                <a:defRPr sz="1000"/>
              </a:pPr>
              <a:endParaRPr lang="ja-JP" altLang="en-US" sz="1200" b="0" i="0" u="none" strike="noStrike" baseline="0">
                <a:solidFill>
                  <a:srgbClr val="000000"/>
                </a:solidFill>
                <a:latin typeface="Meiryo UI"/>
                <a:ea typeface="Meiryo U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114300</xdr:colOff>
          <xdr:row>0</xdr:row>
          <xdr:rowOff>7620</xdr:rowOff>
        </xdr:from>
        <xdr:to>
          <xdr:col>4</xdr:col>
          <xdr:colOff>746760</xdr:colOff>
          <xdr:row>0</xdr:row>
          <xdr:rowOff>274320</xdr:rowOff>
        </xdr:to>
        <xdr:sp macro="" textlink="">
          <xdr:nvSpPr>
            <xdr:cNvPr id="3082" name="Button 10" hidden="1">
              <a:extLst>
                <a:ext uri="{63B3BB69-23CF-44E3-9099-C40C66FF867C}">
                  <a14:compatExt spid="_x0000_s3082"/>
                </a:ext>
                <a:ext uri="{FF2B5EF4-FFF2-40B4-BE49-F238E27FC236}">
                  <a16:creationId xmlns:a16="http://schemas.microsoft.com/office/drawing/2014/main" id="{00000000-0008-0000-0100-00000A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ja-JP" altLang="en-US" sz="1200" b="0" i="0" u="none" strike="noStrike" baseline="0">
                  <a:solidFill>
                    <a:srgbClr val="000000"/>
                  </a:solidFill>
                  <a:latin typeface="Meiryo UI"/>
                  <a:ea typeface="Meiryo UI"/>
                </a:rPr>
                <a:t>経営企画へ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xdr:colOff>
          <xdr:row>0</xdr:row>
          <xdr:rowOff>22860</xdr:rowOff>
        </xdr:from>
        <xdr:to>
          <xdr:col>2</xdr:col>
          <xdr:colOff>640080</xdr:colOff>
          <xdr:row>1</xdr:row>
          <xdr:rowOff>0</xdr:rowOff>
        </xdr:to>
        <xdr:sp macro="" textlink="">
          <xdr:nvSpPr>
            <xdr:cNvPr id="3083" name="Button 11" hidden="1">
              <a:extLst>
                <a:ext uri="{63B3BB69-23CF-44E3-9099-C40C66FF867C}">
                  <a14:compatExt spid="_x0000_s3083"/>
                </a:ext>
                <a:ext uri="{FF2B5EF4-FFF2-40B4-BE49-F238E27FC236}">
                  <a16:creationId xmlns:a16="http://schemas.microsoft.com/office/drawing/2014/main" id="{00000000-0008-0000-0100-00000B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ja-JP" altLang="en-US" sz="1200" b="0" i="0" u="none" strike="noStrike" baseline="0">
                  <a:solidFill>
                    <a:srgbClr val="000000"/>
                  </a:solidFill>
                  <a:latin typeface="Meiryo UI"/>
                  <a:ea typeface="Meiryo UI"/>
                </a:rPr>
                <a:t>データ読込</a:t>
              </a:r>
            </a:p>
            <a:p>
              <a:pPr algn="ctr" rtl="0">
                <a:defRPr sz="1000"/>
              </a:pPr>
              <a:endParaRPr lang="ja-JP" altLang="en-US" sz="1200" b="0" i="0" u="none" strike="noStrike" baseline="0">
                <a:solidFill>
                  <a:srgbClr val="000000"/>
                </a:solidFill>
                <a:latin typeface="Meiryo UI"/>
                <a:ea typeface="Meiryo UI"/>
              </a:endParaRPr>
            </a:p>
            <a:p>
              <a:pPr algn="ctr" rtl="0">
                <a:defRPr sz="1000"/>
              </a:pPr>
              <a:endParaRPr lang="ja-JP" altLang="en-US" sz="1200" b="0" i="0" u="none" strike="noStrike" baseline="0">
                <a:solidFill>
                  <a:srgbClr val="000000"/>
                </a:solidFill>
                <a:latin typeface="Meiryo UI"/>
                <a:ea typeface="Meiryo UI"/>
              </a:endParaRPr>
            </a:p>
            <a:p>
              <a:pPr algn="ctr" rtl="0">
                <a:defRPr sz="1000"/>
              </a:pPr>
              <a:endParaRPr lang="ja-JP" altLang="en-US" sz="1200" b="0" i="0" u="none" strike="noStrike" baseline="0">
                <a:solidFill>
                  <a:srgbClr val="000000"/>
                </a:solidFill>
                <a:latin typeface="Meiryo UI"/>
                <a:ea typeface="Meiryo UI"/>
              </a:endParaRPr>
            </a:p>
            <a:p>
              <a:pPr algn="ctr" rtl="0">
                <a:defRPr sz="1000"/>
              </a:pPr>
              <a:endParaRPr lang="ja-JP" altLang="en-US" sz="1200" b="0" i="0" u="none" strike="noStrike" baseline="0">
                <a:solidFill>
                  <a:srgbClr val="000000"/>
                </a:solidFill>
                <a:latin typeface="Meiryo UI"/>
                <a:ea typeface="Meiryo U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114300</xdr:colOff>
          <xdr:row>0</xdr:row>
          <xdr:rowOff>7620</xdr:rowOff>
        </xdr:from>
        <xdr:to>
          <xdr:col>4</xdr:col>
          <xdr:colOff>746760</xdr:colOff>
          <xdr:row>0</xdr:row>
          <xdr:rowOff>274320</xdr:rowOff>
        </xdr:to>
        <xdr:sp macro="" textlink="">
          <xdr:nvSpPr>
            <xdr:cNvPr id="3084" name="Button 12" hidden="1">
              <a:extLst>
                <a:ext uri="{63B3BB69-23CF-44E3-9099-C40C66FF867C}">
                  <a14:compatExt spid="_x0000_s3084"/>
                </a:ext>
                <a:ext uri="{FF2B5EF4-FFF2-40B4-BE49-F238E27FC236}">
                  <a16:creationId xmlns:a16="http://schemas.microsoft.com/office/drawing/2014/main" id="{00000000-0008-0000-0100-00000C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ja-JP" altLang="en-US" sz="1200" b="0" i="0" u="none" strike="noStrike" baseline="0">
                  <a:solidFill>
                    <a:srgbClr val="000000"/>
                  </a:solidFill>
                  <a:latin typeface="Meiryo UI"/>
                  <a:ea typeface="Meiryo UI"/>
                </a:rPr>
                <a:t>経営企画へ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xdr:colOff>
          <xdr:row>0</xdr:row>
          <xdr:rowOff>22860</xdr:rowOff>
        </xdr:from>
        <xdr:to>
          <xdr:col>2</xdr:col>
          <xdr:colOff>640080</xdr:colOff>
          <xdr:row>1</xdr:row>
          <xdr:rowOff>0</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200-000004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ja-JP" altLang="en-US" sz="1200" b="0" i="0" u="none" strike="noStrike" baseline="0">
                  <a:solidFill>
                    <a:srgbClr val="000000"/>
                  </a:solidFill>
                  <a:latin typeface="Meiryo UI"/>
                  <a:ea typeface="Meiryo UI"/>
                </a:rPr>
                <a:t>データ読込</a:t>
              </a:r>
            </a:p>
            <a:p>
              <a:pPr algn="ctr" rtl="0">
                <a:defRPr sz="1000"/>
              </a:pPr>
              <a:endParaRPr lang="ja-JP" altLang="en-US" sz="1200" b="0" i="0" u="none" strike="noStrike" baseline="0">
                <a:solidFill>
                  <a:srgbClr val="000000"/>
                </a:solidFill>
                <a:latin typeface="Meiryo UI"/>
                <a:ea typeface="Meiryo UI"/>
              </a:endParaRPr>
            </a:p>
            <a:p>
              <a:pPr algn="ctr" rtl="0">
                <a:defRPr sz="1000"/>
              </a:pPr>
              <a:endParaRPr lang="ja-JP" altLang="en-US" sz="1200" b="0" i="0" u="none" strike="noStrike" baseline="0">
                <a:solidFill>
                  <a:srgbClr val="000000"/>
                </a:solidFill>
                <a:latin typeface="Meiryo UI"/>
                <a:ea typeface="Meiryo UI"/>
              </a:endParaRPr>
            </a:p>
            <a:p>
              <a:pPr algn="ctr" rtl="0">
                <a:defRPr sz="1000"/>
              </a:pPr>
              <a:endParaRPr lang="ja-JP" altLang="en-US" sz="1200" b="0" i="0" u="none" strike="noStrike" baseline="0">
                <a:solidFill>
                  <a:srgbClr val="000000"/>
                </a:solidFill>
                <a:latin typeface="Meiryo UI"/>
                <a:ea typeface="Meiryo UI"/>
              </a:endParaRPr>
            </a:p>
            <a:p>
              <a:pPr algn="ctr" rtl="0">
                <a:defRPr sz="1000"/>
              </a:pPr>
              <a:endParaRPr lang="ja-JP" altLang="en-US" sz="1200" b="0" i="0" u="none" strike="noStrike" baseline="0">
                <a:solidFill>
                  <a:srgbClr val="000000"/>
                </a:solidFill>
                <a:latin typeface="Meiryo UI"/>
                <a:ea typeface="Meiryo U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114300</xdr:colOff>
          <xdr:row>0</xdr:row>
          <xdr:rowOff>7620</xdr:rowOff>
        </xdr:from>
        <xdr:to>
          <xdr:col>4</xdr:col>
          <xdr:colOff>746760</xdr:colOff>
          <xdr:row>0</xdr:row>
          <xdr:rowOff>274320</xdr:rowOff>
        </xdr:to>
        <xdr:sp macro="" textlink="">
          <xdr:nvSpPr>
            <xdr:cNvPr id="4101" name="Button 5" hidden="1">
              <a:extLst>
                <a:ext uri="{63B3BB69-23CF-44E3-9099-C40C66FF867C}">
                  <a14:compatExt spid="_x0000_s4101"/>
                </a:ext>
                <a:ext uri="{FF2B5EF4-FFF2-40B4-BE49-F238E27FC236}">
                  <a16:creationId xmlns:a16="http://schemas.microsoft.com/office/drawing/2014/main" id="{00000000-0008-0000-0200-000005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ja-JP" altLang="en-US" sz="1200" b="0" i="0" u="none" strike="noStrike" baseline="0">
                  <a:solidFill>
                    <a:srgbClr val="000000"/>
                  </a:solidFill>
                  <a:latin typeface="Meiryo UI"/>
                  <a:ea typeface="Meiryo UI"/>
                </a:rPr>
                <a:t>経営企画へ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xdr:colOff>
          <xdr:row>0</xdr:row>
          <xdr:rowOff>22860</xdr:rowOff>
        </xdr:from>
        <xdr:to>
          <xdr:col>2</xdr:col>
          <xdr:colOff>640080</xdr:colOff>
          <xdr:row>1</xdr:row>
          <xdr:rowOff>0</xdr:rowOff>
        </xdr:to>
        <xdr:sp macro="" textlink="">
          <xdr:nvSpPr>
            <xdr:cNvPr id="4102" name="Button 6" hidden="1">
              <a:extLst>
                <a:ext uri="{63B3BB69-23CF-44E3-9099-C40C66FF867C}">
                  <a14:compatExt spid="_x0000_s4102"/>
                </a:ext>
                <a:ext uri="{FF2B5EF4-FFF2-40B4-BE49-F238E27FC236}">
                  <a16:creationId xmlns:a16="http://schemas.microsoft.com/office/drawing/2014/main" id="{00000000-0008-0000-0200-000006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ja-JP" altLang="en-US" sz="1200" b="0" i="0" u="none" strike="noStrike" baseline="0">
                  <a:solidFill>
                    <a:srgbClr val="000000"/>
                  </a:solidFill>
                  <a:latin typeface="Meiryo UI"/>
                  <a:ea typeface="Meiryo UI"/>
                </a:rPr>
                <a:t>データ読込</a:t>
              </a:r>
            </a:p>
            <a:p>
              <a:pPr algn="ctr" rtl="0">
                <a:defRPr sz="1000"/>
              </a:pPr>
              <a:endParaRPr lang="ja-JP" altLang="en-US" sz="1200" b="0" i="0" u="none" strike="noStrike" baseline="0">
                <a:solidFill>
                  <a:srgbClr val="000000"/>
                </a:solidFill>
                <a:latin typeface="Meiryo UI"/>
                <a:ea typeface="Meiryo UI"/>
              </a:endParaRPr>
            </a:p>
            <a:p>
              <a:pPr algn="ctr" rtl="0">
                <a:defRPr sz="1000"/>
              </a:pPr>
              <a:endParaRPr lang="ja-JP" altLang="en-US" sz="1200" b="0" i="0" u="none" strike="noStrike" baseline="0">
                <a:solidFill>
                  <a:srgbClr val="000000"/>
                </a:solidFill>
                <a:latin typeface="Meiryo UI"/>
                <a:ea typeface="Meiryo UI"/>
              </a:endParaRPr>
            </a:p>
            <a:p>
              <a:pPr algn="ctr" rtl="0">
                <a:defRPr sz="1000"/>
              </a:pPr>
              <a:endParaRPr lang="ja-JP" altLang="en-US" sz="1200" b="0" i="0" u="none" strike="noStrike" baseline="0">
                <a:solidFill>
                  <a:srgbClr val="000000"/>
                </a:solidFill>
                <a:latin typeface="Meiryo UI"/>
                <a:ea typeface="Meiryo UI"/>
              </a:endParaRPr>
            </a:p>
            <a:p>
              <a:pPr algn="ctr" rtl="0">
                <a:defRPr sz="1000"/>
              </a:pPr>
              <a:endParaRPr lang="ja-JP" altLang="en-US" sz="1200" b="0" i="0" u="none" strike="noStrike" baseline="0">
                <a:solidFill>
                  <a:srgbClr val="000000"/>
                </a:solidFill>
                <a:latin typeface="Meiryo UI"/>
                <a:ea typeface="Meiryo U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114300</xdr:colOff>
          <xdr:row>0</xdr:row>
          <xdr:rowOff>7620</xdr:rowOff>
        </xdr:from>
        <xdr:to>
          <xdr:col>4</xdr:col>
          <xdr:colOff>746760</xdr:colOff>
          <xdr:row>0</xdr:row>
          <xdr:rowOff>274320</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200-000007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ja-JP" altLang="en-US" sz="1200" b="0" i="0" u="none" strike="noStrike" baseline="0">
                  <a:solidFill>
                    <a:srgbClr val="000000"/>
                  </a:solidFill>
                  <a:latin typeface="Meiryo UI"/>
                  <a:ea typeface="Meiryo UI"/>
                </a:rPr>
                <a:t>経営企画へ</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xdr:colOff>
          <xdr:row>0</xdr:row>
          <xdr:rowOff>22860</xdr:rowOff>
        </xdr:from>
        <xdr:to>
          <xdr:col>2</xdr:col>
          <xdr:colOff>640080</xdr:colOff>
          <xdr:row>1</xdr:row>
          <xdr:rowOff>0</xdr:rowOff>
        </xdr:to>
        <xdr:sp macro="" textlink="">
          <xdr:nvSpPr>
            <xdr:cNvPr id="5124" name="Button 4" hidden="1">
              <a:extLst>
                <a:ext uri="{63B3BB69-23CF-44E3-9099-C40C66FF867C}">
                  <a14:compatExt spid="_x0000_s5124"/>
                </a:ext>
                <a:ext uri="{FF2B5EF4-FFF2-40B4-BE49-F238E27FC236}">
                  <a16:creationId xmlns:a16="http://schemas.microsoft.com/office/drawing/2014/main" id="{00000000-0008-0000-0300-000004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ja-JP" altLang="en-US" sz="1200" b="0" i="0" u="none" strike="noStrike" baseline="0">
                  <a:solidFill>
                    <a:srgbClr val="000000"/>
                  </a:solidFill>
                  <a:latin typeface="Meiryo UI"/>
                  <a:ea typeface="Meiryo UI"/>
                </a:rPr>
                <a:t>データ読込</a:t>
              </a:r>
            </a:p>
            <a:p>
              <a:pPr algn="ctr" rtl="0">
                <a:defRPr sz="1000"/>
              </a:pPr>
              <a:endParaRPr lang="ja-JP" altLang="en-US" sz="1200" b="0" i="0" u="none" strike="noStrike" baseline="0">
                <a:solidFill>
                  <a:srgbClr val="000000"/>
                </a:solidFill>
                <a:latin typeface="Meiryo UI"/>
                <a:ea typeface="Meiryo UI"/>
              </a:endParaRPr>
            </a:p>
            <a:p>
              <a:pPr algn="ctr" rtl="0">
                <a:defRPr sz="1000"/>
              </a:pPr>
              <a:endParaRPr lang="ja-JP" altLang="en-US" sz="1200" b="0" i="0" u="none" strike="noStrike" baseline="0">
                <a:solidFill>
                  <a:srgbClr val="000000"/>
                </a:solidFill>
                <a:latin typeface="Meiryo UI"/>
                <a:ea typeface="Meiryo UI"/>
              </a:endParaRPr>
            </a:p>
            <a:p>
              <a:pPr algn="ctr" rtl="0">
                <a:defRPr sz="1000"/>
              </a:pPr>
              <a:endParaRPr lang="ja-JP" altLang="en-US" sz="1200" b="0" i="0" u="none" strike="noStrike" baseline="0">
                <a:solidFill>
                  <a:srgbClr val="000000"/>
                </a:solidFill>
                <a:latin typeface="Meiryo UI"/>
                <a:ea typeface="Meiryo UI"/>
              </a:endParaRPr>
            </a:p>
            <a:p>
              <a:pPr algn="ctr" rtl="0">
                <a:defRPr sz="1000"/>
              </a:pPr>
              <a:endParaRPr lang="ja-JP" altLang="en-US" sz="1200" b="0" i="0" u="none" strike="noStrike" baseline="0">
                <a:solidFill>
                  <a:srgbClr val="000000"/>
                </a:solidFill>
                <a:latin typeface="Meiryo UI"/>
                <a:ea typeface="Meiryo U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114300</xdr:colOff>
          <xdr:row>0</xdr:row>
          <xdr:rowOff>7620</xdr:rowOff>
        </xdr:from>
        <xdr:to>
          <xdr:col>4</xdr:col>
          <xdr:colOff>746760</xdr:colOff>
          <xdr:row>0</xdr:row>
          <xdr:rowOff>274320</xdr:rowOff>
        </xdr:to>
        <xdr:sp macro="" textlink="">
          <xdr:nvSpPr>
            <xdr:cNvPr id="5125" name="Button 5" hidden="1">
              <a:extLst>
                <a:ext uri="{63B3BB69-23CF-44E3-9099-C40C66FF867C}">
                  <a14:compatExt spid="_x0000_s5125"/>
                </a:ext>
                <a:ext uri="{FF2B5EF4-FFF2-40B4-BE49-F238E27FC236}">
                  <a16:creationId xmlns:a16="http://schemas.microsoft.com/office/drawing/2014/main" id="{00000000-0008-0000-0300-000005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ja-JP" altLang="en-US" sz="1200" b="0" i="0" u="none" strike="noStrike" baseline="0">
                  <a:solidFill>
                    <a:srgbClr val="000000"/>
                  </a:solidFill>
                  <a:latin typeface="Meiryo UI"/>
                  <a:ea typeface="Meiryo UI"/>
                </a:rPr>
                <a:t>経営企画へ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xdr:colOff>
          <xdr:row>0</xdr:row>
          <xdr:rowOff>22860</xdr:rowOff>
        </xdr:from>
        <xdr:to>
          <xdr:col>2</xdr:col>
          <xdr:colOff>640080</xdr:colOff>
          <xdr:row>1</xdr:row>
          <xdr:rowOff>0</xdr:rowOff>
        </xdr:to>
        <xdr:sp macro="" textlink="">
          <xdr:nvSpPr>
            <xdr:cNvPr id="5126" name="Button 6" hidden="1">
              <a:extLst>
                <a:ext uri="{63B3BB69-23CF-44E3-9099-C40C66FF867C}">
                  <a14:compatExt spid="_x0000_s5126"/>
                </a:ext>
                <a:ext uri="{FF2B5EF4-FFF2-40B4-BE49-F238E27FC236}">
                  <a16:creationId xmlns:a16="http://schemas.microsoft.com/office/drawing/2014/main" id="{00000000-0008-0000-0300-000006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ja-JP" altLang="en-US" sz="1200" b="0" i="0" u="none" strike="noStrike" baseline="0">
                  <a:solidFill>
                    <a:srgbClr val="000000"/>
                  </a:solidFill>
                  <a:latin typeface="Meiryo UI"/>
                  <a:ea typeface="Meiryo UI"/>
                </a:rPr>
                <a:t>データ読込</a:t>
              </a:r>
            </a:p>
            <a:p>
              <a:pPr algn="ctr" rtl="0">
                <a:defRPr sz="1000"/>
              </a:pPr>
              <a:endParaRPr lang="ja-JP" altLang="en-US" sz="1200" b="0" i="0" u="none" strike="noStrike" baseline="0">
                <a:solidFill>
                  <a:srgbClr val="000000"/>
                </a:solidFill>
                <a:latin typeface="Meiryo UI"/>
                <a:ea typeface="Meiryo UI"/>
              </a:endParaRPr>
            </a:p>
            <a:p>
              <a:pPr algn="ctr" rtl="0">
                <a:defRPr sz="1000"/>
              </a:pPr>
              <a:endParaRPr lang="ja-JP" altLang="en-US" sz="1200" b="0" i="0" u="none" strike="noStrike" baseline="0">
                <a:solidFill>
                  <a:srgbClr val="000000"/>
                </a:solidFill>
                <a:latin typeface="Meiryo UI"/>
                <a:ea typeface="Meiryo UI"/>
              </a:endParaRPr>
            </a:p>
            <a:p>
              <a:pPr algn="ctr" rtl="0">
                <a:defRPr sz="1000"/>
              </a:pPr>
              <a:endParaRPr lang="ja-JP" altLang="en-US" sz="1200" b="0" i="0" u="none" strike="noStrike" baseline="0">
                <a:solidFill>
                  <a:srgbClr val="000000"/>
                </a:solidFill>
                <a:latin typeface="Meiryo UI"/>
                <a:ea typeface="Meiryo UI"/>
              </a:endParaRPr>
            </a:p>
            <a:p>
              <a:pPr algn="ctr" rtl="0">
                <a:defRPr sz="1000"/>
              </a:pPr>
              <a:endParaRPr lang="ja-JP" altLang="en-US" sz="1200" b="0" i="0" u="none" strike="noStrike" baseline="0">
                <a:solidFill>
                  <a:srgbClr val="000000"/>
                </a:solidFill>
                <a:latin typeface="Meiryo UI"/>
                <a:ea typeface="Meiryo U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114300</xdr:colOff>
          <xdr:row>0</xdr:row>
          <xdr:rowOff>7620</xdr:rowOff>
        </xdr:from>
        <xdr:to>
          <xdr:col>4</xdr:col>
          <xdr:colOff>746760</xdr:colOff>
          <xdr:row>0</xdr:row>
          <xdr:rowOff>274320</xdr:rowOff>
        </xdr:to>
        <xdr:sp macro="" textlink="">
          <xdr:nvSpPr>
            <xdr:cNvPr id="5127" name="Button 7" hidden="1">
              <a:extLst>
                <a:ext uri="{63B3BB69-23CF-44E3-9099-C40C66FF867C}">
                  <a14:compatExt spid="_x0000_s5127"/>
                </a:ext>
                <a:ext uri="{FF2B5EF4-FFF2-40B4-BE49-F238E27FC236}">
                  <a16:creationId xmlns:a16="http://schemas.microsoft.com/office/drawing/2014/main" id="{00000000-0008-0000-0300-000007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ja-JP" altLang="en-US" sz="1200" b="0" i="0" u="none" strike="noStrike" baseline="0">
                  <a:solidFill>
                    <a:srgbClr val="000000"/>
                  </a:solidFill>
                  <a:latin typeface="Meiryo UI"/>
                  <a:ea typeface="Meiryo UI"/>
                </a:rPr>
                <a:t>経営企画へ</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xdr:colOff>
          <xdr:row>0</xdr:row>
          <xdr:rowOff>22860</xdr:rowOff>
        </xdr:from>
        <xdr:to>
          <xdr:col>2</xdr:col>
          <xdr:colOff>640080</xdr:colOff>
          <xdr:row>1</xdr:row>
          <xdr:rowOff>0</xdr:rowOff>
        </xdr:to>
        <xdr:sp macro="" textlink="">
          <xdr:nvSpPr>
            <xdr:cNvPr id="6148" name="Button 4" hidden="1">
              <a:extLst>
                <a:ext uri="{63B3BB69-23CF-44E3-9099-C40C66FF867C}">
                  <a14:compatExt spid="_x0000_s6148"/>
                </a:ext>
                <a:ext uri="{FF2B5EF4-FFF2-40B4-BE49-F238E27FC236}">
                  <a16:creationId xmlns:a16="http://schemas.microsoft.com/office/drawing/2014/main" id="{00000000-0008-0000-0400-000004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ja-JP" altLang="en-US" sz="1200" b="0" i="0" u="none" strike="noStrike" baseline="0">
                  <a:solidFill>
                    <a:srgbClr val="000000"/>
                  </a:solidFill>
                  <a:latin typeface="Meiryo UI"/>
                  <a:ea typeface="Meiryo UI"/>
                </a:rPr>
                <a:t>データ読込</a:t>
              </a:r>
            </a:p>
            <a:p>
              <a:pPr algn="ctr" rtl="0">
                <a:defRPr sz="1000"/>
              </a:pPr>
              <a:endParaRPr lang="ja-JP" altLang="en-US" sz="1200" b="0" i="0" u="none" strike="noStrike" baseline="0">
                <a:solidFill>
                  <a:srgbClr val="000000"/>
                </a:solidFill>
                <a:latin typeface="Meiryo UI"/>
                <a:ea typeface="Meiryo UI"/>
              </a:endParaRPr>
            </a:p>
            <a:p>
              <a:pPr algn="ctr" rtl="0">
                <a:defRPr sz="1000"/>
              </a:pPr>
              <a:endParaRPr lang="ja-JP" altLang="en-US" sz="1200" b="0" i="0" u="none" strike="noStrike" baseline="0">
                <a:solidFill>
                  <a:srgbClr val="000000"/>
                </a:solidFill>
                <a:latin typeface="Meiryo UI"/>
                <a:ea typeface="Meiryo UI"/>
              </a:endParaRPr>
            </a:p>
            <a:p>
              <a:pPr algn="ctr" rtl="0">
                <a:defRPr sz="1000"/>
              </a:pPr>
              <a:endParaRPr lang="ja-JP" altLang="en-US" sz="1200" b="0" i="0" u="none" strike="noStrike" baseline="0">
                <a:solidFill>
                  <a:srgbClr val="000000"/>
                </a:solidFill>
                <a:latin typeface="Meiryo UI"/>
                <a:ea typeface="Meiryo UI"/>
              </a:endParaRPr>
            </a:p>
            <a:p>
              <a:pPr algn="ctr" rtl="0">
                <a:defRPr sz="1000"/>
              </a:pPr>
              <a:endParaRPr lang="ja-JP" altLang="en-US" sz="1200" b="0" i="0" u="none" strike="noStrike" baseline="0">
                <a:solidFill>
                  <a:srgbClr val="000000"/>
                </a:solidFill>
                <a:latin typeface="Meiryo UI"/>
                <a:ea typeface="Meiryo U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114300</xdr:colOff>
          <xdr:row>0</xdr:row>
          <xdr:rowOff>7620</xdr:rowOff>
        </xdr:from>
        <xdr:to>
          <xdr:col>4</xdr:col>
          <xdr:colOff>746760</xdr:colOff>
          <xdr:row>0</xdr:row>
          <xdr:rowOff>274320</xdr:rowOff>
        </xdr:to>
        <xdr:sp macro="" textlink="">
          <xdr:nvSpPr>
            <xdr:cNvPr id="6149" name="Button 5" hidden="1">
              <a:extLst>
                <a:ext uri="{63B3BB69-23CF-44E3-9099-C40C66FF867C}">
                  <a14:compatExt spid="_x0000_s6149"/>
                </a:ext>
                <a:ext uri="{FF2B5EF4-FFF2-40B4-BE49-F238E27FC236}">
                  <a16:creationId xmlns:a16="http://schemas.microsoft.com/office/drawing/2014/main" id="{00000000-0008-0000-0400-000005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ja-JP" altLang="en-US" sz="1200" b="0" i="0" u="none" strike="noStrike" baseline="0">
                  <a:solidFill>
                    <a:srgbClr val="000000"/>
                  </a:solidFill>
                  <a:latin typeface="Meiryo UI"/>
                  <a:ea typeface="Meiryo UI"/>
                </a:rPr>
                <a:t>経営企画へ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xdr:colOff>
          <xdr:row>0</xdr:row>
          <xdr:rowOff>22860</xdr:rowOff>
        </xdr:from>
        <xdr:to>
          <xdr:col>2</xdr:col>
          <xdr:colOff>640080</xdr:colOff>
          <xdr:row>1</xdr:row>
          <xdr:rowOff>0</xdr:rowOff>
        </xdr:to>
        <xdr:sp macro="" textlink="">
          <xdr:nvSpPr>
            <xdr:cNvPr id="6150" name="Button 6" hidden="1">
              <a:extLst>
                <a:ext uri="{63B3BB69-23CF-44E3-9099-C40C66FF867C}">
                  <a14:compatExt spid="_x0000_s6150"/>
                </a:ext>
                <a:ext uri="{FF2B5EF4-FFF2-40B4-BE49-F238E27FC236}">
                  <a16:creationId xmlns:a16="http://schemas.microsoft.com/office/drawing/2014/main" id="{00000000-0008-0000-0400-000006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ja-JP" altLang="en-US" sz="1200" b="0" i="0" u="none" strike="noStrike" baseline="0">
                  <a:solidFill>
                    <a:srgbClr val="000000"/>
                  </a:solidFill>
                  <a:latin typeface="Meiryo UI"/>
                  <a:ea typeface="Meiryo UI"/>
                </a:rPr>
                <a:t>データ読込</a:t>
              </a:r>
            </a:p>
            <a:p>
              <a:pPr algn="ctr" rtl="0">
                <a:defRPr sz="1000"/>
              </a:pPr>
              <a:endParaRPr lang="ja-JP" altLang="en-US" sz="1200" b="0" i="0" u="none" strike="noStrike" baseline="0">
                <a:solidFill>
                  <a:srgbClr val="000000"/>
                </a:solidFill>
                <a:latin typeface="Meiryo UI"/>
                <a:ea typeface="Meiryo UI"/>
              </a:endParaRPr>
            </a:p>
            <a:p>
              <a:pPr algn="ctr" rtl="0">
                <a:defRPr sz="1000"/>
              </a:pPr>
              <a:endParaRPr lang="ja-JP" altLang="en-US" sz="1200" b="0" i="0" u="none" strike="noStrike" baseline="0">
                <a:solidFill>
                  <a:srgbClr val="000000"/>
                </a:solidFill>
                <a:latin typeface="Meiryo UI"/>
                <a:ea typeface="Meiryo UI"/>
              </a:endParaRPr>
            </a:p>
            <a:p>
              <a:pPr algn="ctr" rtl="0">
                <a:defRPr sz="1000"/>
              </a:pPr>
              <a:endParaRPr lang="ja-JP" altLang="en-US" sz="1200" b="0" i="0" u="none" strike="noStrike" baseline="0">
                <a:solidFill>
                  <a:srgbClr val="000000"/>
                </a:solidFill>
                <a:latin typeface="Meiryo UI"/>
                <a:ea typeface="Meiryo UI"/>
              </a:endParaRPr>
            </a:p>
            <a:p>
              <a:pPr algn="ctr" rtl="0">
                <a:defRPr sz="1000"/>
              </a:pPr>
              <a:endParaRPr lang="ja-JP" altLang="en-US" sz="1200" b="0" i="0" u="none" strike="noStrike" baseline="0">
                <a:solidFill>
                  <a:srgbClr val="000000"/>
                </a:solidFill>
                <a:latin typeface="Meiryo UI"/>
                <a:ea typeface="Meiryo U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114300</xdr:colOff>
          <xdr:row>0</xdr:row>
          <xdr:rowOff>7620</xdr:rowOff>
        </xdr:from>
        <xdr:to>
          <xdr:col>4</xdr:col>
          <xdr:colOff>746760</xdr:colOff>
          <xdr:row>0</xdr:row>
          <xdr:rowOff>274320</xdr:rowOff>
        </xdr:to>
        <xdr:sp macro="" textlink="">
          <xdr:nvSpPr>
            <xdr:cNvPr id="6151" name="Button 7" hidden="1">
              <a:extLst>
                <a:ext uri="{63B3BB69-23CF-44E3-9099-C40C66FF867C}">
                  <a14:compatExt spid="_x0000_s6151"/>
                </a:ext>
                <a:ext uri="{FF2B5EF4-FFF2-40B4-BE49-F238E27FC236}">
                  <a16:creationId xmlns:a16="http://schemas.microsoft.com/office/drawing/2014/main" id="{00000000-0008-0000-0400-000007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ja-JP" altLang="en-US" sz="1200" b="0" i="0" u="none" strike="noStrike" baseline="0">
                  <a:solidFill>
                    <a:srgbClr val="000000"/>
                  </a:solidFill>
                  <a:latin typeface="Meiryo UI"/>
                  <a:ea typeface="Meiryo UI"/>
                </a:rPr>
                <a:t>経営企画へ</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xdr:colOff>
          <xdr:row>0</xdr:row>
          <xdr:rowOff>22860</xdr:rowOff>
        </xdr:from>
        <xdr:to>
          <xdr:col>2</xdr:col>
          <xdr:colOff>640080</xdr:colOff>
          <xdr:row>1</xdr:row>
          <xdr:rowOff>0</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500-000004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ja-JP" altLang="en-US" sz="1200" b="0" i="0" u="none" strike="noStrike" baseline="0">
                  <a:solidFill>
                    <a:srgbClr val="000000"/>
                  </a:solidFill>
                  <a:latin typeface="Meiryo UI"/>
                  <a:ea typeface="Meiryo UI"/>
                </a:rPr>
                <a:t>データ読込</a:t>
              </a:r>
            </a:p>
            <a:p>
              <a:pPr algn="ctr" rtl="0">
                <a:defRPr sz="1000"/>
              </a:pPr>
              <a:endParaRPr lang="ja-JP" altLang="en-US" sz="1200" b="0" i="0" u="none" strike="noStrike" baseline="0">
                <a:solidFill>
                  <a:srgbClr val="000000"/>
                </a:solidFill>
                <a:latin typeface="Meiryo UI"/>
                <a:ea typeface="Meiryo UI"/>
              </a:endParaRPr>
            </a:p>
            <a:p>
              <a:pPr algn="ctr" rtl="0">
                <a:defRPr sz="1000"/>
              </a:pPr>
              <a:endParaRPr lang="ja-JP" altLang="en-US" sz="1200" b="0" i="0" u="none" strike="noStrike" baseline="0">
                <a:solidFill>
                  <a:srgbClr val="000000"/>
                </a:solidFill>
                <a:latin typeface="Meiryo UI"/>
                <a:ea typeface="Meiryo UI"/>
              </a:endParaRPr>
            </a:p>
            <a:p>
              <a:pPr algn="ctr" rtl="0">
                <a:defRPr sz="1000"/>
              </a:pPr>
              <a:endParaRPr lang="ja-JP" altLang="en-US" sz="1200" b="0" i="0" u="none" strike="noStrike" baseline="0">
                <a:solidFill>
                  <a:srgbClr val="000000"/>
                </a:solidFill>
                <a:latin typeface="Meiryo UI"/>
                <a:ea typeface="Meiryo UI"/>
              </a:endParaRPr>
            </a:p>
            <a:p>
              <a:pPr algn="ctr" rtl="0">
                <a:defRPr sz="1000"/>
              </a:pPr>
              <a:endParaRPr lang="ja-JP" altLang="en-US" sz="1200" b="0" i="0" u="none" strike="noStrike" baseline="0">
                <a:solidFill>
                  <a:srgbClr val="000000"/>
                </a:solidFill>
                <a:latin typeface="Meiryo UI"/>
                <a:ea typeface="Meiryo U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114300</xdr:colOff>
          <xdr:row>0</xdr:row>
          <xdr:rowOff>7620</xdr:rowOff>
        </xdr:from>
        <xdr:to>
          <xdr:col>4</xdr:col>
          <xdr:colOff>746760</xdr:colOff>
          <xdr:row>0</xdr:row>
          <xdr:rowOff>274320</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500-000005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ja-JP" altLang="en-US" sz="1200" b="0" i="0" u="none" strike="noStrike" baseline="0">
                  <a:solidFill>
                    <a:srgbClr val="000000"/>
                  </a:solidFill>
                  <a:latin typeface="Meiryo UI"/>
                  <a:ea typeface="Meiryo UI"/>
                </a:rPr>
                <a:t>経営企画へ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xdr:colOff>
          <xdr:row>0</xdr:row>
          <xdr:rowOff>22860</xdr:rowOff>
        </xdr:from>
        <xdr:to>
          <xdr:col>2</xdr:col>
          <xdr:colOff>640080</xdr:colOff>
          <xdr:row>1</xdr:row>
          <xdr:rowOff>0</xdr:rowOff>
        </xdr:to>
        <xdr:sp macro="" textlink="">
          <xdr:nvSpPr>
            <xdr:cNvPr id="7174" name="Button 6" hidden="1">
              <a:extLst>
                <a:ext uri="{63B3BB69-23CF-44E3-9099-C40C66FF867C}">
                  <a14:compatExt spid="_x0000_s7174"/>
                </a:ext>
                <a:ext uri="{FF2B5EF4-FFF2-40B4-BE49-F238E27FC236}">
                  <a16:creationId xmlns:a16="http://schemas.microsoft.com/office/drawing/2014/main" id="{00000000-0008-0000-0500-000006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ja-JP" altLang="en-US" sz="1200" b="0" i="0" u="none" strike="noStrike" baseline="0">
                  <a:solidFill>
                    <a:srgbClr val="000000"/>
                  </a:solidFill>
                  <a:latin typeface="Meiryo UI"/>
                  <a:ea typeface="Meiryo UI"/>
                </a:rPr>
                <a:t>データ読込</a:t>
              </a:r>
            </a:p>
            <a:p>
              <a:pPr algn="ctr" rtl="0">
                <a:defRPr sz="1000"/>
              </a:pPr>
              <a:endParaRPr lang="ja-JP" altLang="en-US" sz="1200" b="0" i="0" u="none" strike="noStrike" baseline="0">
                <a:solidFill>
                  <a:srgbClr val="000000"/>
                </a:solidFill>
                <a:latin typeface="Meiryo UI"/>
                <a:ea typeface="Meiryo UI"/>
              </a:endParaRPr>
            </a:p>
            <a:p>
              <a:pPr algn="ctr" rtl="0">
                <a:defRPr sz="1000"/>
              </a:pPr>
              <a:endParaRPr lang="ja-JP" altLang="en-US" sz="1200" b="0" i="0" u="none" strike="noStrike" baseline="0">
                <a:solidFill>
                  <a:srgbClr val="000000"/>
                </a:solidFill>
                <a:latin typeface="Meiryo UI"/>
                <a:ea typeface="Meiryo UI"/>
              </a:endParaRPr>
            </a:p>
            <a:p>
              <a:pPr algn="ctr" rtl="0">
                <a:defRPr sz="1000"/>
              </a:pPr>
              <a:endParaRPr lang="ja-JP" altLang="en-US" sz="1200" b="0" i="0" u="none" strike="noStrike" baseline="0">
                <a:solidFill>
                  <a:srgbClr val="000000"/>
                </a:solidFill>
                <a:latin typeface="Meiryo UI"/>
                <a:ea typeface="Meiryo UI"/>
              </a:endParaRPr>
            </a:p>
            <a:p>
              <a:pPr algn="ctr" rtl="0">
                <a:defRPr sz="1000"/>
              </a:pPr>
              <a:endParaRPr lang="ja-JP" altLang="en-US" sz="1200" b="0" i="0" u="none" strike="noStrike" baseline="0">
                <a:solidFill>
                  <a:srgbClr val="000000"/>
                </a:solidFill>
                <a:latin typeface="Meiryo UI"/>
                <a:ea typeface="Meiryo U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114300</xdr:colOff>
          <xdr:row>0</xdr:row>
          <xdr:rowOff>7620</xdr:rowOff>
        </xdr:from>
        <xdr:to>
          <xdr:col>4</xdr:col>
          <xdr:colOff>746760</xdr:colOff>
          <xdr:row>0</xdr:row>
          <xdr:rowOff>274320</xdr:rowOff>
        </xdr:to>
        <xdr:sp macro="" textlink="">
          <xdr:nvSpPr>
            <xdr:cNvPr id="7175" name="Button 7" hidden="1">
              <a:extLst>
                <a:ext uri="{63B3BB69-23CF-44E3-9099-C40C66FF867C}">
                  <a14:compatExt spid="_x0000_s7175"/>
                </a:ext>
                <a:ext uri="{FF2B5EF4-FFF2-40B4-BE49-F238E27FC236}">
                  <a16:creationId xmlns:a16="http://schemas.microsoft.com/office/drawing/2014/main" id="{00000000-0008-0000-0500-000007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ja-JP" altLang="en-US" sz="1200" b="0" i="0" u="none" strike="noStrike" baseline="0">
                  <a:solidFill>
                    <a:srgbClr val="000000"/>
                  </a:solidFill>
                  <a:latin typeface="Meiryo UI"/>
                  <a:ea typeface="Meiryo UI"/>
                </a:rPr>
                <a:t>経営企画へ</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2</xdr:col>
      <xdr:colOff>0</xdr:colOff>
      <xdr:row>269</xdr:row>
      <xdr:rowOff>0</xdr:rowOff>
    </xdr:from>
    <xdr:to>
      <xdr:col>16</xdr:col>
      <xdr:colOff>661454</xdr:colOff>
      <xdr:row>289</xdr:row>
      <xdr:rowOff>33625</xdr:rowOff>
    </xdr:to>
    <xdr:pic>
      <xdr:nvPicPr>
        <xdr:cNvPr id="40" name="図 39">
          <a:extLst>
            <a:ext uri="{FF2B5EF4-FFF2-40B4-BE49-F238E27FC236}">
              <a16:creationId xmlns:a16="http://schemas.microsoft.com/office/drawing/2014/main" id="{38B6E89C-F655-CF8A-3501-6F01DD12F8F3}"/>
            </a:ext>
          </a:extLst>
        </xdr:cNvPr>
        <xdr:cNvPicPr>
          <a:picLocks noChangeAspect="1"/>
        </xdr:cNvPicPr>
      </xdr:nvPicPr>
      <xdr:blipFill>
        <a:blip xmlns:r="http://schemas.openxmlformats.org/officeDocument/2006/relationships" r:embed="rId1"/>
        <a:stretch>
          <a:fillRect/>
        </a:stretch>
      </xdr:blipFill>
      <xdr:spPr>
        <a:xfrm>
          <a:off x="918882" y="54258882"/>
          <a:ext cx="10231278" cy="4067743"/>
        </a:xfrm>
        <a:prstGeom prst="rect">
          <a:avLst/>
        </a:prstGeom>
      </xdr:spPr>
    </xdr:pic>
    <xdr:clientData/>
  </xdr:twoCellAnchor>
  <xdr:twoCellAnchor editAs="oneCell">
    <xdr:from>
      <xdr:col>2</xdr:col>
      <xdr:colOff>0</xdr:colOff>
      <xdr:row>238</xdr:row>
      <xdr:rowOff>0</xdr:rowOff>
    </xdr:from>
    <xdr:to>
      <xdr:col>19</xdr:col>
      <xdr:colOff>626561</xdr:colOff>
      <xdr:row>264</xdr:row>
      <xdr:rowOff>156882</xdr:rowOff>
    </xdr:to>
    <xdr:pic>
      <xdr:nvPicPr>
        <xdr:cNvPr id="39" name="図 38">
          <a:extLst>
            <a:ext uri="{FF2B5EF4-FFF2-40B4-BE49-F238E27FC236}">
              <a16:creationId xmlns:a16="http://schemas.microsoft.com/office/drawing/2014/main" id="{77CCF9D4-600A-96D1-3807-531CD844EE55}"/>
            </a:ext>
          </a:extLst>
        </xdr:cNvPr>
        <xdr:cNvPicPr>
          <a:picLocks noChangeAspect="1"/>
        </xdr:cNvPicPr>
      </xdr:nvPicPr>
      <xdr:blipFill>
        <a:blip xmlns:r="http://schemas.openxmlformats.org/officeDocument/2006/relationships" r:embed="rId2"/>
        <a:stretch>
          <a:fillRect/>
        </a:stretch>
      </xdr:blipFill>
      <xdr:spPr>
        <a:xfrm>
          <a:off x="918882" y="48006000"/>
          <a:ext cx="12247061" cy="5401235"/>
        </a:xfrm>
        <a:prstGeom prst="rect">
          <a:avLst/>
        </a:prstGeom>
      </xdr:spPr>
    </xdr:pic>
    <xdr:clientData/>
  </xdr:twoCellAnchor>
  <xdr:twoCellAnchor editAs="oneCell">
    <xdr:from>
      <xdr:col>2</xdr:col>
      <xdr:colOff>0</xdr:colOff>
      <xdr:row>188</xdr:row>
      <xdr:rowOff>1</xdr:rowOff>
    </xdr:from>
    <xdr:to>
      <xdr:col>13</xdr:col>
      <xdr:colOff>437454</xdr:colOff>
      <xdr:row>234</xdr:row>
      <xdr:rowOff>1</xdr:rowOff>
    </xdr:to>
    <xdr:pic>
      <xdr:nvPicPr>
        <xdr:cNvPr id="8" name="図 7">
          <a:extLst>
            <a:ext uri="{FF2B5EF4-FFF2-40B4-BE49-F238E27FC236}">
              <a16:creationId xmlns:a16="http://schemas.microsoft.com/office/drawing/2014/main" id="{D6FDF6AC-CEFD-CB47-A69A-0D1F56BA32BB}"/>
            </a:ext>
          </a:extLst>
        </xdr:cNvPr>
        <xdr:cNvPicPr>
          <a:picLocks noChangeAspect="1"/>
        </xdr:cNvPicPr>
      </xdr:nvPicPr>
      <xdr:blipFill>
        <a:blip xmlns:r="http://schemas.openxmlformats.org/officeDocument/2006/relationships" r:embed="rId3"/>
        <a:stretch>
          <a:fillRect/>
        </a:stretch>
      </xdr:blipFill>
      <xdr:spPr>
        <a:xfrm>
          <a:off x="923365" y="37078025"/>
          <a:ext cx="8030560" cy="9072282"/>
        </a:xfrm>
        <a:prstGeom prst="rect">
          <a:avLst/>
        </a:prstGeom>
      </xdr:spPr>
    </xdr:pic>
    <xdr:clientData/>
  </xdr:twoCellAnchor>
  <xdr:twoCellAnchor editAs="oneCell">
    <xdr:from>
      <xdr:col>2</xdr:col>
      <xdr:colOff>0</xdr:colOff>
      <xdr:row>146</xdr:row>
      <xdr:rowOff>197223</xdr:rowOff>
    </xdr:from>
    <xdr:to>
      <xdr:col>9</xdr:col>
      <xdr:colOff>109269</xdr:colOff>
      <xdr:row>159</xdr:row>
      <xdr:rowOff>140185</xdr:rowOff>
    </xdr:to>
    <xdr:pic>
      <xdr:nvPicPr>
        <xdr:cNvPr id="38" name="図 37">
          <a:extLst>
            <a:ext uri="{FF2B5EF4-FFF2-40B4-BE49-F238E27FC236}">
              <a16:creationId xmlns:a16="http://schemas.microsoft.com/office/drawing/2014/main" id="{6CDFAD27-DCB7-4DE4-AD2C-B63AB5E0F5F4}"/>
            </a:ext>
          </a:extLst>
        </xdr:cNvPr>
        <xdr:cNvPicPr>
          <a:picLocks noChangeAspect="1"/>
        </xdr:cNvPicPr>
      </xdr:nvPicPr>
      <xdr:blipFill>
        <a:blip xmlns:r="http://schemas.openxmlformats.org/officeDocument/2006/relationships" r:embed="rId4"/>
        <a:stretch>
          <a:fillRect/>
        </a:stretch>
      </xdr:blipFill>
      <xdr:spPr>
        <a:xfrm>
          <a:off x="923365" y="28597411"/>
          <a:ext cx="4937435" cy="2501153"/>
        </a:xfrm>
        <a:prstGeom prst="rect">
          <a:avLst/>
        </a:prstGeom>
      </xdr:spPr>
    </xdr:pic>
    <xdr:clientData/>
  </xdr:twoCellAnchor>
  <xdr:twoCellAnchor editAs="oneCell">
    <xdr:from>
      <xdr:col>2</xdr:col>
      <xdr:colOff>0</xdr:colOff>
      <xdr:row>67</xdr:row>
      <xdr:rowOff>0</xdr:rowOff>
    </xdr:from>
    <xdr:to>
      <xdr:col>8</xdr:col>
      <xdr:colOff>537883</xdr:colOff>
      <xdr:row>79</xdr:row>
      <xdr:rowOff>3847</xdr:rowOff>
    </xdr:to>
    <xdr:pic>
      <xdr:nvPicPr>
        <xdr:cNvPr id="37" name="図 36">
          <a:extLst>
            <a:ext uri="{FF2B5EF4-FFF2-40B4-BE49-F238E27FC236}">
              <a16:creationId xmlns:a16="http://schemas.microsoft.com/office/drawing/2014/main" id="{7732D9E6-21C9-4492-AA80-5C35724DC0DD}"/>
            </a:ext>
          </a:extLst>
        </xdr:cNvPr>
        <xdr:cNvPicPr>
          <a:picLocks noChangeAspect="1"/>
        </xdr:cNvPicPr>
      </xdr:nvPicPr>
      <xdr:blipFill>
        <a:blip xmlns:r="http://schemas.openxmlformats.org/officeDocument/2006/relationships" r:embed="rId4"/>
        <a:stretch>
          <a:fillRect/>
        </a:stretch>
      </xdr:blipFill>
      <xdr:spPr>
        <a:xfrm>
          <a:off x="923365" y="12819529"/>
          <a:ext cx="4679577" cy="2370530"/>
        </a:xfrm>
        <a:prstGeom prst="rect">
          <a:avLst/>
        </a:prstGeom>
      </xdr:spPr>
    </xdr:pic>
    <xdr:clientData/>
  </xdr:twoCellAnchor>
  <xdr:twoCellAnchor editAs="oneCell">
    <xdr:from>
      <xdr:col>2</xdr:col>
      <xdr:colOff>0</xdr:colOff>
      <xdr:row>163</xdr:row>
      <xdr:rowOff>0</xdr:rowOff>
    </xdr:from>
    <xdr:to>
      <xdr:col>12</xdr:col>
      <xdr:colOff>44327</xdr:colOff>
      <xdr:row>186</xdr:row>
      <xdr:rowOff>30570</xdr:rowOff>
    </xdr:to>
    <xdr:pic>
      <xdr:nvPicPr>
        <xdr:cNvPr id="3" name="図 2">
          <a:extLst>
            <a:ext uri="{FF2B5EF4-FFF2-40B4-BE49-F238E27FC236}">
              <a16:creationId xmlns:a16="http://schemas.microsoft.com/office/drawing/2014/main" id="{2C5938B9-3B67-4123-B06A-3E0A4BF9809E}"/>
            </a:ext>
          </a:extLst>
        </xdr:cNvPr>
        <xdr:cNvPicPr>
          <a:picLocks noChangeAspect="1"/>
        </xdr:cNvPicPr>
      </xdr:nvPicPr>
      <xdr:blipFill>
        <a:blip xmlns:r="http://schemas.openxmlformats.org/officeDocument/2006/relationships" r:embed="rId5"/>
        <a:stretch>
          <a:fillRect/>
        </a:stretch>
      </xdr:blipFill>
      <xdr:spPr>
        <a:xfrm>
          <a:off x="922020" y="31897320"/>
          <a:ext cx="6908042" cy="4579710"/>
        </a:xfrm>
        <a:prstGeom prst="rect">
          <a:avLst/>
        </a:prstGeom>
      </xdr:spPr>
    </xdr:pic>
    <xdr:clientData/>
  </xdr:twoCellAnchor>
  <xdr:twoCellAnchor editAs="oneCell">
    <xdr:from>
      <xdr:col>2</xdr:col>
      <xdr:colOff>0</xdr:colOff>
      <xdr:row>111</xdr:row>
      <xdr:rowOff>1</xdr:rowOff>
    </xdr:from>
    <xdr:to>
      <xdr:col>10</xdr:col>
      <xdr:colOff>194310</xdr:colOff>
      <xdr:row>143</xdr:row>
      <xdr:rowOff>82211</xdr:rowOff>
    </xdr:to>
    <xdr:pic>
      <xdr:nvPicPr>
        <xdr:cNvPr id="4" name="図 3">
          <a:extLst>
            <a:ext uri="{FF2B5EF4-FFF2-40B4-BE49-F238E27FC236}">
              <a16:creationId xmlns:a16="http://schemas.microsoft.com/office/drawing/2014/main" id="{42662714-452F-463C-AE9F-102E69890A55}"/>
            </a:ext>
          </a:extLst>
        </xdr:cNvPr>
        <xdr:cNvPicPr>
          <a:picLocks noChangeAspect="1"/>
        </xdr:cNvPicPr>
      </xdr:nvPicPr>
      <xdr:blipFill>
        <a:blip xmlns:r="http://schemas.openxmlformats.org/officeDocument/2006/relationships" r:embed="rId6"/>
        <a:stretch>
          <a:fillRect/>
        </a:stretch>
      </xdr:blipFill>
      <xdr:spPr>
        <a:xfrm>
          <a:off x="922020" y="21595081"/>
          <a:ext cx="5684520" cy="6427765"/>
        </a:xfrm>
        <a:prstGeom prst="rect">
          <a:avLst/>
        </a:prstGeom>
      </xdr:spPr>
    </xdr:pic>
    <xdr:clientData/>
  </xdr:twoCellAnchor>
  <xdr:twoCellAnchor editAs="oneCell">
    <xdr:from>
      <xdr:col>2</xdr:col>
      <xdr:colOff>1</xdr:colOff>
      <xdr:row>296</xdr:row>
      <xdr:rowOff>1</xdr:rowOff>
    </xdr:from>
    <xdr:to>
      <xdr:col>10</xdr:col>
      <xdr:colOff>33033</xdr:colOff>
      <xdr:row>325</xdr:row>
      <xdr:rowOff>41910</xdr:rowOff>
    </xdr:to>
    <xdr:pic>
      <xdr:nvPicPr>
        <xdr:cNvPr id="6" name="図 5">
          <a:extLst>
            <a:ext uri="{FF2B5EF4-FFF2-40B4-BE49-F238E27FC236}">
              <a16:creationId xmlns:a16="http://schemas.microsoft.com/office/drawing/2014/main" id="{7245769B-2C21-4EC0-9B37-48CE045AA8FA}"/>
            </a:ext>
          </a:extLst>
        </xdr:cNvPr>
        <xdr:cNvPicPr>
          <a:picLocks noChangeAspect="1"/>
        </xdr:cNvPicPr>
      </xdr:nvPicPr>
      <xdr:blipFill>
        <a:blip xmlns:r="http://schemas.openxmlformats.org/officeDocument/2006/relationships" r:embed="rId7"/>
        <a:stretch>
          <a:fillRect/>
        </a:stretch>
      </xdr:blipFill>
      <xdr:spPr>
        <a:xfrm>
          <a:off x="922021" y="63002161"/>
          <a:ext cx="5513717" cy="5791199"/>
        </a:xfrm>
        <a:prstGeom prst="rect">
          <a:avLst/>
        </a:prstGeom>
      </xdr:spPr>
    </xdr:pic>
    <xdr:clientData/>
  </xdr:twoCellAnchor>
  <xdr:twoCellAnchor editAs="oneCell">
    <xdr:from>
      <xdr:col>2</xdr:col>
      <xdr:colOff>0</xdr:colOff>
      <xdr:row>54</xdr:row>
      <xdr:rowOff>0</xdr:rowOff>
    </xdr:from>
    <xdr:to>
      <xdr:col>11</xdr:col>
      <xdr:colOff>229493</xdr:colOff>
      <xdr:row>60</xdr:row>
      <xdr:rowOff>148777</xdr:rowOff>
    </xdr:to>
    <xdr:pic>
      <xdr:nvPicPr>
        <xdr:cNvPr id="7" name="図 6">
          <a:extLst>
            <a:ext uri="{FF2B5EF4-FFF2-40B4-BE49-F238E27FC236}">
              <a16:creationId xmlns:a16="http://schemas.microsoft.com/office/drawing/2014/main" id="{39057E8B-075B-46CF-AF56-B786AF447D74}"/>
            </a:ext>
          </a:extLst>
        </xdr:cNvPr>
        <xdr:cNvPicPr>
          <a:picLocks noChangeAspect="1"/>
        </xdr:cNvPicPr>
      </xdr:nvPicPr>
      <xdr:blipFill>
        <a:blip xmlns:r="http://schemas.openxmlformats.org/officeDocument/2006/relationships" r:embed="rId8"/>
        <a:stretch>
          <a:fillRect/>
        </a:stretch>
      </xdr:blipFill>
      <xdr:spPr>
        <a:xfrm>
          <a:off x="922020" y="10698480"/>
          <a:ext cx="6401693" cy="1333687"/>
        </a:xfrm>
        <a:prstGeom prst="rect">
          <a:avLst/>
        </a:prstGeom>
      </xdr:spPr>
    </xdr:pic>
    <xdr:clientData/>
  </xdr:twoCellAnchor>
  <xdr:twoCellAnchor editAs="oneCell">
    <xdr:from>
      <xdr:col>12</xdr:col>
      <xdr:colOff>647240</xdr:colOff>
      <xdr:row>69</xdr:row>
      <xdr:rowOff>9525</xdr:rowOff>
    </xdr:from>
    <xdr:to>
      <xdr:col>20</xdr:col>
      <xdr:colOff>297180</xdr:colOff>
      <xdr:row>76</xdr:row>
      <xdr:rowOff>68581</xdr:rowOff>
    </xdr:to>
    <xdr:pic>
      <xdr:nvPicPr>
        <xdr:cNvPr id="9" name="図 8">
          <a:extLst>
            <a:ext uri="{FF2B5EF4-FFF2-40B4-BE49-F238E27FC236}">
              <a16:creationId xmlns:a16="http://schemas.microsoft.com/office/drawing/2014/main" id="{70187411-79CF-47D2-9E07-62AFB104C087}"/>
            </a:ext>
          </a:extLst>
        </xdr:cNvPr>
        <xdr:cNvPicPr>
          <a:picLocks noChangeAspect="1"/>
        </xdr:cNvPicPr>
      </xdr:nvPicPr>
      <xdr:blipFill rotWithShape="1">
        <a:blip xmlns:r="http://schemas.openxmlformats.org/officeDocument/2006/relationships" r:embed="rId9"/>
        <a:srcRect t="73108"/>
        <a:stretch/>
      </xdr:blipFill>
      <xdr:spPr>
        <a:xfrm>
          <a:off x="8427260" y="13281660"/>
          <a:ext cx="5128720" cy="1440180"/>
        </a:xfrm>
        <a:prstGeom prst="rect">
          <a:avLst/>
        </a:prstGeom>
      </xdr:spPr>
    </xdr:pic>
    <xdr:clientData/>
  </xdr:twoCellAnchor>
  <xdr:twoCellAnchor>
    <xdr:from>
      <xdr:col>14</xdr:col>
      <xdr:colOff>56690</xdr:colOff>
      <xdr:row>74</xdr:row>
      <xdr:rowOff>171450</xdr:rowOff>
    </xdr:from>
    <xdr:to>
      <xdr:col>14</xdr:col>
      <xdr:colOff>455833</xdr:colOff>
      <xdr:row>76</xdr:row>
      <xdr:rowOff>35983</xdr:rowOff>
    </xdr:to>
    <xdr:sp macro="" textlink="">
      <xdr:nvSpPr>
        <xdr:cNvPr id="10" name="正方形/長方形 9">
          <a:extLst>
            <a:ext uri="{FF2B5EF4-FFF2-40B4-BE49-F238E27FC236}">
              <a16:creationId xmlns:a16="http://schemas.microsoft.com/office/drawing/2014/main" id="{405EB4C5-2D52-4169-B4EA-BC59B648EEAC}"/>
            </a:ext>
          </a:extLst>
        </xdr:cNvPr>
        <xdr:cNvSpPr/>
      </xdr:nvSpPr>
      <xdr:spPr>
        <a:xfrm>
          <a:off x="9212120" y="14439900"/>
          <a:ext cx="395333" cy="256963"/>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rgbClr val="FF0000"/>
            </a:solidFill>
          </a:endParaRPr>
        </a:p>
      </xdr:txBody>
    </xdr:sp>
    <xdr:clientData/>
  </xdr:twoCellAnchor>
  <xdr:twoCellAnchor>
    <xdr:from>
      <xdr:col>2</xdr:col>
      <xdr:colOff>121920</xdr:colOff>
      <xdr:row>72</xdr:row>
      <xdr:rowOff>30480</xdr:rowOff>
    </xdr:from>
    <xdr:to>
      <xdr:col>3</xdr:col>
      <xdr:colOff>297180</xdr:colOff>
      <xdr:row>73</xdr:row>
      <xdr:rowOff>88426</xdr:rowOff>
    </xdr:to>
    <xdr:sp macro="" textlink="">
      <xdr:nvSpPr>
        <xdr:cNvPr id="11" name="正方形/長方形 10">
          <a:extLst>
            <a:ext uri="{FF2B5EF4-FFF2-40B4-BE49-F238E27FC236}">
              <a16:creationId xmlns:a16="http://schemas.microsoft.com/office/drawing/2014/main" id="{280ED799-1BA6-4439-AEEB-33A59241ECEB}"/>
            </a:ext>
          </a:extLst>
        </xdr:cNvPr>
        <xdr:cNvSpPr/>
      </xdr:nvSpPr>
      <xdr:spPr>
        <a:xfrm>
          <a:off x="1045285" y="13836127"/>
          <a:ext cx="865542" cy="255170"/>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rgbClr val="FF0000"/>
            </a:solidFill>
          </a:endParaRPr>
        </a:p>
      </xdr:txBody>
    </xdr:sp>
    <xdr:clientData/>
  </xdr:twoCellAnchor>
  <xdr:twoCellAnchor editAs="oneCell">
    <xdr:from>
      <xdr:col>2</xdr:col>
      <xdr:colOff>0</xdr:colOff>
      <xdr:row>86</xdr:row>
      <xdr:rowOff>0</xdr:rowOff>
    </xdr:from>
    <xdr:to>
      <xdr:col>10</xdr:col>
      <xdr:colOff>499946</xdr:colOff>
      <xdr:row>101</xdr:row>
      <xdr:rowOff>76630</xdr:rowOff>
    </xdr:to>
    <xdr:pic>
      <xdr:nvPicPr>
        <xdr:cNvPr id="12" name="図 11">
          <a:extLst>
            <a:ext uri="{FF2B5EF4-FFF2-40B4-BE49-F238E27FC236}">
              <a16:creationId xmlns:a16="http://schemas.microsoft.com/office/drawing/2014/main" id="{F7974B12-7D2E-41AC-8DBE-69BE047582BA}"/>
            </a:ext>
          </a:extLst>
        </xdr:cNvPr>
        <xdr:cNvPicPr>
          <a:picLocks noChangeAspect="1"/>
        </xdr:cNvPicPr>
      </xdr:nvPicPr>
      <xdr:blipFill>
        <a:blip xmlns:r="http://schemas.openxmlformats.org/officeDocument/2006/relationships" r:embed="rId10"/>
        <a:stretch>
          <a:fillRect/>
        </a:stretch>
      </xdr:blipFill>
      <xdr:spPr>
        <a:xfrm>
          <a:off x="922020" y="16642080"/>
          <a:ext cx="5990156" cy="3048429"/>
        </a:xfrm>
        <a:prstGeom prst="rect">
          <a:avLst/>
        </a:prstGeom>
      </xdr:spPr>
    </xdr:pic>
    <xdr:clientData/>
  </xdr:twoCellAnchor>
  <xdr:twoCellAnchor editAs="oneCell">
    <xdr:from>
      <xdr:col>12</xdr:col>
      <xdr:colOff>266700</xdr:colOff>
      <xdr:row>87</xdr:row>
      <xdr:rowOff>9525</xdr:rowOff>
    </xdr:from>
    <xdr:to>
      <xdr:col>20</xdr:col>
      <xdr:colOff>3810</xdr:colOff>
      <xdr:row>100</xdr:row>
      <xdr:rowOff>156588</xdr:rowOff>
    </xdr:to>
    <xdr:pic>
      <xdr:nvPicPr>
        <xdr:cNvPr id="13" name="図 12">
          <a:extLst>
            <a:ext uri="{FF2B5EF4-FFF2-40B4-BE49-F238E27FC236}">
              <a16:creationId xmlns:a16="http://schemas.microsoft.com/office/drawing/2014/main" id="{F99975E8-4531-411E-B590-BA2B214E72EB}"/>
            </a:ext>
          </a:extLst>
        </xdr:cNvPr>
        <xdr:cNvPicPr>
          <a:picLocks noChangeAspect="1"/>
        </xdr:cNvPicPr>
      </xdr:nvPicPr>
      <xdr:blipFill rotWithShape="1">
        <a:blip xmlns:r="http://schemas.openxmlformats.org/officeDocument/2006/relationships" r:embed="rId11"/>
        <a:srcRect r="64064"/>
        <a:stretch/>
      </xdr:blipFill>
      <xdr:spPr>
        <a:xfrm>
          <a:off x="8046720" y="16847820"/>
          <a:ext cx="5227320" cy="2730243"/>
        </a:xfrm>
        <a:prstGeom prst="rect">
          <a:avLst/>
        </a:prstGeom>
      </xdr:spPr>
    </xdr:pic>
    <xdr:clientData/>
  </xdr:twoCellAnchor>
  <xdr:twoCellAnchor>
    <xdr:from>
      <xdr:col>15</xdr:col>
      <xdr:colOff>657226</xdr:colOff>
      <xdr:row>87</xdr:row>
      <xdr:rowOff>76196</xdr:rowOff>
    </xdr:from>
    <xdr:to>
      <xdr:col>16</xdr:col>
      <xdr:colOff>304800</xdr:colOff>
      <xdr:row>88</xdr:row>
      <xdr:rowOff>142875</xdr:rowOff>
    </xdr:to>
    <xdr:sp macro="" textlink="">
      <xdr:nvSpPr>
        <xdr:cNvPr id="14" name="正方形/長方形 13">
          <a:extLst>
            <a:ext uri="{FF2B5EF4-FFF2-40B4-BE49-F238E27FC236}">
              <a16:creationId xmlns:a16="http://schemas.microsoft.com/office/drawing/2014/main" id="{8213B202-80F5-4310-B177-ACB2774244CE}"/>
            </a:ext>
          </a:extLst>
        </xdr:cNvPr>
        <xdr:cNvSpPr/>
      </xdr:nvSpPr>
      <xdr:spPr>
        <a:xfrm>
          <a:off x="10492741" y="16916396"/>
          <a:ext cx="335279" cy="266704"/>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rgbClr val="FF0000"/>
            </a:solidFill>
          </a:endParaRPr>
        </a:p>
      </xdr:txBody>
    </xdr:sp>
    <xdr:clientData/>
  </xdr:twoCellAnchor>
  <xdr:twoCellAnchor>
    <xdr:from>
      <xdr:col>4</xdr:col>
      <xdr:colOff>504825</xdr:colOff>
      <xdr:row>93</xdr:row>
      <xdr:rowOff>19050</xdr:rowOff>
    </xdr:from>
    <xdr:to>
      <xdr:col>5</xdr:col>
      <xdr:colOff>485775</xdr:colOff>
      <xdr:row>94</xdr:row>
      <xdr:rowOff>85725</xdr:rowOff>
    </xdr:to>
    <xdr:sp macro="" textlink="">
      <xdr:nvSpPr>
        <xdr:cNvPr id="15" name="正方形/長方形 14">
          <a:extLst>
            <a:ext uri="{FF2B5EF4-FFF2-40B4-BE49-F238E27FC236}">
              <a16:creationId xmlns:a16="http://schemas.microsoft.com/office/drawing/2014/main" id="{68BBCEE7-ED6D-4F96-B8A4-79F2C7427768}"/>
            </a:ext>
          </a:extLst>
        </xdr:cNvPr>
        <xdr:cNvSpPr/>
      </xdr:nvSpPr>
      <xdr:spPr>
        <a:xfrm>
          <a:off x="2796540" y="18051780"/>
          <a:ext cx="670560" cy="259080"/>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rgbClr val="FF0000"/>
            </a:solidFill>
          </a:endParaRPr>
        </a:p>
      </xdr:txBody>
    </xdr:sp>
    <xdr:clientData/>
  </xdr:twoCellAnchor>
  <xdr:twoCellAnchor>
    <xdr:from>
      <xdr:col>4</xdr:col>
      <xdr:colOff>466726</xdr:colOff>
      <xdr:row>91</xdr:row>
      <xdr:rowOff>171450</xdr:rowOff>
    </xdr:from>
    <xdr:to>
      <xdr:col>5</xdr:col>
      <xdr:colOff>514350</xdr:colOff>
      <xdr:row>106</xdr:row>
      <xdr:rowOff>32932</xdr:rowOff>
    </xdr:to>
    <xdr:sp macro="" textlink="">
      <xdr:nvSpPr>
        <xdr:cNvPr id="16" name="正方形/長方形 15">
          <a:extLst>
            <a:ext uri="{FF2B5EF4-FFF2-40B4-BE49-F238E27FC236}">
              <a16:creationId xmlns:a16="http://schemas.microsoft.com/office/drawing/2014/main" id="{5DB98E2D-0903-462E-B469-953965B2DCEA}"/>
            </a:ext>
          </a:extLst>
        </xdr:cNvPr>
        <xdr:cNvSpPr/>
      </xdr:nvSpPr>
      <xdr:spPr>
        <a:xfrm>
          <a:off x="2758441" y="17807940"/>
          <a:ext cx="739139" cy="2831377"/>
        </a:xfrm>
        <a:prstGeom prst="rect">
          <a:avLst/>
        </a:prstGeom>
        <a:solidFill>
          <a:srgbClr val="FFFF00">
            <a:alpha val="30196"/>
          </a:srgbClr>
        </a:solidFill>
        <a:ln w="57150">
          <a:solidFill>
            <a:schemeClr val="accent5"/>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rgbClr val="FF0000"/>
            </a:solidFill>
          </a:endParaRPr>
        </a:p>
      </xdr:txBody>
    </xdr:sp>
    <xdr:clientData/>
  </xdr:twoCellAnchor>
  <xdr:twoCellAnchor editAs="oneCell">
    <xdr:from>
      <xdr:col>2</xdr:col>
      <xdr:colOff>1</xdr:colOff>
      <xdr:row>17</xdr:row>
      <xdr:rowOff>0</xdr:rowOff>
    </xdr:from>
    <xdr:to>
      <xdr:col>10</xdr:col>
      <xdr:colOff>1</xdr:colOff>
      <xdr:row>50</xdr:row>
      <xdr:rowOff>76871</xdr:rowOff>
    </xdr:to>
    <xdr:pic>
      <xdr:nvPicPr>
        <xdr:cNvPr id="17" name="図 16">
          <a:extLst>
            <a:ext uri="{FF2B5EF4-FFF2-40B4-BE49-F238E27FC236}">
              <a16:creationId xmlns:a16="http://schemas.microsoft.com/office/drawing/2014/main" id="{56CA0687-A1EE-4857-9BFA-095B25C235F2}"/>
            </a:ext>
          </a:extLst>
        </xdr:cNvPr>
        <xdr:cNvPicPr>
          <a:picLocks noChangeAspect="1"/>
        </xdr:cNvPicPr>
      </xdr:nvPicPr>
      <xdr:blipFill>
        <a:blip xmlns:r="http://schemas.openxmlformats.org/officeDocument/2006/relationships" r:embed="rId12"/>
        <a:stretch>
          <a:fillRect/>
        </a:stretch>
      </xdr:blipFill>
      <xdr:spPr>
        <a:xfrm>
          <a:off x="922021" y="3368040"/>
          <a:ext cx="5486400" cy="6614831"/>
        </a:xfrm>
        <a:prstGeom prst="rect">
          <a:avLst/>
        </a:prstGeom>
      </xdr:spPr>
    </xdr:pic>
    <xdr:clientData/>
  </xdr:twoCellAnchor>
  <xdr:twoCellAnchor>
    <xdr:from>
      <xdr:col>3</xdr:col>
      <xdr:colOff>389890</xdr:colOff>
      <xdr:row>27</xdr:row>
      <xdr:rowOff>17915</xdr:rowOff>
    </xdr:from>
    <xdr:to>
      <xdr:col>4</xdr:col>
      <xdr:colOff>97390</xdr:colOff>
      <xdr:row>28</xdr:row>
      <xdr:rowOff>29628</xdr:rowOff>
    </xdr:to>
    <xdr:sp macro="" textlink="">
      <xdr:nvSpPr>
        <xdr:cNvPr id="18" name="矢印: 左 17">
          <a:extLst>
            <a:ext uri="{FF2B5EF4-FFF2-40B4-BE49-F238E27FC236}">
              <a16:creationId xmlns:a16="http://schemas.microsoft.com/office/drawing/2014/main" id="{AAE8265D-D9D2-400A-B8D6-AA2877F97E1E}"/>
            </a:ext>
          </a:extLst>
        </xdr:cNvPr>
        <xdr:cNvSpPr/>
      </xdr:nvSpPr>
      <xdr:spPr>
        <a:xfrm rot="2118949">
          <a:off x="1995805" y="5370965"/>
          <a:ext cx="399015" cy="207928"/>
        </a:xfrm>
        <a:prstGeom prst="leftArrow">
          <a:avLst>
            <a:gd name="adj1" fmla="val 29129"/>
            <a:gd name="adj2" fmla="val 129862"/>
          </a:avLst>
        </a:prstGeom>
        <a:solidFill>
          <a:schemeClr val="tx1"/>
        </a:solidFill>
        <a:ln>
          <a:solidFill>
            <a:schemeClr val="bg1">
              <a:lumMod val="9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rgbClr val="FF0000"/>
            </a:solidFill>
          </a:endParaRPr>
        </a:p>
      </xdr:txBody>
    </xdr:sp>
    <xdr:clientData/>
  </xdr:twoCellAnchor>
  <xdr:twoCellAnchor>
    <xdr:from>
      <xdr:col>4</xdr:col>
      <xdr:colOff>409576</xdr:colOff>
      <xdr:row>114</xdr:row>
      <xdr:rowOff>142875</xdr:rowOff>
    </xdr:from>
    <xdr:to>
      <xdr:col>5</xdr:col>
      <xdr:colOff>314326</xdr:colOff>
      <xdr:row>142</xdr:row>
      <xdr:rowOff>38100</xdr:rowOff>
    </xdr:to>
    <xdr:sp macro="" textlink="">
      <xdr:nvSpPr>
        <xdr:cNvPr id="19" name="正方形/長方形 18">
          <a:extLst>
            <a:ext uri="{FF2B5EF4-FFF2-40B4-BE49-F238E27FC236}">
              <a16:creationId xmlns:a16="http://schemas.microsoft.com/office/drawing/2014/main" id="{5C09EBC3-0403-4492-99D3-BCB36175B172}"/>
            </a:ext>
          </a:extLst>
        </xdr:cNvPr>
        <xdr:cNvSpPr/>
      </xdr:nvSpPr>
      <xdr:spPr>
        <a:xfrm>
          <a:off x="2705101" y="22334220"/>
          <a:ext cx="586740" cy="5440680"/>
        </a:xfrm>
        <a:prstGeom prst="rect">
          <a:avLst/>
        </a:prstGeom>
        <a:solidFill>
          <a:srgbClr val="FFFF00">
            <a:alpha val="30196"/>
          </a:srgbClr>
        </a:solidFill>
        <a:ln w="57150">
          <a:solidFill>
            <a:schemeClr val="accent5"/>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rgbClr val="FF0000"/>
            </a:solidFill>
          </a:endParaRPr>
        </a:p>
      </xdr:txBody>
    </xdr:sp>
    <xdr:clientData/>
  </xdr:twoCellAnchor>
  <xdr:twoCellAnchor>
    <xdr:from>
      <xdr:col>2</xdr:col>
      <xdr:colOff>400050</xdr:colOff>
      <xdr:row>243</xdr:row>
      <xdr:rowOff>114300</xdr:rowOff>
    </xdr:from>
    <xdr:to>
      <xdr:col>19</xdr:col>
      <xdr:colOff>437030</xdr:colOff>
      <xdr:row>263</xdr:row>
      <xdr:rowOff>123265</xdr:rowOff>
    </xdr:to>
    <xdr:sp macro="" textlink="">
      <xdr:nvSpPr>
        <xdr:cNvPr id="20" name="正方形/長方形 19">
          <a:extLst>
            <a:ext uri="{FF2B5EF4-FFF2-40B4-BE49-F238E27FC236}">
              <a16:creationId xmlns:a16="http://schemas.microsoft.com/office/drawing/2014/main" id="{67E53E53-F782-41BE-9F71-7270C3E062F4}"/>
            </a:ext>
          </a:extLst>
        </xdr:cNvPr>
        <xdr:cNvSpPr/>
      </xdr:nvSpPr>
      <xdr:spPr>
        <a:xfrm>
          <a:off x="1318932" y="49128829"/>
          <a:ext cx="11657480" cy="4043083"/>
        </a:xfrm>
        <a:prstGeom prst="rect">
          <a:avLst/>
        </a:prstGeom>
        <a:solidFill>
          <a:srgbClr val="EBF1DE">
            <a:alpha val="50196"/>
          </a:srgbClr>
        </a:solidFill>
        <a:ln>
          <a:solidFill>
            <a:schemeClr val="accent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2000">
              <a:solidFill>
                <a:sysClr val="windowText" lastClr="000000"/>
              </a:solidFill>
              <a:latin typeface="Meiryo UI" panose="020B0604030504040204" pitchFamily="50" charset="-128"/>
              <a:ea typeface="Meiryo UI" panose="020B0604030504040204" pitchFamily="50" charset="-128"/>
            </a:rPr>
            <a:t>SET</a:t>
          </a:r>
          <a:r>
            <a:rPr kumimoji="1" lang="ja-JP" altLang="en-US" sz="2000">
              <a:solidFill>
                <a:sysClr val="windowText" lastClr="000000"/>
              </a:solidFill>
              <a:latin typeface="Meiryo UI" panose="020B0604030504040204" pitchFamily="50" charset="-128"/>
              <a:ea typeface="Meiryo UI" panose="020B0604030504040204" pitchFamily="50" charset="-128"/>
            </a:rPr>
            <a:t>シートから値を反映</a:t>
          </a:r>
        </a:p>
      </xdr:txBody>
    </xdr:sp>
    <xdr:clientData/>
  </xdr:twoCellAnchor>
  <xdr:twoCellAnchor>
    <xdr:from>
      <xdr:col>2</xdr:col>
      <xdr:colOff>361950</xdr:colOff>
      <xdr:row>240</xdr:row>
      <xdr:rowOff>180975</xdr:rowOff>
    </xdr:from>
    <xdr:to>
      <xdr:col>12</xdr:col>
      <xdr:colOff>38101</xdr:colOff>
      <xdr:row>242</xdr:row>
      <xdr:rowOff>152400</xdr:rowOff>
    </xdr:to>
    <xdr:sp macro="" textlink="">
      <xdr:nvSpPr>
        <xdr:cNvPr id="21" name="正方形/長方形 20">
          <a:extLst>
            <a:ext uri="{FF2B5EF4-FFF2-40B4-BE49-F238E27FC236}">
              <a16:creationId xmlns:a16="http://schemas.microsoft.com/office/drawing/2014/main" id="{5600C514-CCA5-47F5-914E-231317B3A98E}"/>
            </a:ext>
          </a:extLst>
        </xdr:cNvPr>
        <xdr:cNvSpPr/>
      </xdr:nvSpPr>
      <xdr:spPr>
        <a:xfrm>
          <a:off x="1287780" y="47335440"/>
          <a:ext cx="6530341" cy="365760"/>
        </a:xfrm>
        <a:prstGeom prst="rect">
          <a:avLst/>
        </a:prstGeom>
        <a:solidFill>
          <a:srgbClr val="EBF1DE">
            <a:alpha val="50196"/>
          </a:srgbClr>
        </a:solidFill>
        <a:ln>
          <a:solidFill>
            <a:schemeClr val="accent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ysClr val="windowText" lastClr="000000"/>
              </a:solidFill>
              <a:latin typeface="Meiryo UI" panose="020B0604030504040204" pitchFamily="50" charset="-128"/>
              <a:ea typeface="Meiryo UI" panose="020B0604030504040204" pitchFamily="50" charset="-128"/>
            </a:rPr>
            <a:t>マスタシートから値を反映</a:t>
          </a:r>
        </a:p>
      </xdr:txBody>
    </xdr:sp>
    <xdr:clientData/>
  </xdr:twoCellAnchor>
  <xdr:twoCellAnchor>
    <xdr:from>
      <xdr:col>2</xdr:col>
      <xdr:colOff>504825</xdr:colOff>
      <xdr:row>272</xdr:row>
      <xdr:rowOff>57150</xdr:rowOff>
    </xdr:from>
    <xdr:to>
      <xdr:col>5</xdr:col>
      <xdr:colOff>161925</xdr:colOff>
      <xdr:row>273</xdr:row>
      <xdr:rowOff>161925</xdr:rowOff>
    </xdr:to>
    <xdr:sp macro="" textlink="">
      <xdr:nvSpPr>
        <xdr:cNvPr id="23" name="正方形/長方形 22">
          <a:extLst>
            <a:ext uri="{FF2B5EF4-FFF2-40B4-BE49-F238E27FC236}">
              <a16:creationId xmlns:a16="http://schemas.microsoft.com/office/drawing/2014/main" id="{F504FA43-49FC-4B8E-A455-BAD8DDB01C0C}"/>
            </a:ext>
          </a:extLst>
        </xdr:cNvPr>
        <xdr:cNvSpPr/>
      </xdr:nvSpPr>
      <xdr:spPr>
        <a:xfrm>
          <a:off x="1424940" y="55336440"/>
          <a:ext cx="1714500" cy="297180"/>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rgbClr val="FF0000"/>
            </a:solidFill>
          </a:endParaRPr>
        </a:p>
      </xdr:txBody>
    </xdr:sp>
    <xdr:clientData/>
  </xdr:twoCellAnchor>
  <xdr:twoCellAnchor>
    <xdr:from>
      <xdr:col>4</xdr:col>
      <xdr:colOff>504188</xdr:colOff>
      <xdr:row>304</xdr:row>
      <xdr:rowOff>170315</xdr:rowOff>
    </xdr:from>
    <xdr:to>
      <xdr:col>5</xdr:col>
      <xdr:colOff>211688</xdr:colOff>
      <xdr:row>305</xdr:row>
      <xdr:rowOff>182028</xdr:rowOff>
    </xdr:to>
    <xdr:sp macro="" textlink="">
      <xdr:nvSpPr>
        <xdr:cNvPr id="24" name="矢印: 左 23">
          <a:extLst>
            <a:ext uri="{FF2B5EF4-FFF2-40B4-BE49-F238E27FC236}">
              <a16:creationId xmlns:a16="http://schemas.microsoft.com/office/drawing/2014/main" id="{BCDA8F60-163F-4A77-AAE5-B107E977F573}"/>
            </a:ext>
          </a:extLst>
        </xdr:cNvPr>
        <xdr:cNvSpPr/>
      </xdr:nvSpPr>
      <xdr:spPr>
        <a:xfrm rot="2118949">
          <a:off x="2795903" y="64761245"/>
          <a:ext cx="399015" cy="207928"/>
        </a:xfrm>
        <a:prstGeom prst="leftArrow">
          <a:avLst>
            <a:gd name="adj1" fmla="val 29129"/>
            <a:gd name="adj2" fmla="val 129862"/>
          </a:avLst>
        </a:prstGeom>
        <a:solidFill>
          <a:schemeClr val="tx1"/>
        </a:solidFill>
        <a:ln>
          <a:solidFill>
            <a:schemeClr val="bg1">
              <a:lumMod val="9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rgbClr val="FF0000"/>
            </a:solidFill>
          </a:endParaRPr>
        </a:p>
      </xdr:txBody>
    </xdr:sp>
    <xdr:clientData/>
  </xdr:twoCellAnchor>
  <xdr:twoCellAnchor>
    <xdr:from>
      <xdr:col>2</xdr:col>
      <xdr:colOff>101749</xdr:colOff>
      <xdr:row>151</xdr:row>
      <xdr:rowOff>57374</xdr:rowOff>
    </xdr:from>
    <xdr:to>
      <xdr:col>3</xdr:col>
      <xdr:colOff>277009</xdr:colOff>
      <xdr:row>152</xdr:row>
      <xdr:rowOff>115321</xdr:rowOff>
    </xdr:to>
    <xdr:sp macro="" textlink="">
      <xdr:nvSpPr>
        <xdr:cNvPr id="26" name="正方形/長方形 25">
          <a:extLst>
            <a:ext uri="{FF2B5EF4-FFF2-40B4-BE49-F238E27FC236}">
              <a16:creationId xmlns:a16="http://schemas.microsoft.com/office/drawing/2014/main" id="{325BE544-8100-48AD-A368-3EE42ED40021}"/>
            </a:ext>
          </a:extLst>
        </xdr:cNvPr>
        <xdr:cNvSpPr/>
      </xdr:nvSpPr>
      <xdr:spPr>
        <a:xfrm>
          <a:off x="1025114" y="29443680"/>
          <a:ext cx="865542" cy="255170"/>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rgbClr val="FF0000"/>
            </a:solidFill>
          </a:endParaRPr>
        </a:p>
      </xdr:txBody>
    </xdr:sp>
    <xdr:clientData/>
  </xdr:twoCellAnchor>
  <xdr:twoCellAnchor>
    <xdr:from>
      <xdr:col>4</xdr:col>
      <xdr:colOff>470646</xdr:colOff>
      <xdr:row>169</xdr:row>
      <xdr:rowOff>168089</xdr:rowOff>
    </xdr:from>
    <xdr:to>
      <xdr:col>5</xdr:col>
      <xdr:colOff>437028</xdr:colOff>
      <xdr:row>171</xdr:row>
      <xdr:rowOff>0</xdr:rowOff>
    </xdr:to>
    <xdr:sp macro="" textlink="">
      <xdr:nvSpPr>
        <xdr:cNvPr id="27" name="正方形/長方形 26">
          <a:extLst>
            <a:ext uri="{FF2B5EF4-FFF2-40B4-BE49-F238E27FC236}">
              <a16:creationId xmlns:a16="http://schemas.microsoft.com/office/drawing/2014/main" id="{A69F6BD3-4F2A-4427-9EE5-9D7DB1C823C2}"/>
            </a:ext>
          </a:extLst>
        </xdr:cNvPr>
        <xdr:cNvSpPr/>
      </xdr:nvSpPr>
      <xdr:spPr>
        <a:xfrm>
          <a:off x="2762361" y="33257939"/>
          <a:ext cx="657897" cy="224341"/>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rgbClr val="FF0000"/>
            </a:solidFill>
          </a:endParaRPr>
        </a:p>
      </xdr:txBody>
    </xdr:sp>
    <xdr:clientData/>
  </xdr:twoCellAnchor>
  <xdr:twoCellAnchor>
    <xdr:from>
      <xdr:col>4</xdr:col>
      <xdr:colOff>450140</xdr:colOff>
      <xdr:row>168</xdr:row>
      <xdr:rowOff>80683</xdr:rowOff>
    </xdr:from>
    <xdr:to>
      <xdr:col>5</xdr:col>
      <xdr:colOff>459441</xdr:colOff>
      <xdr:row>183</xdr:row>
      <xdr:rowOff>107576</xdr:rowOff>
    </xdr:to>
    <xdr:sp macro="" textlink="">
      <xdr:nvSpPr>
        <xdr:cNvPr id="28" name="正方形/長方形 27">
          <a:extLst>
            <a:ext uri="{FF2B5EF4-FFF2-40B4-BE49-F238E27FC236}">
              <a16:creationId xmlns:a16="http://schemas.microsoft.com/office/drawing/2014/main" id="{BEE8961D-5A38-4A50-8454-D4346F6EA553}"/>
            </a:ext>
          </a:extLst>
        </xdr:cNvPr>
        <xdr:cNvSpPr/>
      </xdr:nvSpPr>
      <xdr:spPr>
        <a:xfrm>
          <a:off x="2754069" y="33214236"/>
          <a:ext cx="699584" cy="2985246"/>
        </a:xfrm>
        <a:prstGeom prst="rect">
          <a:avLst/>
        </a:prstGeom>
        <a:solidFill>
          <a:srgbClr val="FFFF00">
            <a:alpha val="30196"/>
          </a:srgbClr>
        </a:solidFill>
        <a:ln w="57150">
          <a:solidFill>
            <a:schemeClr val="accent5"/>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rgbClr val="FF0000"/>
            </a:solidFill>
          </a:endParaRPr>
        </a:p>
      </xdr:txBody>
    </xdr:sp>
    <xdr:clientData/>
  </xdr:twoCellAnchor>
  <xdr:twoCellAnchor editAs="oneCell">
    <xdr:from>
      <xdr:col>12</xdr:col>
      <xdr:colOff>0</xdr:colOff>
      <xdr:row>164</xdr:row>
      <xdr:rowOff>0</xdr:rowOff>
    </xdr:from>
    <xdr:to>
      <xdr:col>19</xdr:col>
      <xdr:colOff>422910</xdr:colOff>
      <xdr:row>177</xdr:row>
      <xdr:rowOff>154683</xdr:rowOff>
    </xdr:to>
    <xdr:pic>
      <xdr:nvPicPr>
        <xdr:cNvPr id="29" name="図 28">
          <a:extLst>
            <a:ext uri="{FF2B5EF4-FFF2-40B4-BE49-F238E27FC236}">
              <a16:creationId xmlns:a16="http://schemas.microsoft.com/office/drawing/2014/main" id="{27831263-54F0-41F2-B835-0C9EA8E098FD}"/>
            </a:ext>
          </a:extLst>
        </xdr:cNvPr>
        <xdr:cNvPicPr>
          <a:picLocks noChangeAspect="1"/>
        </xdr:cNvPicPr>
      </xdr:nvPicPr>
      <xdr:blipFill rotWithShape="1">
        <a:blip xmlns:r="http://schemas.openxmlformats.org/officeDocument/2006/relationships" r:embed="rId11"/>
        <a:srcRect r="64064"/>
        <a:stretch/>
      </xdr:blipFill>
      <xdr:spPr>
        <a:xfrm>
          <a:off x="7780020" y="32095440"/>
          <a:ext cx="5227320" cy="2730243"/>
        </a:xfrm>
        <a:prstGeom prst="rect">
          <a:avLst/>
        </a:prstGeom>
      </xdr:spPr>
    </xdr:pic>
    <xdr:clientData/>
  </xdr:twoCellAnchor>
  <xdr:twoCellAnchor>
    <xdr:from>
      <xdr:col>15</xdr:col>
      <xdr:colOff>390526</xdr:colOff>
      <xdr:row>164</xdr:row>
      <xdr:rowOff>66671</xdr:rowOff>
    </xdr:from>
    <xdr:to>
      <xdr:col>16</xdr:col>
      <xdr:colOff>38100</xdr:colOff>
      <xdr:row>165</xdr:row>
      <xdr:rowOff>133350</xdr:rowOff>
    </xdr:to>
    <xdr:sp macro="" textlink="">
      <xdr:nvSpPr>
        <xdr:cNvPr id="30" name="正方形/長方形 29">
          <a:extLst>
            <a:ext uri="{FF2B5EF4-FFF2-40B4-BE49-F238E27FC236}">
              <a16:creationId xmlns:a16="http://schemas.microsoft.com/office/drawing/2014/main" id="{F158BCE5-EA7B-4CD9-B98C-F2488C12910A}"/>
            </a:ext>
          </a:extLst>
        </xdr:cNvPr>
        <xdr:cNvSpPr/>
      </xdr:nvSpPr>
      <xdr:spPr>
        <a:xfrm>
          <a:off x="10226041" y="32164016"/>
          <a:ext cx="335279" cy="266704"/>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rgbClr val="FF0000"/>
            </a:solidFill>
          </a:endParaRPr>
        </a:p>
      </xdr:txBody>
    </xdr:sp>
    <xdr:clientData/>
  </xdr:twoCellAnchor>
  <xdr:twoCellAnchor>
    <xdr:from>
      <xdr:col>5</xdr:col>
      <xdr:colOff>230504</xdr:colOff>
      <xdr:row>194</xdr:row>
      <xdr:rowOff>72727</xdr:rowOff>
    </xdr:from>
    <xdr:to>
      <xdr:col>7</xdr:col>
      <xdr:colOff>145341</xdr:colOff>
      <xdr:row>232</xdr:row>
      <xdr:rowOff>98613</xdr:rowOff>
    </xdr:to>
    <xdr:sp macro="" textlink="">
      <xdr:nvSpPr>
        <xdr:cNvPr id="31" name="正方形/長方形 30">
          <a:extLst>
            <a:ext uri="{FF2B5EF4-FFF2-40B4-BE49-F238E27FC236}">
              <a16:creationId xmlns:a16="http://schemas.microsoft.com/office/drawing/2014/main" id="{BD1F8B84-0C89-486C-95E5-DB3A2F6D2112}"/>
            </a:ext>
          </a:extLst>
        </xdr:cNvPr>
        <xdr:cNvSpPr/>
      </xdr:nvSpPr>
      <xdr:spPr>
        <a:xfrm>
          <a:off x="3224716" y="38334092"/>
          <a:ext cx="1295401" cy="7520380"/>
        </a:xfrm>
        <a:prstGeom prst="rect">
          <a:avLst/>
        </a:prstGeom>
        <a:solidFill>
          <a:srgbClr val="FFFF00">
            <a:alpha val="30196"/>
          </a:srgbClr>
        </a:solidFill>
        <a:ln w="57150">
          <a:solidFill>
            <a:schemeClr val="accent5"/>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rgbClr val="FF0000"/>
            </a:solidFill>
          </a:endParaRPr>
        </a:p>
      </xdr:txBody>
    </xdr:sp>
    <xdr:clientData/>
  </xdr:twoCellAnchor>
  <xdr:twoCellAnchor editAs="oneCell">
    <xdr:from>
      <xdr:col>2</xdr:col>
      <xdr:colOff>0</xdr:colOff>
      <xdr:row>332</xdr:row>
      <xdr:rowOff>0</xdr:rowOff>
    </xdr:from>
    <xdr:to>
      <xdr:col>11</xdr:col>
      <xdr:colOff>572441</xdr:colOff>
      <xdr:row>338</xdr:row>
      <xdr:rowOff>80188</xdr:rowOff>
    </xdr:to>
    <xdr:pic>
      <xdr:nvPicPr>
        <xdr:cNvPr id="33" name="図 32">
          <a:extLst>
            <a:ext uri="{FF2B5EF4-FFF2-40B4-BE49-F238E27FC236}">
              <a16:creationId xmlns:a16="http://schemas.microsoft.com/office/drawing/2014/main" id="{13C91C80-D33D-4538-87E6-889DD40C9BDE}"/>
            </a:ext>
          </a:extLst>
        </xdr:cNvPr>
        <xdr:cNvPicPr>
          <a:picLocks noChangeAspect="1"/>
        </xdr:cNvPicPr>
      </xdr:nvPicPr>
      <xdr:blipFill>
        <a:blip xmlns:r="http://schemas.openxmlformats.org/officeDocument/2006/relationships" r:embed="rId13"/>
        <a:stretch>
          <a:fillRect/>
        </a:stretch>
      </xdr:blipFill>
      <xdr:spPr>
        <a:xfrm>
          <a:off x="922020" y="70134480"/>
          <a:ext cx="6744641" cy="1272718"/>
        </a:xfrm>
        <a:prstGeom prst="rect">
          <a:avLst/>
        </a:prstGeom>
      </xdr:spPr>
    </xdr:pic>
    <xdr:clientData/>
  </xdr:twoCellAnchor>
  <xdr:twoCellAnchor editAs="oneCell">
    <xdr:from>
      <xdr:col>13</xdr:col>
      <xdr:colOff>0</xdr:colOff>
      <xdr:row>332</xdr:row>
      <xdr:rowOff>0</xdr:rowOff>
    </xdr:from>
    <xdr:to>
      <xdr:col>24</xdr:col>
      <xdr:colOff>149548</xdr:colOff>
      <xdr:row>353</xdr:row>
      <xdr:rowOff>157721</xdr:rowOff>
    </xdr:to>
    <xdr:pic>
      <xdr:nvPicPr>
        <xdr:cNvPr id="34" name="図 33">
          <a:extLst>
            <a:ext uri="{FF2B5EF4-FFF2-40B4-BE49-F238E27FC236}">
              <a16:creationId xmlns:a16="http://schemas.microsoft.com/office/drawing/2014/main" id="{C56DFF1B-D7D3-4F7C-959C-E650B0D2707A}"/>
            </a:ext>
          </a:extLst>
        </xdr:cNvPr>
        <xdr:cNvPicPr>
          <a:picLocks noChangeAspect="1"/>
        </xdr:cNvPicPr>
      </xdr:nvPicPr>
      <xdr:blipFill>
        <a:blip xmlns:r="http://schemas.openxmlformats.org/officeDocument/2006/relationships" r:embed="rId14"/>
        <a:stretch>
          <a:fillRect/>
        </a:stretch>
      </xdr:blipFill>
      <xdr:spPr>
        <a:xfrm>
          <a:off x="8465820" y="70134480"/>
          <a:ext cx="7693348" cy="4323955"/>
        </a:xfrm>
        <a:prstGeom prst="rect">
          <a:avLst/>
        </a:prstGeom>
      </xdr:spPr>
    </xdr:pic>
    <xdr:clientData/>
  </xdr:twoCellAnchor>
  <xdr:twoCellAnchor editAs="oneCell">
    <xdr:from>
      <xdr:col>0</xdr:col>
      <xdr:colOff>661147</xdr:colOff>
      <xdr:row>2</xdr:row>
      <xdr:rowOff>123266</xdr:rowOff>
    </xdr:from>
    <xdr:to>
      <xdr:col>8</xdr:col>
      <xdr:colOff>282388</xdr:colOff>
      <xdr:row>14</xdr:row>
      <xdr:rowOff>127114</xdr:rowOff>
    </xdr:to>
    <xdr:pic>
      <xdr:nvPicPr>
        <xdr:cNvPr id="36" name="図 35">
          <a:extLst>
            <a:ext uri="{FF2B5EF4-FFF2-40B4-BE49-F238E27FC236}">
              <a16:creationId xmlns:a16="http://schemas.microsoft.com/office/drawing/2014/main" id="{2127738E-CE77-F794-85DE-67403EC4BB67}"/>
            </a:ext>
          </a:extLst>
        </xdr:cNvPr>
        <xdr:cNvPicPr>
          <a:picLocks noChangeAspect="1"/>
        </xdr:cNvPicPr>
      </xdr:nvPicPr>
      <xdr:blipFill>
        <a:blip xmlns:r="http://schemas.openxmlformats.org/officeDocument/2006/relationships" r:embed="rId4"/>
        <a:stretch>
          <a:fillRect/>
        </a:stretch>
      </xdr:blipFill>
      <xdr:spPr>
        <a:xfrm>
          <a:off x="661147" y="526678"/>
          <a:ext cx="4641476" cy="2424318"/>
        </a:xfrm>
        <a:prstGeom prst="rect">
          <a:avLst/>
        </a:prstGeom>
      </xdr:spPr>
    </xdr:pic>
    <xdr:clientData/>
  </xdr:twoCellAnchor>
  <xdr:twoCellAnchor editAs="oneCell">
    <xdr:from>
      <xdr:col>11</xdr:col>
      <xdr:colOff>0</xdr:colOff>
      <xdr:row>111</xdr:row>
      <xdr:rowOff>0</xdr:rowOff>
    </xdr:from>
    <xdr:to>
      <xdr:col>24</xdr:col>
      <xdr:colOff>560295</xdr:colOff>
      <xdr:row>123</xdr:row>
      <xdr:rowOff>118751</xdr:rowOff>
    </xdr:to>
    <xdr:pic>
      <xdr:nvPicPr>
        <xdr:cNvPr id="25" name="図 24">
          <a:extLst>
            <a:ext uri="{FF2B5EF4-FFF2-40B4-BE49-F238E27FC236}">
              <a16:creationId xmlns:a16="http://schemas.microsoft.com/office/drawing/2014/main" id="{AEB5EC61-6F66-2B6E-F4DF-F7FA39B94BC7}"/>
            </a:ext>
          </a:extLst>
        </xdr:cNvPr>
        <xdr:cNvPicPr>
          <a:picLocks noChangeAspect="1"/>
        </xdr:cNvPicPr>
      </xdr:nvPicPr>
      <xdr:blipFill>
        <a:blip xmlns:r="http://schemas.openxmlformats.org/officeDocument/2006/relationships" r:embed="rId15"/>
        <a:stretch>
          <a:fillRect/>
        </a:stretch>
      </xdr:blipFill>
      <xdr:spPr>
        <a:xfrm>
          <a:off x="7070912" y="22389353"/>
          <a:ext cx="9446559" cy="2539222"/>
        </a:xfrm>
        <a:prstGeom prst="rect">
          <a:avLst/>
        </a:prstGeom>
      </xdr:spPr>
    </xdr:pic>
    <xdr:clientData/>
  </xdr:twoCellAnchor>
  <xdr:twoCellAnchor>
    <xdr:from>
      <xdr:col>14</xdr:col>
      <xdr:colOff>0</xdr:colOff>
      <xdr:row>119</xdr:row>
      <xdr:rowOff>100853</xdr:rowOff>
    </xdr:from>
    <xdr:to>
      <xdr:col>15</xdr:col>
      <xdr:colOff>212912</xdr:colOff>
      <xdr:row>121</xdr:row>
      <xdr:rowOff>89647</xdr:rowOff>
    </xdr:to>
    <xdr:sp macro="" textlink="">
      <xdr:nvSpPr>
        <xdr:cNvPr id="32" name="正方形/長方形 31">
          <a:extLst>
            <a:ext uri="{FF2B5EF4-FFF2-40B4-BE49-F238E27FC236}">
              <a16:creationId xmlns:a16="http://schemas.microsoft.com/office/drawing/2014/main" id="{58C6F825-994F-497C-BF77-92A40069419C}"/>
            </a:ext>
          </a:extLst>
        </xdr:cNvPr>
        <xdr:cNvSpPr/>
      </xdr:nvSpPr>
      <xdr:spPr>
        <a:xfrm>
          <a:off x="9121588" y="24103853"/>
          <a:ext cx="896471" cy="392206"/>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rgbClr val="FF0000"/>
            </a:solidFill>
          </a:endParaRPr>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1</xdr:col>
      <xdr:colOff>0</xdr:colOff>
      <xdr:row>22</xdr:row>
      <xdr:rowOff>0</xdr:rowOff>
    </xdr:from>
    <xdr:to>
      <xdr:col>13</xdr:col>
      <xdr:colOff>152383</xdr:colOff>
      <xdr:row>35</xdr:row>
      <xdr:rowOff>92828</xdr:rowOff>
    </xdr:to>
    <xdr:pic>
      <xdr:nvPicPr>
        <xdr:cNvPr id="38" name="図 37">
          <a:extLst>
            <a:ext uri="{FF2B5EF4-FFF2-40B4-BE49-F238E27FC236}">
              <a16:creationId xmlns:a16="http://schemas.microsoft.com/office/drawing/2014/main" id="{A7ACD557-DF0A-2BD5-2992-7933D7F97CBA}"/>
            </a:ext>
          </a:extLst>
        </xdr:cNvPr>
        <xdr:cNvPicPr>
          <a:picLocks noChangeAspect="1"/>
        </xdr:cNvPicPr>
      </xdr:nvPicPr>
      <xdr:blipFill>
        <a:blip xmlns:r="http://schemas.openxmlformats.org/officeDocument/2006/relationships" r:embed="rId1"/>
        <a:stretch>
          <a:fillRect/>
        </a:stretch>
      </xdr:blipFill>
      <xdr:spPr>
        <a:xfrm>
          <a:off x="683559" y="3429000"/>
          <a:ext cx="7906853" cy="2715004"/>
        </a:xfrm>
        <a:prstGeom prst="rect">
          <a:avLst/>
        </a:prstGeom>
      </xdr:spPr>
    </xdr:pic>
    <xdr:clientData/>
  </xdr:twoCellAnchor>
  <xdr:twoCellAnchor>
    <xdr:from>
      <xdr:col>2</xdr:col>
      <xdr:colOff>80010</xdr:colOff>
      <xdr:row>29</xdr:row>
      <xdr:rowOff>68580</xdr:rowOff>
    </xdr:from>
    <xdr:to>
      <xdr:col>3</xdr:col>
      <xdr:colOff>537210</xdr:colOff>
      <xdr:row>34</xdr:row>
      <xdr:rowOff>76200</xdr:rowOff>
    </xdr:to>
    <xdr:sp macro="" textlink="">
      <xdr:nvSpPr>
        <xdr:cNvPr id="45" name="正方形/長方形 44">
          <a:extLst>
            <a:ext uri="{FF2B5EF4-FFF2-40B4-BE49-F238E27FC236}">
              <a16:creationId xmlns:a16="http://schemas.microsoft.com/office/drawing/2014/main" id="{B71EBA4F-2ABA-F4F7-10C4-DD7C30BF7D24}"/>
            </a:ext>
          </a:extLst>
        </xdr:cNvPr>
        <xdr:cNvSpPr/>
      </xdr:nvSpPr>
      <xdr:spPr>
        <a:xfrm>
          <a:off x="1002030" y="5593080"/>
          <a:ext cx="1143000" cy="960120"/>
        </a:xfrm>
        <a:prstGeom prst="rect">
          <a:avLst/>
        </a:prstGeom>
        <a:noFill/>
        <a:ln w="3810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oneCellAnchor>
    <xdr:from>
      <xdr:col>1</xdr:col>
      <xdr:colOff>0</xdr:colOff>
      <xdr:row>4</xdr:row>
      <xdr:rowOff>0</xdr:rowOff>
    </xdr:from>
    <xdr:ext cx="8161035" cy="2512170"/>
    <xdr:pic>
      <xdr:nvPicPr>
        <xdr:cNvPr id="33" name="図 32">
          <a:extLst>
            <a:ext uri="{FF2B5EF4-FFF2-40B4-BE49-F238E27FC236}">
              <a16:creationId xmlns:a16="http://schemas.microsoft.com/office/drawing/2014/main" id="{479BAF77-40D8-47F7-8583-2627BF685DD2}"/>
            </a:ext>
          </a:extLst>
        </xdr:cNvPr>
        <xdr:cNvPicPr>
          <a:picLocks noChangeAspect="1"/>
        </xdr:cNvPicPr>
      </xdr:nvPicPr>
      <xdr:blipFill>
        <a:blip xmlns:r="http://schemas.openxmlformats.org/officeDocument/2006/relationships" r:embed="rId2"/>
        <a:stretch>
          <a:fillRect/>
        </a:stretch>
      </xdr:blipFill>
      <xdr:spPr>
        <a:xfrm>
          <a:off x="685800" y="4000500"/>
          <a:ext cx="8161035" cy="2512170"/>
        </a:xfrm>
        <a:prstGeom prst="rect">
          <a:avLst/>
        </a:prstGeom>
      </xdr:spPr>
    </xdr:pic>
    <xdr:clientData/>
  </xdr:oneCellAnchor>
  <xdr:twoCellAnchor>
    <xdr:from>
      <xdr:col>2</xdr:col>
      <xdr:colOff>133350</xdr:colOff>
      <xdr:row>11</xdr:row>
      <xdr:rowOff>66675</xdr:rowOff>
    </xdr:from>
    <xdr:to>
      <xdr:col>3</xdr:col>
      <xdr:colOff>590550</xdr:colOff>
      <xdr:row>13</xdr:row>
      <xdr:rowOff>0</xdr:rowOff>
    </xdr:to>
    <xdr:sp macro="" textlink="">
      <xdr:nvSpPr>
        <xdr:cNvPr id="48" name="正方形/長方形 47">
          <a:extLst>
            <a:ext uri="{FF2B5EF4-FFF2-40B4-BE49-F238E27FC236}">
              <a16:creationId xmlns:a16="http://schemas.microsoft.com/office/drawing/2014/main" id="{5E9D2498-5ACF-4305-B241-6C14CAFFB95A}"/>
            </a:ext>
          </a:extLst>
        </xdr:cNvPr>
        <xdr:cNvSpPr/>
      </xdr:nvSpPr>
      <xdr:spPr>
        <a:xfrm>
          <a:off x="1055370" y="5400675"/>
          <a:ext cx="1143000" cy="314325"/>
        </a:xfrm>
        <a:prstGeom prst="rect">
          <a:avLst/>
        </a:prstGeom>
        <a:noFill/>
        <a:ln w="3810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oneCellAnchor>
    <xdr:from>
      <xdr:col>1</xdr:col>
      <xdr:colOff>0</xdr:colOff>
      <xdr:row>40</xdr:row>
      <xdr:rowOff>0</xdr:rowOff>
    </xdr:from>
    <xdr:ext cx="8161035" cy="2512170"/>
    <xdr:pic>
      <xdr:nvPicPr>
        <xdr:cNvPr id="51" name="図 50">
          <a:extLst>
            <a:ext uri="{FF2B5EF4-FFF2-40B4-BE49-F238E27FC236}">
              <a16:creationId xmlns:a16="http://schemas.microsoft.com/office/drawing/2014/main" id="{86425752-C725-4089-ADA6-B721022F0989}"/>
            </a:ext>
          </a:extLst>
        </xdr:cNvPr>
        <xdr:cNvPicPr>
          <a:picLocks noChangeAspect="1"/>
        </xdr:cNvPicPr>
      </xdr:nvPicPr>
      <xdr:blipFill>
        <a:blip xmlns:r="http://schemas.openxmlformats.org/officeDocument/2006/relationships" r:embed="rId2"/>
        <a:stretch>
          <a:fillRect/>
        </a:stretch>
      </xdr:blipFill>
      <xdr:spPr>
        <a:xfrm>
          <a:off x="685800" y="762000"/>
          <a:ext cx="8161035" cy="2512170"/>
        </a:xfrm>
        <a:prstGeom prst="rect">
          <a:avLst/>
        </a:prstGeom>
      </xdr:spPr>
    </xdr:pic>
    <xdr:clientData/>
  </xdr:oneCellAnchor>
  <xdr:twoCellAnchor>
    <xdr:from>
      <xdr:col>2</xdr:col>
      <xdr:colOff>133350</xdr:colOff>
      <xdr:row>49</xdr:row>
      <xdr:rowOff>13335</xdr:rowOff>
    </xdr:from>
    <xdr:to>
      <xdr:col>5</xdr:col>
      <xdr:colOff>259080</xdr:colOff>
      <xdr:row>50</xdr:row>
      <xdr:rowOff>137160</xdr:rowOff>
    </xdr:to>
    <xdr:sp macro="" textlink="">
      <xdr:nvSpPr>
        <xdr:cNvPr id="53" name="正方形/長方形 52">
          <a:extLst>
            <a:ext uri="{FF2B5EF4-FFF2-40B4-BE49-F238E27FC236}">
              <a16:creationId xmlns:a16="http://schemas.microsoft.com/office/drawing/2014/main" id="{7CA9534E-368E-4A8D-BC68-DB3FA7D74622}"/>
            </a:ext>
          </a:extLst>
        </xdr:cNvPr>
        <xdr:cNvSpPr/>
      </xdr:nvSpPr>
      <xdr:spPr>
        <a:xfrm>
          <a:off x="1055370" y="9157335"/>
          <a:ext cx="2183130" cy="314325"/>
        </a:xfrm>
        <a:prstGeom prst="rect">
          <a:avLst/>
        </a:prstGeom>
        <a:noFill/>
        <a:ln w="3810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2</xdr:col>
      <xdr:colOff>0</xdr:colOff>
      <xdr:row>57</xdr:row>
      <xdr:rowOff>0</xdr:rowOff>
    </xdr:from>
    <xdr:to>
      <xdr:col>10</xdr:col>
      <xdr:colOff>0</xdr:colOff>
      <xdr:row>90</xdr:row>
      <xdr:rowOff>76871</xdr:rowOff>
    </xdr:to>
    <xdr:pic>
      <xdr:nvPicPr>
        <xdr:cNvPr id="56" name="図 55">
          <a:extLst>
            <a:ext uri="{FF2B5EF4-FFF2-40B4-BE49-F238E27FC236}">
              <a16:creationId xmlns:a16="http://schemas.microsoft.com/office/drawing/2014/main" id="{F640E6A1-35DE-4BFD-9A08-488F8E1B896C}"/>
            </a:ext>
          </a:extLst>
        </xdr:cNvPr>
        <xdr:cNvPicPr>
          <a:picLocks noChangeAspect="1"/>
        </xdr:cNvPicPr>
      </xdr:nvPicPr>
      <xdr:blipFill>
        <a:blip xmlns:r="http://schemas.openxmlformats.org/officeDocument/2006/relationships" r:embed="rId3"/>
        <a:stretch>
          <a:fillRect/>
        </a:stretch>
      </xdr:blipFill>
      <xdr:spPr>
        <a:xfrm>
          <a:off x="922020" y="10668000"/>
          <a:ext cx="5486400" cy="6363371"/>
        </a:xfrm>
        <a:prstGeom prst="rect">
          <a:avLst/>
        </a:prstGeom>
      </xdr:spPr>
    </xdr:pic>
    <xdr:clientData/>
  </xdr:twoCellAnchor>
  <xdr:twoCellAnchor>
    <xdr:from>
      <xdr:col>3</xdr:col>
      <xdr:colOff>389889</xdr:colOff>
      <xdr:row>67</xdr:row>
      <xdr:rowOff>17915</xdr:rowOff>
    </xdr:from>
    <xdr:to>
      <xdr:col>4</xdr:col>
      <xdr:colOff>97389</xdr:colOff>
      <xdr:row>68</xdr:row>
      <xdr:rowOff>29628</xdr:rowOff>
    </xdr:to>
    <xdr:sp macro="" textlink="">
      <xdr:nvSpPr>
        <xdr:cNvPr id="57" name="矢印: 左 56">
          <a:extLst>
            <a:ext uri="{FF2B5EF4-FFF2-40B4-BE49-F238E27FC236}">
              <a16:creationId xmlns:a16="http://schemas.microsoft.com/office/drawing/2014/main" id="{DDAB93B9-788A-45A4-8967-98DE7097DFCF}"/>
            </a:ext>
          </a:extLst>
        </xdr:cNvPr>
        <xdr:cNvSpPr/>
      </xdr:nvSpPr>
      <xdr:spPr>
        <a:xfrm rot="2118949">
          <a:off x="1997709" y="12590915"/>
          <a:ext cx="393300" cy="202213"/>
        </a:xfrm>
        <a:prstGeom prst="leftArrow">
          <a:avLst>
            <a:gd name="adj1" fmla="val 29129"/>
            <a:gd name="adj2" fmla="val 129862"/>
          </a:avLst>
        </a:prstGeom>
        <a:solidFill>
          <a:schemeClr val="tx1"/>
        </a:solidFill>
        <a:ln>
          <a:solidFill>
            <a:schemeClr val="bg1">
              <a:lumMod val="9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rgbClr val="FF0000"/>
            </a:solidFill>
          </a:endParaRPr>
        </a:p>
      </xdr:txBody>
    </xdr:sp>
    <xdr:clientData/>
  </xdr:twoCellAnchor>
  <xdr:twoCellAnchor editAs="oneCell">
    <xdr:from>
      <xdr:col>2</xdr:col>
      <xdr:colOff>0</xdr:colOff>
      <xdr:row>93</xdr:row>
      <xdr:rowOff>0</xdr:rowOff>
    </xdr:from>
    <xdr:to>
      <xdr:col>4</xdr:col>
      <xdr:colOff>181204</xdr:colOff>
      <xdr:row>99</xdr:row>
      <xdr:rowOff>173</xdr:rowOff>
    </xdr:to>
    <xdr:pic>
      <xdr:nvPicPr>
        <xdr:cNvPr id="58" name="図 57">
          <a:extLst>
            <a:ext uri="{FF2B5EF4-FFF2-40B4-BE49-F238E27FC236}">
              <a16:creationId xmlns:a16="http://schemas.microsoft.com/office/drawing/2014/main" id="{6CAB95D5-EA2D-4C8A-ADB3-F370B0003C14}"/>
            </a:ext>
          </a:extLst>
        </xdr:cNvPr>
        <xdr:cNvPicPr>
          <a:picLocks noChangeAspect="1"/>
        </xdr:cNvPicPr>
      </xdr:nvPicPr>
      <xdr:blipFill rotWithShape="1">
        <a:blip xmlns:r="http://schemas.openxmlformats.org/officeDocument/2006/relationships" r:embed="rId4"/>
        <a:srcRect l="5232" t="2307"/>
        <a:stretch>
          <a:fillRect/>
        </a:stretch>
      </xdr:blipFill>
      <xdr:spPr>
        <a:xfrm>
          <a:off x="922020" y="17526000"/>
          <a:ext cx="1552804" cy="1143173"/>
        </a:xfrm>
        <a:prstGeom prst="rect">
          <a:avLst/>
        </a:prstGeom>
      </xdr:spPr>
    </xdr:pic>
    <xdr:clientData/>
  </xdr:twoCellAnchor>
  <xdr:oneCellAnchor>
    <xdr:from>
      <xdr:col>2</xdr:col>
      <xdr:colOff>1</xdr:colOff>
      <xdr:row>103</xdr:row>
      <xdr:rowOff>1</xdr:rowOff>
    </xdr:from>
    <xdr:ext cx="5516257" cy="5569584"/>
    <xdr:pic>
      <xdr:nvPicPr>
        <xdr:cNvPr id="61" name="図 60">
          <a:extLst>
            <a:ext uri="{FF2B5EF4-FFF2-40B4-BE49-F238E27FC236}">
              <a16:creationId xmlns:a16="http://schemas.microsoft.com/office/drawing/2014/main" id="{0B052DB3-05A9-4471-8393-4152D5BB4C84}"/>
            </a:ext>
          </a:extLst>
        </xdr:cNvPr>
        <xdr:cNvPicPr>
          <a:picLocks noChangeAspect="1"/>
        </xdr:cNvPicPr>
      </xdr:nvPicPr>
      <xdr:blipFill>
        <a:blip xmlns:r="http://schemas.openxmlformats.org/officeDocument/2006/relationships" r:embed="rId5"/>
        <a:stretch>
          <a:fillRect/>
        </a:stretch>
      </xdr:blipFill>
      <xdr:spPr>
        <a:xfrm>
          <a:off x="922021" y="63627001"/>
          <a:ext cx="5516257" cy="5569584"/>
        </a:xfrm>
        <a:prstGeom prst="rect">
          <a:avLst/>
        </a:prstGeom>
      </xdr:spPr>
    </xdr:pic>
    <xdr:clientData/>
  </xdr:oneCellAnchor>
  <xdr:twoCellAnchor>
    <xdr:from>
      <xdr:col>4</xdr:col>
      <xdr:colOff>504188</xdr:colOff>
      <xdr:row>111</xdr:row>
      <xdr:rowOff>170315</xdr:rowOff>
    </xdr:from>
    <xdr:to>
      <xdr:col>5</xdr:col>
      <xdr:colOff>211688</xdr:colOff>
      <xdr:row>112</xdr:row>
      <xdr:rowOff>182028</xdr:rowOff>
    </xdr:to>
    <xdr:sp macro="" textlink="">
      <xdr:nvSpPr>
        <xdr:cNvPr id="62" name="矢印: 左 61">
          <a:extLst>
            <a:ext uri="{FF2B5EF4-FFF2-40B4-BE49-F238E27FC236}">
              <a16:creationId xmlns:a16="http://schemas.microsoft.com/office/drawing/2014/main" id="{8DFFC54D-1F50-4FA2-B53B-590EA2E47369}"/>
            </a:ext>
          </a:extLst>
        </xdr:cNvPr>
        <xdr:cNvSpPr/>
      </xdr:nvSpPr>
      <xdr:spPr>
        <a:xfrm rot="2118949">
          <a:off x="2797808" y="65321315"/>
          <a:ext cx="393300" cy="202213"/>
        </a:xfrm>
        <a:prstGeom prst="leftArrow">
          <a:avLst>
            <a:gd name="adj1" fmla="val 29129"/>
            <a:gd name="adj2" fmla="val 129862"/>
          </a:avLst>
        </a:prstGeom>
        <a:solidFill>
          <a:schemeClr val="tx1"/>
        </a:solidFill>
        <a:ln>
          <a:solidFill>
            <a:schemeClr val="bg1">
              <a:lumMod val="9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rgbClr val="FF0000"/>
            </a:solidFill>
          </a:endParaRPr>
        </a:p>
      </xdr:txBody>
    </xdr:sp>
    <xdr:clientData/>
  </xdr:twoCellAnchor>
  <xdr:twoCellAnchor editAs="oneCell">
    <xdr:from>
      <xdr:col>4</xdr:col>
      <xdr:colOff>243840</xdr:colOff>
      <xdr:row>133</xdr:row>
      <xdr:rowOff>60960</xdr:rowOff>
    </xdr:from>
    <xdr:to>
      <xdr:col>14</xdr:col>
      <xdr:colOff>130481</xdr:colOff>
      <xdr:row>139</xdr:row>
      <xdr:rowOff>144324</xdr:rowOff>
    </xdr:to>
    <xdr:pic>
      <xdr:nvPicPr>
        <xdr:cNvPr id="63" name="図 62">
          <a:extLst>
            <a:ext uri="{FF2B5EF4-FFF2-40B4-BE49-F238E27FC236}">
              <a16:creationId xmlns:a16="http://schemas.microsoft.com/office/drawing/2014/main" id="{3DE51C1A-8E7C-4324-BBC3-DE9CD4C88C41}"/>
            </a:ext>
          </a:extLst>
        </xdr:cNvPr>
        <xdr:cNvPicPr>
          <a:picLocks noChangeAspect="1"/>
        </xdr:cNvPicPr>
      </xdr:nvPicPr>
      <xdr:blipFill>
        <a:blip xmlns:r="http://schemas.openxmlformats.org/officeDocument/2006/relationships" r:embed="rId6"/>
        <a:stretch>
          <a:fillRect/>
        </a:stretch>
      </xdr:blipFill>
      <xdr:spPr>
        <a:xfrm>
          <a:off x="2537460" y="25206960"/>
          <a:ext cx="6744641" cy="1226363"/>
        </a:xfrm>
        <a:prstGeom prst="rect">
          <a:avLst/>
        </a:prstGeom>
      </xdr:spPr>
    </xdr:pic>
    <xdr:clientData/>
  </xdr:twoCellAnchor>
  <xdr:twoCellAnchor editAs="oneCell">
    <xdr:from>
      <xdr:col>1</xdr:col>
      <xdr:colOff>0</xdr:colOff>
      <xdr:row>133</xdr:row>
      <xdr:rowOff>0</xdr:rowOff>
    </xdr:from>
    <xdr:to>
      <xdr:col>4</xdr:col>
      <xdr:colOff>11228</xdr:colOff>
      <xdr:row>139</xdr:row>
      <xdr:rowOff>66518</xdr:rowOff>
    </xdr:to>
    <xdr:pic>
      <xdr:nvPicPr>
        <xdr:cNvPr id="64" name="図 63">
          <a:extLst>
            <a:ext uri="{FF2B5EF4-FFF2-40B4-BE49-F238E27FC236}">
              <a16:creationId xmlns:a16="http://schemas.microsoft.com/office/drawing/2014/main" id="{887C1AD5-4058-44CA-B9D3-B8D343CBE282}"/>
            </a:ext>
          </a:extLst>
        </xdr:cNvPr>
        <xdr:cNvPicPr>
          <a:picLocks noChangeAspect="1"/>
        </xdr:cNvPicPr>
      </xdr:nvPicPr>
      <xdr:blipFill>
        <a:blip xmlns:r="http://schemas.openxmlformats.org/officeDocument/2006/relationships" r:embed="rId7"/>
        <a:stretch>
          <a:fillRect/>
        </a:stretch>
      </xdr:blipFill>
      <xdr:spPr>
        <a:xfrm>
          <a:off x="685800" y="25146000"/>
          <a:ext cx="1619048" cy="1209517"/>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3</xdr:col>
      <xdr:colOff>0</xdr:colOff>
      <xdr:row>12</xdr:row>
      <xdr:rowOff>0</xdr:rowOff>
    </xdr:from>
    <xdr:to>
      <xdr:col>13</xdr:col>
      <xdr:colOff>353432</xdr:colOff>
      <xdr:row>45</xdr:row>
      <xdr:rowOff>29500</xdr:rowOff>
    </xdr:to>
    <xdr:pic>
      <xdr:nvPicPr>
        <xdr:cNvPr id="2" name="図 1">
          <a:extLst>
            <a:ext uri="{FF2B5EF4-FFF2-40B4-BE49-F238E27FC236}">
              <a16:creationId xmlns:a16="http://schemas.microsoft.com/office/drawing/2014/main" id="{5DA4F162-08DD-4673-87D6-EF092C48B5BC}"/>
            </a:ext>
          </a:extLst>
        </xdr:cNvPr>
        <xdr:cNvPicPr>
          <a:picLocks noChangeAspect="1"/>
        </xdr:cNvPicPr>
      </xdr:nvPicPr>
      <xdr:blipFill>
        <a:blip xmlns:r="http://schemas.openxmlformats.org/officeDocument/2006/relationships" r:embed="rId1"/>
        <a:stretch>
          <a:fillRect/>
        </a:stretch>
      </xdr:blipFill>
      <xdr:spPr>
        <a:xfrm>
          <a:off x="617220" y="2758440"/>
          <a:ext cx="7211432" cy="6316000"/>
        </a:xfrm>
        <a:prstGeom prst="rect">
          <a:avLst/>
        </a:prstGeom>
      </xdr:spPr>
    </xdr:pic>
    <xdr:clientData/>
  </xdr:twoCellAnchor>
  <xdr:twoCellAnchor>
    <xdr:from>
      <xdr:col>3</xdr:col>
      <xdr:colOff>323850</xdr:colOff>
      <xdr:row>45</xdr:row>
      <xdr:rowOff>47625</xdr:rowOff>
    </xdr:from>
    <xdr:to>
      <xdr:col>7</xdr:col>
      <xdr:colOff>28575</xdr:colOff>
      <xdr:row>48</xdr:row>
      <xdr:rowOff>76200</xdr:rowOff>
    </xdr:to>
    <xdr:sp macro="" textlink="">
      <xdr:nvSpPr>
        <xdr:cNvPr id="3" name="吹き出し: 四角形 2">
          <a:extLst>
            <a:ext uri="{FF2B5EF4-FFF2-40B4-BE49-F238E27FC236}">
              <a16:creationId xmlns:a16="http://schemas.microsoft.com/office/drawing/2014/main" id="{BECB2281-C71D-42EA-8FF8-C8DC8CAFC969}"/>
            </a:ext>
          </a:extLst>
        </xdr:cNvPr>
        <xdr:cNvSpPr/>
      </xdr:nvSpPr>
      <xdr:spPr>
        <a:xfrm>
          <a:off x="941070" y="9092565"/>
          <a:ext cx="2447925" cy="600075"/>
        </a:xfrm>
        <a:prstGeom prst="wedgeRectCallout">
          <a:avLst>
            <a:gd name="adj1" fmla="val -9409"/>
            <a:gd name="adj2" fmla="val -83713"/>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t>データを記載するシートのシート名は</a:t>
          </a:r>
          <a:r>
            <a:rPr kumimoji="1" lang="en-US" altLang="ja-JP" sz="1100"/>
            <a:t>『SET』</a:t>
          </a:r>
          <a:r>
            <a:rPr kumimoji="1" lang="ja-JP" altLang="en-US" sz="1100"/>
            <a:t>で固定</a:t>
          </a:r>
        </a:p>
      </xdr:txBody>
    </xdr:sp>
    <xdr:clientData/>
  </xdr:twoCellAnchor>
  <xdr:twoCellAnchor>
    <xdr:from>
      <xdr:col>11</xdr:col>
      <xdr:colOff>476250</xdr:colOff>
      <xdr:row>18</xdr:row>
      <xdr:rowOff>104775</xdr:rowOff>
    </xdr:from>
    <xdr:to>
      <xdr:col>15</xdr:col>
      <xdr:colOff>333375</xdr:colOff>
      <xdr:row>21</xdr:row>
      <xdr:rowOff>66675</xdr:rowOff>
    </xdr:to>
    <xdr:sp macro="" textlink="">
      <xdr:nvSpPr>
        <xdr:cNvPr id="4" name="吹き出し: 四角形 3">
          <a:extLst>
            <a:ext uri="{FF2B5EF4-FFF2-40B4-BE49-F238E27FC236}">
              <a16:creationId xmlns:a16="http://schemas.microsoft.com/office/drawing/2014/main" id="{184788C3-8F67-4E43-B2EE-DA7BE376469F}"/>
            </a:ext>
          </a:extLst>
        </xdr:cNvPr>
        <xdr:cNvSpPr/>
      </xdr:nvSpPr>
      <xdr:spPr>
        <a:xfrm>
          <a:off x="6579870" y="4006215"/>
          <a:ext cx="2600325" cy="533400"/>
        </a:xfrm>
        <a:prstGeom prst="wedgeRectCallout">
          <a:avLst>
            <a:gd name="adj1" fmla="val -116561"/>
            <a:gd name="adj2" fmla="val -14118"/>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100"/>
            <a:t>1</a:t>
          </a:r>
          <a:r>
            <a:rPr kumimoji="1" lang="ja-JP" altLang="en-US" sz="1100"/>
            <a:t>行目は課</a:t>
          </a:r>
          <a:r>
            <a:rPr kumimoji="1" lang="en-US" altLang="ja-JP" sz="1100"/>
            <a:t>CD</a:t>
          </a:r>
          <a:r>
            <a:rPr kumimoji="1" lang="ja-JP" altLang="en-US" sz="1100"/>
            <a:t>、</a:t>
          </a:r>
          <a:r>
            <a:rPr kumimoji="1" lang="en-US" altLang="ja-JP" sz="1100"/>
            <a:t>2</a:t>
          </a:r>
          <a:r>
            <a:rPr kumimoji="1" lang="ja-JP" altLang="en-US" sz="1100"/>
            <a:t>行目は出力先を記載</a:t>
          </a:r>
        </a:p>
      </xdr:txBody>
    </xdr:sp>
    <xdr:clientData/>
  </xdr:twoCellAnchor>
  <xdr:twoCellAnchor>
    <xdr:from>
      <xdr:col>4</xdr:col>
      <xdr:colOff>152400</xdr:colOff>
      <xdr:row>18</xdr:row>
      <xdr:rowOff>161925</xdr:rowOff>
    </xdr:from>
    <xdr:to>
      <xdr:col>9</xdr:col>
      <xdr:colOff>19050</xdr:colOff>
      <xdr:row>20</xdr:row>
      <xdr:rowOff>190500</xdr:rowOff>
    </xdr:to>
    <xdr:sp macro="" textlink="">
      <xdr:nvSpPr>
        <xdr:cNvPr id="5" name="正方形/長方形 4">
          <a:extLst>
            <a:ext uri="{FF2B5EF4-FFF2-40B4-BE49-F238E27FC236}">
              <a16:creationId xmlns:a16="http://schemas.microsoft.com/office/drawing/2014/main" id="{9BD7BA99-4852-4119-8496-6E862C58AF87}"/>
            </a:ext>
          </a:extLst>
        </xdr:cNvPr>
        <xdr:cNvSpPr/>
      </xdr:nvSpPr>
      <xdr:spPr>
        <a:xfrm>
          <a:off x="1455420" y="4063365"/>
          <a:ext cx="3295650" cy="409575"/>
        </a:xfrm>
        <a:prstGeom prst="rect">
          <a:avLst/>
        </a:prstGeom>
        <a:noFill/>
        <a:ln w="3810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4</xdr:col>
      <xdr:colOff>400050</xdr:colOff>
      <xdr:row>42</xdr:row>
      <xdr:rowOff>104776</xdr:rowOff>
    </xdr:from>
    <xdr:to>
      <xdr:col>5</xdr:col>
      <xdr:colOff>180975</xdr:colOff>
      <xdr:row>44</xdr:row>
      <xdr:rowOff>9526</xdr:rowOff>
    </xdr:to>
    <xdr:sp macro="" textlink="">
      <xdr:nvSpPr>
        <xdr:cNvPr id="6" name="正方形/長方形 5">
          <a:extLst>
            <a:ext uri="{FF2B5EF4-FFF2-40B4-BE49-F238E27FC236}">
              <a16:creationId xmlns:a16="http://schemas.microsoft.com/office/drawing/2014/main" id="{F8CC6925-5AB6-4905-9E57-31AF82BFF544}"/>
            </a:ext>
          </a:extLst>
        </xdr:cNvPr>
        <xdr:cNvSpPr/>
      </xdr:nvSpPr>
      <xdr:spPr>
        <a:xfrm>
          <a:off x="1703070" y="8578216"/>
          <a:ext cx="466725" cy="285750"/>
        </a:xfrm>
        <a:prstGeom prst="rect">
          <a:avLst/>
        </a:prstGeom>
        <a:noFill/>
        <a:ln w="3810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7</xdr:col>
      <xdr:colOff>76200</xdr:colOff>
      <xdr:row>12</xdr:row>
      <xdr:rowOff>85726</xdr:rowOff>
    </xdr:from>
    <xdr:to>
      <xdr:col>8</xdr:col>
      <xdr:colOff>219075</xdr:colOff>
      <xdr:row>13</xdr:row>
      <xdr:rowOff>171451</xdr:rowOff>
    </xdr:to>
    <xdr:sp macro="" textlink="">
      <xdr:nvSpPr>
        <xdr:cNvPr id="7" name="正方形/長方形 6">
          <a:extLst>
            <a:ext uri="{FF2B5EF4-FFF2-40B4-BE49-F238E27FC236}">
              <a16:creationId xmlns:a16="http://schemas.microsoft.com/office/drawing/2014/main" id="{75FCAFDF-F5C6-4B1A-B7B6-1A6C7852CFE5}"/>
            </a:ext>
          </a:extLst>
        </xdr:cNvPr>
        <xdr:cNvSpPr/>
      </xdr:nvSpPr>
      <xdr:spPr>
        <a:xfrm>
          <a:off x="3436620" y="2844166"/>
          <a:ext cx="828675" cy="276225"/>
        </a:xfrm>
        <a:prstGeom prst="rect">
          <a:avLst/>
        </a:prstGeom>
        <a:noFill/>
        <a:ln w="3810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9</xdr:col>
      <xdr:colOff>447675</xdr:colOff>
      <xdr:row>12</xdr:row>
      <xdr:rowOff>57150</xdr:rowOff>
    </xdr:from>
    <xdr:to>
      <xdr:col>13</xdr:col>
      <xdr:colOff>304800</xdr:colOff>
      <xdr:row>15</xdr:row>
      <xdr:rowOff>19050</xdr:rowOff>
    </xdr:to>
    <xdr:sp macro="" textlink="">
      <xdr:nvSpPr>
        <xdr:cNvPr id="8" name="吹き出し: 四角形 7">
          <a:extLst>
            <a:ext uri="{FF2B5EF4-FFF2-40B4-BE49-F238E27FC236}">
              <a16:creationId xmlns:a16="http://schemas.microsoft.com/office/drawing/2014/main" id="{C0B3C734-FB65-4074-A614-53F6C1ECB09C}"/>
            </a:ext>
          </a:extLst>
        </xdr:cNvPr>
        <xdr:cNvSpPr/>
      </xdr:nvSpPr>
      <xdr:spPr>
        <a:xfrm>
          <a:off x="5179695" y="2815590"/>
          <a:ext cx="2600325" cy="533400"/>
        </a:xfrm>
        <a:prstGeom prst="wedgeRectCallout">
          <a:avLst>
            <a:gd name="adj1" fmla="val -85059"/>
            <a:gd name="adj2" fmla="val -15813"/>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t>ファイル名は</a:t>
          </a:r>
          <a:r>
            <a:rPr kumimoji="1" lang="en-US" altLang="ja-JP" sz="1100"/>
            <a:t>『</a:t>
          </a:r>
          <a:r>
            <a:rPr kumimoji="1" lang="ja-JP" altLang="en-US" sz="1100"/>
            <a:t>マスタ</a:t>
          </a:r>
          <a:r>
            <a:rPr kumimoji="1" lang="en-US" altLang="ja-JP" sz="1100"/>
            <a:t>』</a:t>
          </a:r>
          <a:r>
            <a:rPr kumimoji="1" lang="ja-JP" altLang="en-US" sz="1100"/>
            <a:t>で固定</a:t>
          </a:r>
        </a:p>
      </xdr:txBody>
    </xdr:sp>
    <xdr:clientData/>
  </xdr:twoCellAnchor>
  <xdr:twoCellAnchor editAs="oneCell">
    <xdr:from>
      <xdr:col>3</xdr:col>
      <xdr:colOff>0</xdr:colOff>
      <xdr:row>65</xdr:row>
      <xdr:rowOff>0</xdr:rowOff>
    </xdr:from>
    <xdr:to>
      <xdr:col>13</xdr:col>
      <xdr:colOff>299358</xdr:colOff>
      <xdr:row>86</xdr:row>
      <xdr:rowOff>127315</xdr:rowOff>
    </xdr:to>
    <xdr:pic>
      <xdr:nvPicPr>
        <xdr:cNvPr id="9" name="図 8">
          <a:extLst>
            <a:ext uri="{FF2B5EF4-FFF2-40B4-BE49-F238E27FC236}">
              <a16:creationId xmlns:a16="http://schemas.microsoft.com/office/drawing/2014/main" id="{4A018207-572E-4632-9FFF-8269675DD13E}"/>
            </a:ext>
          </a:extLst>
        </xdr:cNvPr>
        <xdr:cNvPicPr>
          <a:picLocks noChangeAspect="1"/>
        </xdr:cNvPicPr>
      </xdr:nvPicPr>
      <xdr:blipFill>
        <a:blip xmlns:r="http://schemas.openxmlformats.org/officeDocument/2006/relationships" r:embed="rId2"/>
        <a:stretch>
          <a:fillRect/>
        </a:stretch>
      </xdr:blipFill>
      <xdr:spPr>
        <a:xfrm>
          <a:off x="617220" y="13449300"/>
          <a:ext cx="7157358" cy="4127815"/>
        </a:xfrm>
        <a:prstGeom prst="rect">
          <a:avLst/>
        </a:prstGeom>
      </xdr:spPr>
    </xdr:pic>
    <xdr:clientData/>
  </xdr:twoCellAnchor>
  <xdr:twoCellAnchor>
    <xdr:from>
      <xdr:col>0</xdr:col>
      <xdr:colOff>625928</xdr:colOff>
      <xdr:row>87</xdr:row>
      <xdr:rowOff>24492</xdr:rowOff>
    </xdr:from>
    <xdr:to>
      <xdr:col>6</xdr:col>
      <xdr:colOff>330653</xdr:colOff>
      <xdr:row>90</xdr:row>
      <xdr:rowOff>53067</xdr:rowOff>
    </xdr:to>
    <xdr:sp macro="" textlink="">
      <xdr:nvSpPr>
        <xdr:cNvPr id="10" name="吹き出し: 四角形 9">
          <a:extLst>
            <a:ext uri="{FF2B5EF4-FFF2-40B4-BE49-F238E27FC236}">
              <a16:creationId xmlns:a16="http://schemas.microsoft.com/office/drawing/2014/main" id="{205CA349-890C-4E01-BCC5-B52AC13B3584}"/>
            </a:ext>
          </a:extLst>
        </xdr:cNvPr>
        <xdr:cNvSpPr/>
      </xdr:nvSpPr>
      <xdr:spPr>
        <a:xfrm>
          <a:off x="206828" y="17664792"/>
          <a:ext cx="2798445" cy="600075"/>
        </a:xfrm>
        <a:prstGeom prst="wedgeRectCallout">
          <a:avLst>
            <a:gd name="adj1" fmla="val -9409"/>
            <a:gd name="adj2" fmla="val -83713"/>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t>データを記載するシートのシート名は</a:t>
          </a:r>
          <a:r>
            <a:rPr kumimoji="1" lang="en-US" altLang="ja-JP" sz="1100"/>
            <a:t>『SET』</a:t>
          </a:r>
          <a:r>
            <a:rPr kumimoji="1" lang="ja-JP" altLang="en-US" sz="1100"/>
            <a:t>で固定</a:t>
          </a:r>
        </a:p>
      </xdr:txBody>
    </xdr:sp>
    <xdr:clientData/>
  </xdr:twoCellAnchor>
  <xdr:twoCellAnchor>
    <xdr:from>
      <xdr:col>4</xdr:col>
      <xdr:colOff>21771</xdr:colOff>
      <xdr:row>84</xdr:row>
      <xdr:rowOff>149680</xdr:rowOff>
    </xdr:from>
    <xdr:to>
      <xdr:col>4</xdr:col>
      <xdr:colOff>326572</xdr:colOff>
      <xdr:row>85</xdr:row>
      <xdr:rowOff>190501</xdr:rowOff>
    </xdr:to>
    <xdr:sp macro="" textlink="">
      <xdr:nvSpPr>
        <xdr:cNvPr id="11" name="正方形/長方形 10">
          <a:extLst>
            <a:ext uri="{FF2B5EF4-FFF2-40B4-BE49-F238E27FC236}">
              <a16:creationId xmlns:a16="http://schemas.microsoft.com/office/drawing/2014/main" id="{37DAB151-6AB5-4CE9-85B8-AE19A5527FD9}"/>
            </a:ext>
          </a:extLst>
        </xdr:cNvPr>
        <xdr:cNvSpPr/>
      </xdr:nvSpPr>
      <xdr:spPr>
        <a:xfrm>
          <a:off x="1324791" y="17218480"/>
          <a:ext cx="304801" cy="231321"/>
        </a:xfrm>
        <a:prstGeom prst="rect">
          <a:avLst/>
        </a:prstGeom>
        <a:noFill/>
        <a:ln w="3810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11</xdr:col>
      <xdr:colOff>555171</xdr:colOff>
      <xdr:row>69</xdr:row>
      <xdr:rowOff>68038</xdr:rowOff>
    </xdr:from>
    <xdr:to>
      <xdr:col>14</xdr:col>
      <xdr:colOff>33131</xdr:colOff>
      <xdr:row>71</xdr:row>
      <xdr:rowOff>68036</xdr:rowOff>
    </xdr:to>
    <xdr:sp macro="" textlink="">
      <xdr:nvSpPr>
        <xdr:cNvPr id="12" name="吹き出し: 四角形 11">
          <a:extLst>
            <a:ext uri="{FF2B5EF4-FFF2-40B4-BE49-F238E27FC236}">
              <a16:creationId xmlns:a16="http://schemas.microsoft.com/office/drawing/2014/main" id="{F89394A9-74B4-43A2-AFA7-B78FBFDF9967}"/>
            </a:ext>
          </a:extLst>
        </xdr:cNvPr>
        <xdr:cNvSpPr/>
      </xdr:nvSpPr>
      <xdr:spPr>
        <a:xfrm>
          <a:off x="6658791" y="14279338"/>
          <a:ext cx="1535360" cy="380998"/>
        </a:xfrm>
        <a:prstGeom prst="wedgeRectCallout">
          <a:avLst>
            <a:gd name="adj1" fmla="val -145309"/>
            <a:gd name="adj2" fmla="val -17595"/>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100"/>
            <a:t>1</a:t>
          </a:r>
          <a:r>
            <a:rPr kumimoji="1" lang="ja-JP" altLang="en-US" sz="1100"/>
            <a:t>行目は課</a:t>
          </a:r>
          <a:r>
            <a:rPr kumimoji="1" lang="en-US" altLang="ja-JP" sz="1100"/>
            <a:t>CD</a:t>
          </a:r>
          <a:r>
            <a:rPr kumimoji="1" lang="ja-JP" altLang="en-US" sz="1100"/>
            <a:t>を記載</a:t>
          </a:r>
        </a:p>
      </xdr:txBody>
    </xdr:sp>
    <xdr:clientData/>
  </xdr:twoCellAnchor>
  <xdr:twoCellAnchor>
    <xdr:from>
      <xdr:col>4</xdr:col>
      <xdr:colOff>231321</xdr:colOff>
      <xdr:row>69</xdr:row>
      <xdr:rowOff>125187</xdr:rowOff>
    </xdr:from>
    <xdr:to>
      <xdr:col>9</xdr:col>
      <xdr:colOff>489857</xdr:colOff>
      <xdr:row>70</xdr:row>
      <xdr:rowOff>149679</xdr:rowOff>
    </xdr:to>
    <xdr:sp macro="" textlink="">
      <xdr:nvSpPr>
        <xdr:cNvPr id="13" name="正方形/長方形 12">
          <a:extLst>
            <a:ext uri="{FF2B5EF4-FFF2-40B4-BE49-F238E27FC236}">
              <a16:creationId xmlns:a16="http://schemas.microsoft.com/office/drawing/2014/main" id="{3DA1EFAF-C39D-4638-9765-349E7252707D}"/>
            </a:ext>
          </a:extLst>
        </xdr:cNvPr>
        <xdr:cNvSpPr/>
      </xdr:nvSpPr>
      <xdr:spPr>
        <a:xfrm>
          <a:off x="1534341" y="14336487"/>
          <a:ext cx="3687536" cy="214992"/>
        </a:xfrm>
        <a:prstGeom prst="rect">
          <a:avLst/>
        </a:prstGeom>
        <a:noFill/>
        <a:ln w="3810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xdr:col>
      <xdr:colOff>435429</xdr:colOff>
      <xdr:row>65</xdr:row>
      <xdr:rowOff>28575</xdr:rowOff>
    </xdr:from>
    <xdr:to>
      <xdr:col>6</xdr:col>
      <xdr:colOff>408214</xdr:colOff>
      <xdr:row>66</xdr:row>
      <xdr:rowOff>81643</xdr:rowOff>
    </xdr:to>
    <xdr:sp macro="" textlink="">
      <xdr:nvSpPr>
        <xdr:cNvPr id="14" name="正方形/長方形 13">
          <a:extLst>
            <a:ext uri="{FF2B5EF4-FFF2-40B4-BE49-F238E27FC236}">
              <a16:creationId xmlns:a16="http://schemas.microsoft.com/office/drawing/2014/main" id="{6B887AFD-ACDF-41D4-8F8C-A0A807EDC96A}"/>
            </a:ext>
          </a:extLst>
        </xdr:cNvPr>
        <xdr:cNvSpPr/>
      </xdr:nvSpPr>
      <xdr:spPr>
        <a:xfrm>
          <a:off x="2424249" y="13477875"/>
          <a:ext cx="658585" cy="243568"/>
        </a:xfrm>
        <a:prstGeom prst="rect">
          <a:avLst/>
        </a:prstGeom>
        <a:noFill/>
        <a:ln w="3810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17688</xdr:colOff>
      <xdr:row>64</xdr:row>
      <xdr:rowOff>92766</xdr:rowOff>
    </xdr:from>
    <xdr:to>
      <xdr:col>11</xdr:col>
      <xdr:colOff>231322</xdr:colOff>
      <xdr:row>67</xdr:row>
      <xdr:rowOff>111579</xdr:rowOff>
    </xdr:to>
    <xdr:sp macro="" textlink="">
      <xdr:nvSpPr>
        <xdr:cNvPr id="15" name="吹き出し: 四角形 14">
          <a:extLst>
            <a:ext uri="{FF2B5EF4-FFF2-40B4-BE49-F238E27FC236}">
              <a16:creationId xmlns:a16="http://schemas.microsoft.com/office/drawing/2014/main" id="{2485C79D-FD57-40B0-A095-903AF392CDB6}"/>
            </a:ext>
          </a:extLst>
        </xdr:cNvPr>
        <xdr:cNvSpPr/>
      </xdr:nvSpPr>
      <xdr:spPr>
        <a:xfrm>
          <a:off x="4063908" y="13351566"/>
          <a:ext cx="2271034" cy="590313"/>
        </a:xfrm>
        <a:prstGeom prst="wedgeRectCallout">
          <a:avLst>
            <a:gd name="adj1" fmla="val -91859"/>
            <a:gd name="adj2" fmla="val -6334"/>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t>ファイル名は対応するシートのシート名に合わせる</a:t>
          </a:r>
        </a:p>
      </xdr:txBody>
    </xdr:sp>
    <xdr:clientData/>
  </xdr:twoCellAnchor>
  <xdr:twoCellAnchor editAs="oneCell">
    <xdr:from>
      <xdr:col>2</xdr:col>
      <xdr:colOff>116541</xdr:colOff>
      <xdr:row>98</xdr:row>
      <xdr:rowOff>134471</xdr:rowOff>
    </xdr:from>
    <xdr:to>
      <xdr:col>13</xdr:col>
      <xdr:colOff>173</xdr:colOff>
      <xdr:row>134</xdr:row>
      <xdr:rowOff>150169</xdr:rowOff>
    </xdr:to>
    <xdr:pic>
      <xdr:nvPicPr>
        <xdr:cNvPr id="16" name="図 15">
          <a:extLst>
            <a:ext uri="{FF2B5EF4-FFF2-40B4-BE49-F238E27FC236}">
              <a16:creationId xmlns:a16="http://schemas.microsoft.com/office/drawing/2014/main" id="{ABB7F877-8455-436B-ACD1-FCD089030D91}"/>
            </a:ext>
          </a:extLst>
        </xdr:cNvPr>
        <xdr:cNvPicPr>
          <a:picLocks noChangeAspect="1"/>
        </xdr:cNvPicPr>
      </xdr:nvPicPr>
      <xdr:blipFill>
        <a:blip xmlns:r="http://schemas.openxmlformats.org/officeDocument/2006/relationships" r:embed="rId3"/>
        <a:stretch>
          <a:fillRect/>
        </a:stretch>
      </xdr:blipFill>
      <xdr:spPr>
        <a:xfrm>
          <a:off x="528021" y="19915991"/>
          <a:ext cx="6947372" cy="6873698"/>
        </a:xfrm>
        <a:prstGeom prst="rect">
          <a:avLst/>
        </a:prstGeom>
      </xdr:spPr>
    </xdr:pic>
    <xdr:clientData/>
  </xdr:twoCellAnchor>
  <xdr:twoCellAnchor>
    <xdr:from>
      <xdr:col>6</xdr:col>
      <xdr:colOff>304799</xdr:colOff>
      <xdr:row>102</xdr:row>
      <xdr:rowOff>134470</xdr:rowOff>
    </xdr:from>
    <xdr:to>
      <xdr:col>7</xdr:col>
      <xdr:colOff>304799</xdr:colOff>
      <xdr:row>104</xdr:row>
      <xdr:rowOff>26894</xdr:rowOff>
    </xdr:to>
    <xdr:sp macro="" textlink="">
      <xdr:nvSpPr>
        <xdr:cNvPr id="17" name="正方形/長方形 16">
          <a:extLst>
            <a:ext uri="{FF2B5EF4-FFF2-40B4-BE49-F238E27FC236}">
              <a16:creationId xmlns:a16="http://schemas.microsoft.com/office/drawing/2014/main" id="{167BC18E-09F1-4F83-813D-4F98B1CC8C52}"/>
            </a:ext>
          </a:extLst>
        </xdr:cNvPr>
        <xdr:cNvSpPr/>
      </xdr:nvSpPr>
      <xdr:spPr>
        <a:xfrm>
          <a:off x="2979419" y="20677990"/>
          <a:ext cx="685800" cy="273424"/>
        </a:xfrm>
        <a:prstGeom prst="rect">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4</xdr:col>
      <xdr:colOff>510987</xdr:colOff>
      <xdr:row>132</xdr:row>
      <xdr:rowOff>143436</xdr:rowOff>
    </xdr:from>
    <xdr:to>
      <xdr:col>5</xdr:col>
      <xdr:colOff>503368</xdr:colOff>
      <xdr:row>134</xdr:row>
      <xdr:rowOff>35859</xdr:rowOff>
    </xdr:to>
    <xdr:sp macro="" textlink="">
      <xdr:nvSpPr>
        <xdr:cNvPr id="18" name="正方形/長方形 17">
          <a:extLst>
            <a:ext uri="{FF2B5EF4-FFF2-40B4-BE49-F238E27FC236}">
              <a16:creationId xmlns:a16="http://schemas.microsoft.com/office/drawing/2014/main" id="{BD3E82F3-AE65-4136-9B17-12A28A0F7000}"/>
            </a:ext>
          </a:extLst>
        </xdr:cNvPr>
        <xdr:cNvSpPr/>
      </xdr:nvSpPr>
      <xdr:spPr>
        <a:xfrm>
          <a:off x="1814007" y="26401956"/>
          <a:ext cx="678181" cy="273423"/>
        </a:xfrm>
        <a:prstGeom prst="rect">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xdr:col>
      <xdr:colOff>162038</xdr:colOff>
      <xdr:row>104</xdr:row>
      <xdr:rowOff>26894</xdr:rowOff>
    </xdr:from>
    <xdr:to>
      <xdr:col>6</xdr:col>
      <xdr:colOff>649941</xdr:colOff>
      <xdr:row>132</xdr:row>
      <xdr:rowOff>143436</xdr:rowOff>
    </xdr:to>
    <xdr:cxnSp macro="">
      <xdr:nvCxnSpPr>
        <xdr:cNvPr id="19" name="コネクタ: カギ線 18">
          <a:extLst>
            <a:ext uri="{FF2B5EF4-FFF2-40B4-BE49-F238E27FC236}">
              <a16:creationId xmlns:a16="http://schemas.microsoft.com/office/drawing/2014/main" id="{EC292B39-7A3C-4D25-8200-FEB9EE6BFC78}"/>
            </a:ext>
          </a:extLst>
        </xdr:cNvPr>
        <xdr:cNvCxnSpPr>
          <a:stCxn id="17" idx="2"/>
          <a:endCxn id="18" idx="0"/>
        </xdr:cNvCxnSpPr>
      </xdr:nvCxnSpPr>
      <xdr:spPr>
        <a:xfrm rot="5400000">
          <a:off x="12439" y="23089833"/>
          <a:ext cx="5450542" cy="1173703"/>
        </a:xfrm>
        <a:prstGeom prst="bentConnector3">
          <a:avLst/>
        </a:prstGeom>
        <a:ln>
          <a:solidFill>
            <a:srgbClr val="FF0000"/>
          </a:solidFill>
        </a:ln>
      </xdr:spPr>
      <xdr:style>
        <a:lnRef idx="2">
          <a:schemeClr val="accent1"/>
        </a:lnRef>
        <a:fillRef idx="0">
          <a:schemeClr val="accent1"/>
        </a:fillRef>
        <a:effectRef idx="1">
          <a:schemeClr val="accent1"/>
        </a:effectRef>
        <a:fontRef idx="minor">
          <a:schemeClr val="tx1"/>
        </a:fontRef>
      </xdr:style>
    </xdr:cxnSp>
    <xdr:clientData/>
  </xdr:twoCellAnchor>
</xdr:wsDr>
</file>

<file path=xl/drawings/drawing10.xml><?xml version="1.0" encoding="utf-8"?>
<xdr:wsDr xmlns:xdr="http://schemas.openxmlformats.org/drawingml/2006/spreadsheetDrawing" xmlns:a="http://schemas.openxmlformats.org/drawingml/2006/main">
  <xdr:twoCellAnchor editAs="oneCell">
    <xdr:from>
      <xdr:col>2</xdr:col>
      <xdr:colOff>0</xdr:colOff>
      <xdr:row>124</xdr:row>
      <xdr:rowOff>0</xdr:rowOff>
    </xdr:from>
    <xdr:to>
      <xdr:col>9</xdr:col>
      <xdr:colOff>571500</xdr:colOff>
      <xdr:row>143</xdr:row>
      <xdr:rowOff>28857</xdr:rowOff>
    </xdr:to>
    <xdr:pic>
      <xdr:nvPicPr>
        <xdr:cNvPr id="2" name="図 1">
          <a:extLst>
            <a:ext uri="{FF2B5EF4-FFF2-40B4-BE49-F238E27FC236}">
              <a16:creationId xmlns:a16="http://schemas.microsoft.com/office/drawing/2014/main" id="{1F06FC09-A0E9-4472-800C-159951F767DE}"/>
            </a:ext>
          </a:extLst>
        </xdr:cNvPr>
        <xdr:cNvPicPr>
          <a:picLocks noChangeAspect="1"/>
        </xdr:cNvPicPr>
      </xdr:nvPicPr>
      <xdr:blipFill>
        <a:blip xmlns:r="http://schemas.openxmlformats.org/officeDocument/2006/relationships" r:embed="rId1"/>
        <a:stretch>
          <a:fillRect/>
        </a:stretch>
      </xdr:blipFill>
      <xdr:spPr>
        <a:xfrm>
          <a:off x="922020" y="23622000"/>
          <a:ext cx="5372100" cy="3648357"/>
        </a:xfrm>
        <a:prstGeom prst="rect">
          <a:avLst/>
        </a:prstGeom>
      </xdr:spPr>
    </xdr:pic>
    <xdr:clientData/>
  </xdr:twoCellAnchor>
  <xdr:twoCellAnchor editAs="oneCell">
    <xdr:from>
      <xdr:col>2</xdr:col>
      <xdr:colOff>0</xdr:colOff>
      <xdr:row>307</xdr:row>
      <xdr:rowOff>0</xdr:rowOff>
    </xdr:from>
    <xdr:to>
      <xdr:col>16</xdr:col>
      <xdr:colOff>658279</xdr:colOff>
      <xdr:row>327</xdr:row>
      <xdr:rowOff>30450</xdr:rowOff>
    </xdr:to>
    <xdr:pic>
      <xdr:nvPicPr>
        <xdr:cNvPr id="3" name="図 2">
          <a:extLst>
            <a:ext uri="{FF2B5EF4-FFF2-40B4-BE49-F238E27FC236}">
              <a16:creationId xmlns:a16="http://schemas.microsoft.com/office/drawing/2014/main" id="{7AFA8AD1-0AD5-4D7D-AABB-B306D9D96C2D}"/>
            </a:ext>
          </a:extLst>
        </xdr:cNvPr>
        <xdr:cNvPicPr>
          <a:picLocks noChangeAspect="1"/>
        </xdr:cNvPicPr>
      </xdr:nvPicPr>
      <xdr:blipFill>
        <a:blip xmlns:r="http://schemas.openxmlformats.org/officeDocument/2006/relationships" r:embed="rId2"/>
        <a:stretch>
          <a:fillRect/>
        </a:stretch>
      </xdr:blipFill>
      <xdr:spPr>
        <a:xfrm>
          <a:off x="922020" y="58483500"/>
          <a:ext cx="10259479" cy="3840450"/>
        </a:xfrm>
        <a:prstGeom prst="rect">
          <a:avLst/>
        </a:prstGeom>
      </xdr:spPr>
    </xdr:pic>
    <xdr:clientData/>
  </xdr:twoCellAnchor>
  <xdr:twoCellAnchor editAs="oneCell">
    <xdr:from>
      <xdr:col>2</xdr:col>
      <xdr:colOff>0</xdr:colOff>
      <xdr:row>276</xdr:row>
      <xdr:rowOff>0</xdr:rowOff>
    </xdr:from>
    <xdr:to>
      <xdr:col>19</xdr:col>
      <xdr:colOff>626561</xdr:colOff>
      <xdr:row>302</xdr:row>
      <xdr:rowOff>160057</xdr:rowOff>
    </xdr:to>
    <xdr:pic>
      <xdr:nvPicPr>
        <xdr:cNvPr id="4" name="図 3">
          <a:extLst>
            <a:ext uri="{FF2B5EF4-FFF2-40B4-BE49-F238E27FC236}">
              <a16:creationId xmlns:a16="http://schemas.microsoft.com/office/drawing/2014/main" id="{A493C94E-468C-4D4F-B4CB-96AB15B24536}"/>
            </a:ext>
          </a:extLst>
        </xdr:cNvPr>
        <xdr:cNvPicPr>
          <a:picLocks noChangeAspect="1"/>
        </xdr:cNvPicPr>
      </xdr:nvPicPr>
      <xdr:blipFill>
        <a:blip xmlns:r="http://schemas.openxmlformats.org/officeDocument/2006/relationships" r:embed="rId3"/>
        <a:stretch>
          <a:fillRect/>
        </a:stretch>
      </xdr:blipFill>
      <xdr:spPr>
        <a:xfrm>
          <a:off x="922020" y="52578000"/>
          <a:ext cx="12285161" cy="5113057"/>
        </a:xfrm>
        <a:prstGeom prst="rect">
          <a:avLst/>
        </a:prstGeom>
      </xdr:spPr>
    </xdr:pic>
    <xdr:clientData/>
  </xdr:twoCellAnchor>
  <xdr:twoCellAnchor editAs="oneCell">
    <xdr:from>
      <xdr:col>2</xdr:col>
      <xdr:colOff>0</xdr:colOff>
      <xdr:row>226</xdr:row>
      <xdr:rowOff>1</xdr:rowOff>
    </xdr:from>
    <xdr:to>
      <xdr:col>13</xdr:col>
      <xdr:colOff>437454</xdr:colOff>
      <xdr:row>272</xdr:row>
      <xdr:rowOff>1</xdr:rowOff>
    </xdr:to>
    <xdr:pic>
      <xdr:nvPicPr>
        <xdr:cNvPr id="5" name="図 4">
          <a:extLst>
            <a:ext uri="{FF2B5EF4-FFF2-40B4-BE49-F238E27FC236}">
              <a16:creationId xmlns:a16="http://schemas.microsoft.com/office/drawing/2014/main" id="{FDA4A118-5434-4088-844F-9D3C6712AE37}"/>
            </a:ext>
          </a:extLst>
        </xdr:cNvPr>
        <xdr:cNvPicPr>
          <a:picLocks noChangeAspect="1"/>
        </xdr:cNvPicPr>
      </xdr:nvPicPr>
      <xdr:blipFill>
        <a:blip xmlns:r="http://schemas.openxmlformats.org/officeDocument/2006/relationships" r:embed="rId4"/>
        <a:stretch>
          <a:fillRect/>
        </a:stretch>
      </xdr:blipFill>
      <xdr:spPr>
        <a:xfrm>
          <a:off x="922020" y="43053001"/>
          <a:ext cx="7981254" cy="8763000"/>
        </a:xfrm>
        <a:prstGeom prst="rect">
          <a:avLst/>
        </a:prstGeom>
      </xdr:spPr>
    </xdr:pic>
    <xdr:clientData/>
  </xdr:twoCellAnchor>
  <xdr:twoCellAnchor editAs="oneCell">
    <xdr:from>
      <xdr:col>2</xdr:col>
      <xdr:colOff>0</xdr:colOff>
      <xdr:row>183</xdr:row>
      <xdr:rowOff>197223</xdr:rowOff>
    </xdr:from>
    <xdr:to>
      <xdr:col>9</xdr:col>
      <xdr:colOff>106094</xdr:colOff>
      <xdr:row>196</xdr:row>
      <xdr:rowOff>143360</xdr:rowOff>
    </xdr:to>
    <xdr:pic>
      <xdr:nvPicPr>
        <xdr:cNvPr id="6" name="図 5">
          <a:extLst>
            <a:ext uri="{FF2B5EF4-FFF2-40B4-BE49-F238E27FC236}">
              <a16:creationId xmlns:a16="http://schemas.microsoft.com/office/drawing/2014/main" id="{A45FC093-56BC-4238-A337-607461597C01}"/>
            </a:ext>
          </a:extLst>
        </xdr:cNvPr>
        <xdr:cNvPicPr>
          <a:picLocks noChangeAspect="1"/>
        </xdr:cNvPicPr>
      </xdr:nvPicPr>
      <xdr:blipFill>
        <a:blip xmlns:r="http://schemas.openxmlformats.org/officeDocument/2006/relationships" r:embed="rId5"/>
        <a:stretch>
          <a:fillRect/>
        </a:stretch>
      </xdr:blipFill>
      <xdr:spPr>
        <a:xfrm>
          <a:off x="922020" y="35051103"/>
          <a:ext cx="4906694" cy="2430257"/>
        </a:xfrm>
        <a:prstGeom prst="rect">
          <a:avLst/>
        </a:prstGeom>
      </xdr:spPr>
    </xdr:pic>
    <xdr:clientData/>
  </xdr:twoCellAnchor>
  <xdr:twoCellAnchor editAs="oneCell">
    <xdr:from>
      <xdr:col>2</xdr:col>
      <xdr:colOff>0</xdr:colOff>
      <xdr:row>105</xdr:row>
      <xdr:rowOff>0</xdr:rowOff>
    </xdr:from>
    <xdr:to>
      <xdr:col>8</xdr:col>
      <xdr:colOff>541058</xdr:colOff>
      <xdr:row>117</xdr:row>
      <xdr:rowOff>7022</xdr:rowOff>
    </xdr:to>
    <xdr:pic>
      <xdr:nvPicPr>
        <xdr:cNvPr id="7" name="図 6">
          <a:extLst>
            <a:ext uri="{FF2B5EF4-FFF2-40B4-BE49-F238E27FC236}">
              <a16:creationId xmlns:a16="http://schemas.microsoft.com/office/drawing/2014/main" id="{6F1C5B53-5DF8-4F6D-BE3C-855D2DB73540}"/>
            </a:ext>
          </a:extLst>
        </xdr:cNvPr>
        <xdr:cNvPicPr>
          <a:picLocks noChangeAspect="1"/>
        </xdr:cNvPicPr>
      </xdr:nvPicPr>
      <xdr:blipFill>
        <a:blip xmlns:r="http://schemas.openxmlformats.org/officeDocument/2006/relationships" r:embed="rId5"/>
        <a:stretch>
          <a:fillRect/>
        </a:stretch>
      </xdr:blipFill>
      <xdr:spPr>
        <a:xfrm>
          <a:off x="922020" y="20002500"/>
          <a:ext cx="4655858" cy="2293022"/>
        </a:xfrm>
        <a:prstGeom prst="rect">
          <a:avLst/>
        </a:prstGeom>
      </xdr:spPr>
    </xdr:pic>
    <xdr:clientData/>
  </xdr:twoCellAnchor>
  <xdr:twoCellAnchor editAs="oneCell">
    <xdr:from>
      <xdr:col>2</xdr:col>
      <xdr:colOff>0</xdr:colOff>
      <xdr:row>201</xdr:row>
      <xdr:rowOff>0</xdr:rowOff>
    </xdr:from>
    <xdr:to>
      <xdr:col>12</xdr:col>
      <xdr:colOff>47502</xdr:colOff>
      <xdr:row>224</xdr:row>
      <xdr:rowOff>27395</xdr:rowOff>
    </xdr:to>
    <xdr:pic>
      <xdr:nvPicPr>
        <xdr:cNvPr id="8" name="図 7">
          <a:extLst>
            <a:ext uri="{FF2B5EF4-FFF2-40B4-BE49-F238E27FC236}">
              <a16:creationId xmlns:a16="http://schemas.microsoft.com/office/drawing/2014/main" id="{FAC4C59A-C5AD-48BE-ACF6-0EEF890307AF}"/>
            </a:ext>
          </a:extLst>
        </xdr:cNvPr>
        <xdr:cNvPicPr>
          <a:picLocks noChangeAspect="1"/>
        </xdr:cNvPicPr>
      </xdr:nvPicPr>
      <xdr:blipFill>
        <a:blip xmlns:r="http://schemas.openxmlformats.org/officeDocument/2006/relationships" r:embed="rId6"/>
        <a:stretch>
          <a:fillRect/>
        </a:stretch>
      </xdr:blipFill>
      <xdr:spPr>
        <a:xfrm>
          <a:off x="922020" y="38290500"/>
          <a:ext cx="6905502" cy="4408895"/>
        </a:xfrm>
        <a:prstGeom prst="rect">
          <a:avLst/>
        </a:prstGeom>
      </xdr:spPr>
    </xdr:pic>
    <xdr:clientData/>
  </xdr:twoCellAnchor>
  <xdr:twoCellAnchor editAs="oneCell">
    <xdr:from>
      <xdr:col>2</xdr:col>
      <xdr:colOff>0</xdr:colOff>
      <xdr:row>147</xdr:row>
      <xdr:rowOff>1</xdr:rowOff>
    </xdr:from>
    <xdr:to>
      <xdr:col>10</xdr:col>
      <xdr:colOff>197485</xdr:colOff>
      <xdr:row>179</xdr:row>
      <xdr:rowOff>85386</xdr:rowOff>
    </xdr:to>
    <xdr:pic>
      <xdr:nvPicPr>
        <xdr:cNvPr id="9" name="図 8">
          <a:extLst>
            <a:ext uri="{FF2B5EF4-FFF2-40B4-BE49-F238E27FC236}">
              <a16:creationId xmlns:a16="http://schemas.microsoft.com/office/drawing/2014/main" id="{C49587EF-3FF4-4458-BF92-03F04550839B}"/>
            </a:ext>
          </a:extLst>
        </xdr:cNvPr>
        <xdr:cNvPicPr>
          <a:picLocks noChangeAspect="1"/>
        </xdr:cNvPicPr>
      </xdr:nvPicPr>
      <xdr:blipFill>
        <a:blip xmlns:r="http://schemas.openxmlformats.org/officeDocument/2006/relationships" r:embed="rId7"/>
        <a:stretch>
          <a:fillRect/>
        </a:stretch>
      </xdr:blipFill>
      <xdr:spPr>
        <a:xfrm>
          <a:off x="922020" y="28003501"/>
          <a:ext cx="5683885" cy="6181385"/>
        </a:xfrm>
        <a:prstGeom prst="rect">
          <a:avLst/>
        </a:prstGeom>
      </xdr:spPr>
    </xdr:pic>
    <xdr:clientData/>
  </xdr:twoCellAnchor>
  <xdr:twoCellAnchor editAs="oneCell">
    <xdr:from>
      <xdr:col>2</xdr:col>
      <xdr:colOff>1</xdr:colOff>
      <xdr:row>334</xdr:row>
      <xdr:rowOff>1</xdr:rowOff>
    </xdr:from>
    <xdr:to>
      <xdr:col>10</xdr:col>
      <xdr:colOff>29858</xdr:colOff>
      <xdr:row>363</xdr:row>
      <xdr:rowOff>45085</xdr:rowOff>
    </xdr:to>
    <xdr:pic>
      <xdr:nvPicPr>
        <xdr:cNvPr id="10" name="図 9">
          <a:extLst>
            <a:ext uri="{FF2B5EF4-FFF2-40B4-BE49-F238E27FC236}">
              <a16:creationId xmlns:a16="http://schemas.microsoft.com/office/drawing/2014/main" id="{02480219-C58D-46C4-8C6D-A361B63CD73C}"/>
            </a:ext>
          </a:extLst>
        </xdr:cNvPr>
        <xdr:cNvPicPr>
          <a:picLocks noChangeAspect="1"/>
        </xdr:cNvPicPr>
      </xdr:nvPicPr>
      <xdr:blipFill>
        <a:blip xmlns:r="http://schemas.openxmlformats.org/officeDocument/2006/relationships" r:embed="rId8"/>
        <a:stretch>
          <a:fillRect/>
        </a:stretch>
      </xdr:blipFill>
      <xdr:spPr>
        <a:xfrm>
          <a:off x="922021" y="63627001"/>
          <a:ext cx="5516257" cy="5569584"/>
        </a:xfrm>
        <a:prstGeom prst="rect">
          <a:avLst/>
        </a:prstGeom>
      </xdr:spPr>
    </xdr:pic>
    <xdr:clientData/>
  </xdr:twoCellAnchor>
  <xdr:twoCellAnchor editAs="oneCell">
    <xdr:from>
      <xdr:col>2</xdr:col>
      <xdr:colOff>0</xdr:colOff>
      <xdr:row>93</xdr:row>
      <xdr:rowOff>0</xdr:rowOff>
    </xdr:from>
    <xdr:to>
      <xdr:col>11</xdr:col>
      <xdr:colOff>229493</xdr:colOff>
      <xdr:row>99</xdr:row>
      <xdr:rowOff>145601</xdr:rowOff>
    </xdr:to>
    <xdr:pic>
      <xdr:nvPicPr>
        <xdr:cNvPr id="11" name="図 10">
          <a:extLst>
            <a:ext uri="{FF2B5EF4-FFF2-40B4-BE49-F238E27FC236}">
              <a16:creationId xmlns:a16="http://schemas.microsoft.com/office/drawing/2014/main" id="{D4C1D817-56C3-45FC-9E7D-7D0AF271FA6A}"/>
            </a:ext>
          </a:extLst>
        </xdr:cNvPr>
        <xdr:cNvPicPr>
          <a:picLocks noChangeAspect="1"/>
        </xdr:cNvPicPr>
      </xdr:nvPicPr>
      <xdr:blipFill>
        <a:blip xmlns:r="http://schemas.openxmlformats.org/officeDocument/2006/relationships" r:embed="rId9"/>
        <a:stretch>
          <a:fillRect/>
        </a:stretch>
      </xdr:blipFill>
      <xdr:spPr>
        <a:xfrm>
          <a:off x="922020" y="17716500"/>
          <a:ext cx="6401693" cy="1288601"/>
        </a:xfrm>
        <a:prstGeom prst="rect">
          <a:avLst/>
        </a:prstGeom>
      </xdr:spPr>
    </xdr:pic>
    <xdr:clientData/>
  </xdr:twoCellAnchor>
  <xdr:twoCellAnchor editAs="oneCell">
    <xdr:from>
      <xdr:col>9</xdr:col>
      <xdr:colOff>378299</xdr:colOff>
      <xdr:row>105</xdr:row>
      <xdr:rowOff>121584</xdr:rowOff>
    </xdr:from>
    <xdr:to>
      <xdr:col>17</xdr:col>
      <xdr:colOff>31413</xdr:colOff>
      <xdr:row>112</xdr:row>
      <xdr:rowOff>183815</xdr:rowOff>
    </xdr:to>
    <xdr:pic>
      <xdr:nvPicPr>
        <xdr:cNvPr id="12" name="図 11">
          <a:extLst>
            <a:ext uri="{FF2B5EF4-FFF2-40B4-BE49-F238E27FC236}">
              <a16:creationId xmlns:a16="http://schemas.microsoft.com/office/drawing/2014/main" id="{9129F4AD-9622-4420-856F-57370AF01B85}"/>
            </a:ext>
          </a:extLst>
        </xdr:cNvPr>
        <xdr:cNvPicPr>
          <a:picLocks noChangeAspect="1"/>
        </xdr:cNvPicPr>
      </xdr:nvPicPr>
      <xdr:blipFill rotWithShape="1">
        <a:blip xmlns:r="http://schemas.openxmlformats.org/officeDocument/2006/relationships" r:embed="rId10"/>
        <a:srcRect t="73108"/>
        <a:stretch/>
      </xdr:blipFill>
      <xdr:spPr>
        <a:xfrm>
          <a:off x="6100919" y="20124084"/>
          <a:ext cx="5139514" cy="1395731"/>
        </a:xfrm>
        <a:prstGeom prst="rect">
          <a:avLst/>
        </a:prstGeom>
      </xdr:spPr>
    </xdr:pic>
    <xdr:clientData/>
  </xdr:twoCellAnchor>
  <xdr:twoCellAnchor>
    <xdr:from>
      <xdr:col>10</xdr:col>
      <xdr:colOff>482513</xdr:colOff>
      <xdr:row>111</xdr:row>
      <xdr:rowOff>93009</xdr:rowOff>
    </xdr:from>
    <xdr:to>
      <xdr:col>11</xdr:col>
      <xdr:colOff>198097</xdr:colOff>
      <xdr:row>112</xdr:row>
      <xdr:rowOff>159248</xdr:rowOff>
    </xdr:to>
    <xdr:sp macro="" textlink="">
      <xdr:nvSpPr>
        <xdr:cNvPr id="13" name="正方形/長方形 12">
          <a:extLst>
            <a:ext uri="{FF2B5EF4-FFF2-40B4-BE49-F238E27FC236}">
              <a16:creationId xmlns:a16="http://schemas.microsoft.com/office/drawing/2014/main" id="{150E6120-B73F-4DFD-9DA5-B5DED990010B}"/>
            </a:ext>
          </a:extLst>
        </xdr:cNvPr>
        <xdr:cNvSpPr/>
      </xdr:nvSpPr>
      <xdr:spPr>
        <a:xfrm>
          <a:off x="6890933" y="21238509"/>
          <a:ext cx="401384" cy="256739"/>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rgbClr val="FF0000"/>
            </a:solidFill>
          </a:endParaRPr>
        </a:p>
      </xdr:txBody>
    </xdr:sp>
    <xdr:clientData/>
  </xdr:twoCellAnchor>
  <xdr:twoCellAnchor>
    <xdr:from>
      <xdr:col>2</xdr:col>
      <xdr:colOff>121920</xdr:colOff>
      <xdr:row>110</xdr:row>
      <xdr:rowOff>30480</xdr:rowOff>
    </xdr:from>
    <xdr:to>
      <xdr:col>3</xdr:col>
      <xdr:colOff>297180</xdr:colOff>
      <xdr:row>111</xdr:row>
      <xdr:rowOff>88426</xdr:rowOff>
    </xdr:to>
    <xdr:sp macro="" textlink="">
      <xdr:nvSpPr>
        <xdr:cNvPr id="14" name="正方形/長方形 13">
          <a:extLst>
            <a:ext uri="{FF2B5EF4-FFF2-40B4-BE49-F238E27FC236}">
              <a16:creationId xmlns:a16="http://schemas.microsoft.com/office/drawing/2014/main" id="{432880F1-501A-4DAC-AA58-F4486338B55B}"/>
            </a:ext>
          </a:extLst>
        </xdr:cNvPr>
        <xdr:cNvSpPr/>
      </xdr:nvSpPr>
      <xdr:spPr>
        <a:xfrm>
          <a:off x="1043940" y="20985480"/>
          <a:ext cx="861060" cy="248446"/>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rgbClr val="FF0000"/>
            </a:solidFill>
          </a:endParaRPr>
        </a:p>
      </xdr:txBody>
    </xdr:sp>
    <xdr:clientData/>
  </xdr:twoCellAnchor>
  <xdr:twoCellAnchor editAs="oneCell">
    <xdr:from>
      <xdr:col>11</xdr:col>
      <xdr:colOff>0</xdr:colOff>
      <xdr:row>124</xdr:row>
      <xdr:rowOff>0</xdr:rowOff>
    </xdr:from>
    <xdr:to>
      <xdr:col>18</xdr:col>
      <xdr:colOff>420668</xdr:colOff>
      <xdr:row>137</xdr:row>
      <xdr:rowOff>143888</xdr:rowOff>
    </xdr:to>
    <xdr:pic>
      <xdr:nvPicPr>
        <xdr:cNvPr id="15" name="図 14">
          <a:extLst>
            <a:ext uri="{FF2B5EF4-FFF2-40B4-BE49-F238E27FC236}">
              <a16:creationId xmlns:a16="http://schemas.microsoft.com/office/drawing/2014/main" id="{F2177A5A-BA8D-454B-96A4-3270F2300131}"/>
            </a:ext>
          </a:extLst>
        </xdr:cNvPr>
        <xdr:cNvPicPr>
          <a:picLocks noChangeAspect="1"/>
        </xdr:cNvPicPr>
      </xdr:nvPicPr>
      <xdr:blipFill rotWithShape="1">
        <a:blip xmlns:r="http://schemas.openxmlformats.org/officeDocument/2006/relationships" r:embed="rId11"/>
        <a:srcRect r="64064"/>
        <a:stretch/>
      </xdr:blipFill>
      <xdr:spPr>
        <a:xfrm>
          <a:off x="7094220" y="23622000"/>
          <a:ext cx="5221268" cy="2620388"/>
        </a:xfrm>
        <a:prstGeom prst="rect">
          <a:avLst/>
        </a:prstGeom>
      </xdr:spPr>
    </xdr:pic>
    <xdr:clientData/>
  </xdr:twoCellAnchor>
  <xdr:twoCellAnchor>
    <xdr:from>
      <xdr:col>14</xdr:col>
      <xdr:colOff>388285</xdr:colOff>
      <xdr:row>124</xdr:row>
      <xdr:rowOff>31373</xdr:rowOff>
    </xdr:from>
    <xdr:to>
      <xdr:col>15</xdr:col>
      <xdr:colOff>35859</xdr:colOff>
      <xdr:row>125</xdr:row>
      <xdr:rowOff>98052</xdr:rowOff>
    </xdr:to>
    <xdr:sp macro="" textlink="">
      <xdr:nvSpPr>
        <xdr:cNvPr id="16" name="正方形/長方形 15">
          <a:extLst>
            <a:ext uri="{FF2B5EF4-FFF2-40B4-BE49-F238E27FC236}">
              <a16:creationId xmlns:a16="http://schemas.microsoft.com/office/drawing/2014/main" id="{1A661545-8E2F-4E15-9FBB-1CD881707071}"/>
            </a:ext>
          </a:extLst>
        </xdr:cNvPr>
        <xdr:cNvSpPr/>
      </xdr:nvSpPr>
      <xdr:spPr>
        <a:xfrm>
          <a:off x="9539905" y="23653373"/>
          <a:ext cx="333374" cy="257179"/>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rgbClr val="FF0000"/>
            </a:solidFill>
          </a:endParaRPr>
        </a:p>
      </xdr:txBody>
    </xdr:sp>
    <xdr:clientData/>
  </xdr:twoCellAnchor>
  <xdr:twoCellAnchor>
    <xdr:from>
      <xdr:col>5</xdr:col>
      <xdr:colOff>605678</xdr:colOff>
      <xdr:row>129</xdr:row>
      <xdr:rowOff>97491</xdr:rowOff>
    </xdr:from>
    <xdr:to>
      <xdr:col>6</xdr:col>
      <xdr:colOff>586628</xdr:colOff>
      <xdr:row>130</xdr:row>
      <xdr:rowOff>164166</xdr:rowOff>
    </xdr:to>
    <xdr:sp macro="" textlink="">
      <xdr:nvSpPr>
        <xdr:cNvPr id="17" name="正方形/長方形 16">
          <a:extLst>
            <a:ext uri="{FF2B5EF4-FFF2-40B4-BE49-F238E27FC236}">
              <a16:creationId xmlns:a16="http://schemas.microsoft.com/office/drawing/2014/main" id="{862833B1-943F-43F5-A96D-F9E879B5471B}"/>
            </a:ext>
          </a:extLst>
        </xdr:cNvPr>
        <xdr:cNvSpPr/>
      </xdr:nvSpPr>
      <xdr:spPr>
        <a:xfrm>
          <a:off x="3585098" y="24671991"/>
          <a:ext cx="666750" cy="25717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rgbClr val="FF0000"/>
            </a:solidFill>
          </a:endParaRPr>
        </a:p>
      </xdr:txBody>
    </xdr:sp>
    <xdr:clientData/>
  </xdr:twoCellAnchor>
  <xdr:twoCellAnchor>
    <xdr:from>
      <xdr:col>5</xdr:col>
      <xdr:colOff>593912</xdr:colOff>
      <xdr:row>128</xdr:row>
      <xdr:rowOff>104215</xdr:rowOff>
    </xdr:from>
    <xdr:to>
      <xdr:col>6</xdr:col>
      <xdr:colOff>605117</xdr:colOff>
      <xdr:row>142</xdr:row>
      <xdr:rowOff>67235</xdr:rowOff>
    </xdr:to>
    <xdr:sp macro="" textlink="">
      <xdr:nvSpPr>
        <xdr:cNvPr id="18" name="正方形/長方形 17">
          <a:extLst>
            <a:ext uri="{FF2B5EF4-FFF2-40B4-BE49-F238E27FC236}">
              <a16:creationId xmlns:a16="http://schemas.microsoft.com/office/drawing/2014/main" id="{3F2E3595-FD54-4636-9FF8-CE1E68EEA135}"/>
            </a:ext>
          </a:extLst>
        </xdr:cNvPr>
        <xdr:cNvSpPr/>
      </xdr:nvSpPr>
      <xdr:spPr>
        <a:xfrm>
          <a:off x="3573332" y="24488215"/>
          <a:ext cx="697005" cy="2630020"/>
        </a:xfrm>
        <a:prstGeom prst="rect">
          <a:avLst/>
        </a:prstGeom>
        <a:solidFill>
          <a:srgbClr val="FFFF00">
            <a:alpha val="30196"/>
          </a:srgbClr>
        </a:solidFill>
        <a:ln w="57150">
          <a:solidFill>
            <a:schemeClr val="accent5"/>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rgbClr val="FF0000"/>
            </a:solidFill>
          </a:endParaRPr>
        </a:p>
      </xdr:txBody>
    </xdr:sp>
    <xdr:clientData/>
  </xdr:twoCellAnchor>
  <xdr:twoCellAnchor editAs="oneCell">
    <xdr:from>
      <xdr:col>2</xdr:col>
      <xdr:colOff>1</xdr:colOff>
      <xdr:row>55</xdr:row>
      <xdr:rowOff>182880</xdr:rowOff>
    </xdr:from>
    <xdr:to>
      <xdr:col>10</xdr:col>
      <xdr:colOff>1</xdr:colOff>
      <xdr:row>89</xdr:row>
      <xdr:rowOff>69251</xdr:rowOff>
    </xdr:to>
    <xdr:pic>
      <xdr:nvPicPr>
        <xdr:cNvPr id="19" name="図 18">
          <a:extLst>
            <a:ext uri="{FF2B5EF4-FFF2-40B4-BE49-F238E27FC236}">
              <a16:creationId xmlns:a16="http://schemas.microsoft.com/office/drawing/2014/main" id="{1E5CB05A-AA94-4497-85BE-83EC16B8D232}"/>
            </a:ext>
          </a:extLst>
        </xdr:cNvPr>
        <xdr:cNvPicPr>
          <a:picLocks noChangeAspect="1"/>
        </xdr:cNvPicPr>
      </xdr:nvPicPr>
      <xdr:blipFill>
        <a:blip xmlns:r="http://schemas.openxmlformats.org/officeDocument/2006/relationships" r:embed="rId12"/>
        <a:stretch>
          <a:fillRect/>
        </a:stretch>
      </xdr:blipFill>
      <xdr:spPr>
        <a:xfrm>
          <a:off x="922021" y="10660380"/>
          <a:ext cx="5486400" cy="6363371"/>
        </a:xfrm>
        <a:prstGeom prst="rect">
          <a:avLst/>
        </a:prstGeom>
      </xdr:spPr>
    </xdr:pic>
    <xdr:clientData/>
  </xdr:twoCellAnchor>
  <xdr:twoCellAnchor>
    <xdr:from>
      <xdr:col>3</xdr:col>
      <xdr:colOff>389890</xdr:colOff>
      <xdr:row>66</xdr:row>
      <xdr:rowOff>10295</xdr:rowOff>
    </xdr:from>
    <xdr:to>
      <xdr:col>4</xdr:col>
      <xdr:colOff>97390</xdr:colOff>
      <xdr:row>67</xdr:row>
      <xdr:rowOff>22008</xdr:rowOff>
    </xdr:to>
    <xdr:sp macro="" textlink="">
      <xdr:nvSpPr>
        <xdr:cNvPr id="20" name="矢印: 左 19">
          <a:extLst>
            <a:ext uri="{FF2B5EF4-FFF2-40B4-BE49-F238E27FC236}">
              <a16:creationId xmlns:a16="http://schemas.microsoft.com/office/drawing/2014/main" id="{1F6E8341-DBBB-4D51-9302-DC11788E48A2}"/>
            </a:ext>
          </a:extLst>
        </xdr:cNvPr>
        <xdr:cNvSpPr/>
      </xdr:nvSpPr>
      <xdr:spPr>
        <a:xfrm rot="2118949">
          <a:off x="1997710" y="12583295"/>
          <a:ext cx="393300" cy="202213"/>
        </a:xfrm>
        <a:prstGeom prst="leftArrow">
          <a:avLst>
            <a:gd name="adj1" fmla="val 29129"/>
            <a:gd name="adj2" fmla="val 129862"/>
          </a:avLst>
        </a:prstGeom>
        <a:solidFill>
          <a:schemeClr val="tx1"/>
        </a:solidFill>
        <a:ln>
          <a:solidFill>
            <a:schemeClr val="bg1">
              <a:lumMod val="9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rgbClr val="FF0000"/>
            </a:solidFill>
          </a:endParaRPr>
        </a:p>
      </xdr:txBody>
    </xdr:sp>
    <xdr:clientData/>
  </xdr:twoCellAnchor>
  <xdr:twoCellAnchor>
    <xdr:from>
      <xdr:col>4</xdr:col>
      <xdr:colOff>409576</xdr:colOff>
      <xdr:row>150</xdr:row>
      <xdr:rowOff>142875</xdr:rowOff>
    </xdr:from>
    <xdr:to>
      <xdr:col>5</xdr:col>
      <xdr:colOff>314326</xdr:colOff>
      <xdr:row>178</xdr:row>
      <xdr:rowOff>38100</xdr:rowOff>
    </xdr:to>
    <xdr:sp macro="" textlink="">
      <xdr:nvSpPr>
        <xdr:cNvPr id="21" name="正方形/長方形 20">
          <a:extLst>
            <a:ext uri="{FF2B5EF4-FFF2-40B4-BE49-F238E27FC236}">
              <a16:creationId xmlns:a16="http://schemas.microsoft.com/office/drawing/2014/main" id="{6701B28E-2DBE-45D7-82F8-984BD0FBCDDD}"/>
            </a:ext>
          </a:extLst>
        </xdr:cNvPr>
        <xdr:cNvSpPr/>
      </xdr:nvSpPr>
      <xdr:spPr>
        <a:xfrm>
          <a:off x="2703196" y="28717875"/>
          <a:ext cx="590550" cy="5229225"/>
        </a:xfrm>
        <a:prstGeom prst="rect">
          <a:avLst/>
        </a:prstGeom>
        <a:solidFill>
          <a:srgbClr val="FFFF00">
            <a:alpha val="30196"/>
          </a:srgbClr>
        </a:solidFill>
        <a:ln w="57150">
          <a:solidFill>
            <a:schemeClr val="accent5"/>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rgbClr val="FF0000"/>
            </a:solidFill>
          </a:endParaRPr>
        </a:p>
      </xdr:txBody>
    </xdr:sp>
    <xdr:clientData/>
  </xdr:twoCellAnchor>
  <xdr:twoCellAnchor>
    <xdr:from>
      <xdr:col>2</xdr:col>
      <xdr:colOff>400050</xdr:colOff>
      <xdr:row>281</xdr:row>
      <xdr:rowOff>114300</xdr:rowOff>
    </xdr:from>
    <xdr:to>
      <xdr:col>19</xdr:col>
      <xdr:colOff>437030</xdr:colOff>
      <xdr:row>301</xdr:row>
      <xdr:rowOff>123265</xdr:rowOff>
    </xdr:to>
    <xdr:sp macro="" textlink="">
      <xdr:nvSpPr>
        <xdr:cNvPr id="22" name="正方形/長方形 21">
          <a:extLst>
            <a:ext uri="{FF2B5EF4-FFF2-40B4-BE49-F238E27FC236}">
              <a16:creationId xmlns:a16="http://schemas.microsoft.com/office/drawing/2014/main" id="{C2FD0470-7BFA-4DCF-83D9-05A2A4DA4078}"/>
            </a:ext>
          </a:extLst>
        </xdr:cNvPr>
        <xdr:cNvSpPr/>
      </xdr:nvSpPr>
      <xdr:spPr>
        <a:xfrm>
          <a:off x="1322070" y="53644800"/>
          <a:ext cx="11695580" cy="3818965"/>
        </a:xfrm>
        <a:prstGeom prst="rect">
          <a:avLst/>
        </a:prstGeom>
        <a:solidFill>
          <a:srgbClr val="EBF1DE">
            <a:alpha val="50196"/>
          </a:srgbClr>
        </a:solidFill>
        <a:ln>
          <a:solidFill>
            <a:schemeClr val="accent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2000">
              <a:solidFill>
                <a:sysClr val="windowText" lastClr="000000"/>
              </a:solidFill>
              <a:latin typeface="Meiryo UI" panose="020B0604030504040204" pitchFamily="50" charset="-128"/>
              <a:ea typeface="Meiryo UI" panose="020B0604030504040204" pitchFamily="50" charset="-128"/>
            </a:rPr>
            <a:t>SET</a:t>
          </a:r>
          <a:r>
            <a:rPr kumimoji="1" lang="ja-JP" altLang="en-US" sz="2000">
              <a:solidFill>
                <a:sysClr val="windowText" lastClr="000000"/>
              </a:solidFill>
              <a:latin typeface="Meiryo UI" panose="020B0604030504040204" pitchFamily="50" charset="-128"/>
              <a:ea typeface="Meiryo UI" panose="020B0604030504040204" pitchFamily="50" charset="-128"/>
            </a:rPr>
            <a:t>シートから値を反映</a:t>
          </a:r>
        </a:p>
      </xdr:txBody>
    </xdr:sp>
    <xdr:clientData/>
  </xdr:twoCellAnchor>
  <xdr:twoCellAnchor>
    <xdr:from>
      <xdr:col>2</xdr:col>
      <xdr:colOff>361950</xdr:colOff>
      <xdr:row>278</xdr:row>
      <xdr:rowOff>180975</xdr:rowOff>
    </xdr:from>
    <xdr:to>
      <xdr:col>12</xdr:col>
      <xdr:colOff>38101</xdr:colOff>
      <xdr:row>280</xdr:row>
      <xdr:rowOff>152400</xdr:rowOff>
    </xdr:to>
    <xdr:sp macro="" textlink="">
      <xdr:nvSpPr>
        <xdr:cNvPr id="23" name="正方形/長方形 22">
          <a:extLst>
            <a:ext uri="{FF2B5EF4-FFF2-40B4-BE49-F238E27FC236}">
              <a16:creationId xmlns:a16="http://schemas.microsoft.com/office/drawing/2014/main" id="{73135D63-058F-4C7D-AEC1-F534A3A79C37}"/>
            </a:ext>
          </a:extLst>
        </xdr:cNvPr>
        <xdr:cNvSpPr/>
      </xdr:nvSpPr>
      <xdr:spPr>
        <a:xfrm>
          <a:off x="1283970" y="53139975"/>
          <a:ext cx="6534151" cy="352425"/>
        </a:xfrm>
        <a:prstGeom prst="rect">
          <a:avLst/>
        </a:prstGeom>
        <a:solidFill>
          <a:srgbClr val="EBF1DE">
            <a:alpha val="50196"/>
          </a:srgbClr>
        </a:solidFill>
        <a:ln>
          <a:solidFill>
            <a:schemeClr val="accent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ysClr val="windowText" lastClr="000000"/>
              </a:solidFill>
              <a:latin typeface="Meiryo UI" panose="020B0604030504040204" pitchFamily="50" charset="-128"/>
              <a:ea typeface="Meiryo UI" panose="020B0604030504040204" pitchFamily="50" charset="-128"/>
            </a:rPr>
            <a:t>マスタシートから値を反映</a:t>
          </a:r>
        </a:p>
      </xdr:txBody>
    </xdr:sp>
    <xdr:clientData/>
  </xdr:twoCellAnchor>
  <xdr:twoCellAnchor>
    <xdr:from>
      <xdr:col>2</xdr:col>
      <xdr:colOff>504825</xdr:colOff>
      <xdr:row>310</xdr:row>
      <xdr:rowOff>57150</xdr:rowOff>
    </xdr:from>
    <xdr:to>
      <xdr:col>5</xdr:col>
      <xdr:colOff>161925</xdr:colOff>
      <xdr:row>311</xdr:row>
      <xdr:rowOff>161925</xdr:rowOff>
    </xdr:to>
    <xdr:sp macro="" textlink="">
      <xdr:nvSpPr>
        <xdr:cNvPr id="24" name="正方形/長方形 23">
          <a:extLst>
            <a:ext uri="{FF2B5EF4-FFF2-40B4-BE49-F238E27FC236}">
              <a16:creationId xmlns:a16="http://schemas.microsoft.com/office/drawing/2014/main" id="{5DD93241-B4EC-4175-931D-207C0578877A}"/>
            </a:ext>
          </a:extLst>
        </xdr:cNvPr>
        <xdr:cNvSpPr/>
      </xdr:nvSpPr>
      <xdr:spPr>
        <a:xfrm>
          <a:off x="1426845" y="59112150"/>
          <a:ext cx="1714500" cy="29527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rgbClr val="FF0000"/>
            </a:solidFill>
          </a:endParaRPr>
        </a:p>
      </xdr:txBody>
    </xdr:sp>
    <xdr:clientData/>
  </xdr:twoCellAnchor>
  <xdr:twoCellAnchor>
    <xdr:from>
      <xdr:col>4</xdr:col>
      <xdr:colOff>504188</xdr:colOff>
      <xdr:row>342</xdr:row>
      <xdr:rowOff>170315</xdr:rowOff>
    </xdr:from>
    <xdr:to>
      <xdr:col>5</xdr:col>
      <xdr:colOff>211688</xdr:colOff>
      <xdr:row>343</xdr:row>
      <xdr:rowOff>182028</xdr:rowOff>
    </xdr:to>
    <xdr:sp macro="" textlink="">
      <xdr:nvSpPr>
        <xdr:cNvPr id="25" name="矢印: 左 24">
          <a:extLst>
            <a:ext uri="{FF2B5EF4-FFF2-40B4-BE49-F238E27FC236}">
              <a16:creationId xmlns:a16="http://schemas.microsoft.com/office/drawing/2014/main" id="{6D85352B-CB4A-4B22-B323-613D11AFBBAA}"/>
            </a:ext>
          </a:extLst>
        </xdr:cNvPr>
        <xdr:cNvSpPr/>
      </xdr:nvSpPr>
      <xdr:spPr>
        <a:xfrm rot="2118949">
          <a:off x="2797808" y="65321315"/>
          <a:ext cx="393300" cy="202213"/>
        </a:xfrm>
        <a:prstGeom prst="leftArrow">
          <a:avLst>
            <a:gd name="adj1" fmla="val 29129"/>
            <a:gd name="adj2" fmla="val 129862"/>
          </a:avLst>
        </a:prstGeom>
        <a:solidFill>
          <a:schemeClr val="tx1"/>
        </a:solidFill>
        <a:ln>
          <a:solidFill>
            <a:schemeClr val="bg1">
              <a:lumMod val="9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rgbClr val="FF0000"/>
            </a:solidFill>
          </a:endParaRPr>
        </a:p>
      </xdr:txBody>
    </xdr:sp>
    <xdr:clientData/>
  </xdr:twoCellAnchor>
  <xdr:twoCellAnchor>
    <xdr:from>
      <xdr:col>2</xdr:col>
      <xdr:colOff>101749</xdr:colOff>
      <xdr:row>188</xdr:row>
      <xdr:rowOff>57374</xdr:rowOff>
    </xdr:from>
    <xdr:to>
      <xdr:col>3</xdr:col>
      <xdr:colOff>277009</xdr:colOff>
      <xdr:row>189</xdr:row>
      <xdr:rowOff>115321</xdr:rowOff>
    </xdr:to>
    <xdr:sp macro="" textlink="">
      <xdr:nvSpPr>
        <xdr:cNvPr id="26" name="正方形/長方形 25">
          <a:extLst>
            <a:ext uri="{FF2B5EF4-FFF2-40B4-BE49-F238E27FC236}">
              <a16:creationId xmlns:a16="http://schemas.microsoft.com/office/drawing/2014/main" id="{21B56744-5B21-4094-A6A3-2FA324852D57}"/>
            </a:ext>
          </a:extLst>
        </xdr:cNvPr>
        <xdr:cNvSpPr/>
      </xdr:nvSpPr>
      <xdr:spPr>
        <a:xfrm>
          <a:off x="1023769" y="35871374"/>
          <a:ext cx="861060" cy="248447"/>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rgbClr val="FF0000"/>
            </a:solidFill>
          </a:endParaRPr>
        </a:p>
      </xdr:txBody>
    </xdr:sp>
    <xdr:clientData/>
  </xdr:twoCellAnchor>
  <xdr:twoCellAnchor>
    <xdr:from>
      <xdr:col>4</xdr:col>
      <xdr:colOff>470646</xdr:colOff>
      <xdr:row>207</xdr:row>
      <xdr:rowOff>168089</xdr:rowOff>
    </xdr:from>
    <xdr:to>
      <xdr:col>5</xdr:col>
      <xdr:colOff>437028</xdr:colOff>
      <xdr:row>209</xdr:row>
      <xdr:rowOff>0</xdr:rowOff>
    </xdr:to>
    <xdr:sp macro="" textlink="">
      <xdr:nvSpPr>
        <xdr:cNvPr id="27" name="正方形/長方形 26">
          <a:extLst>
            <a:ext uri="{FF2B5EF4-FFF2-40B4-BE49-F238E27FC236}">
              <a16:creationId xmlns:a16="http://schemas.microsoft.com/office/drawing/2014/main" id="{9C9B0692-5BA3-4363-BB51-B937C05C402C}"/>
            </a:ext>
          </a:extLst>
        </xdr:cNvPr>
        <xdr:cNvSpPr/>
      </xdr:nvSpPr>
      <xdr:spPr>
        <a:xfrm>
          <a:off x="2764266" y="39601589"/>
          <a:ext cx="652182" cy="212911"/>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rgbClr val="FF0000"/>
            </a:solidFill>
          </a:endParaRPr>
        </a:p>
      </xdr:txBody>
    </xdr:sp>
    <xdr:clientData/>
  </xdr:twoCellAnchor>
  <xdr:twoCellAnchor>
    <xdr:from>
      <xdr:col>4</xdr:col>
      <xdr:colOff>450140</xdr:colOff>
      <xdr:row>206</xdr:row>
      <xdr:rowOff>80683</xdr:rowOff>
    </xdr:from>
    <xdr:to>
      <xdr:col>5</xdr:col>
      <xdr:colOff>459441</xdr:colOff>
      <xdr:row>221</xdr:row>
      <xdr:rowOff>107576</xdr:rowOff>
    </xdr:to>
    <xdr:sp macro="" textlink="">
      <xdr:nvSpPr>
        <xdr:cNvPr id="28" name="正方形/長方形 27">
          <a:extLst>
            <a:ext uri="{FF2B5EF4-FFF2-40B4-BE49-F238E27FC236}">
              <a16:creationId xmlns:a16="http://schemas.microsoft.com/office/drawing/2014/main" id="{38EF18E8-550B-400C-8798-3051A488924B}"/>
            </a:ext>
          </a:extLst>
        </xdr:cNvPr>
        <xdr:cNvSpPr/>
      </xdr:nvSpPr>
      <xdr:spPr>
        <a:xfrm>
          <a:off x="2743760" y="39323683"/>
          <a:ext cx="695101" cy="2884393"/>
        </a:xfrm>
        <a:prstGeom prst="rect">
          <a:avLst/>
        </a:prstGeom>
        <a:solidFill>
          <a:srgbClr val="FFFF00">
            <a:alpha val="30196"/>
          </a:srgbClr>
        </a:solidFill>
        <a:ln w="57150">
          <a:solidFill>
            <a:schemeClr val="accent5"/>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rgbClr val="FF0000"/>
            </a:solidFill>
          </a:endParaRPr>
        </a:p>
      </xdr:txBody>
    </xdr:sp>
    <xdr:clientData/>
  </xdr:twoCellAnchor>
  <xdr:twoCellAnchor editAs="oneCell">
    <xdr:from>
      <xdr:col>12</xdr:col>
      <xdr:colOff>0</xdr:colOff>
      <xdr:row>202</xdr:row>
      <xdr:rowOff>0</xdr:rowOff>
    </xdr:from>
    <xdr:to>
      <xdr:col>19</xdr:col>
      <xdr:colOff>426085</xdr:colOff>
      <xdr:row>215</xdr:row>
      <xdr:rowOff>154683</xdr:rowOff>
    </xdr:to>
    <xdr:pic>
      <xdr:nvPicPr>
        <xdr:cNvPr id="29" name="図 28">
          <a:extLst>
            <a:ext uri="{FF2B5EF4-FFF2-40B4-BE49-F238E27FC236}">
              <a16:creationId xmlns:a16="http://schemas.microsoft.com/office/drawing/2014/main" id="{D39A9044-09ED-468F-A5B9-BCC44D338449}"/>
            </a:ext>
          </a:extLst>
        </xdr:cNvPr>
        <xdr:cNvPicPr>
          <a:picLocks noChangeAspect="1"/>
        </xdr:cNvPicPr>
      </xdr:nvPicPr>
      <xdr:blipFill rotWithShape="1">
        <a:blip xmlns:r="http://schemas.openxmlformats.org/officeDocument/2006/relationships" r:embed="rId11"/>
        <a:srcRect r="64064"/>
        <a:stretch/>
      </xdr:blipFill>
      <xdr:spPr>
        <a:xfrm>
          <a:off x="7780020" y="38481000"/>
          <a:ext cx="5226685" cy="2631183"/>
        </a:xfrm>
        <a:prstGeom prst="rect">
          <a:avLst/>
        </a:prstGeom>
      </xdr:spPr>
    </xdr:pic>
    <xdr:clientData/>
  </xdr:twoCellAnchor>
  <xdr:twoCellAnchor>
    <xdr:from>
      <xdr:col>15</xdr:col>
      <xdr:colOff>390526</xdr:colOff>
      <xdr:row>202</xdr:row>
      <xdr:rowOff>66671</xdr:rowOff>
    </xdr:from>
    <xdr:to>
      <xdr:col>16</xdr:col>
      <xdr:colOff>38100</xdr:colOff>
      <xdr:row>203</xdr:row>
      <xdr:rowOff>133350</xdr:rowOff>
    </xdr:to>
    <xdr:sp macro="" textlink="">
      <xdr:nvSpPr>
        <xdr:cNvPr id="30" name="正方形/長方形 29">
          <a:extLst>
            <a:ext uri="{FF2B5EF4-FFF2-40B4-BE49-F238E27FC236}">
              <a16:creationId xmlns:a16="http://schemas.microsoft.com/office/drawing/2014/main" id="{9E94EAAF-7D6D-43B9-8198-407A4099E8EA}"/>
            </a:ext>
          </a:extLst>
        </xdr:cNvPr>
        <xdr:cNvSpPr/>
      </xdr:nvSpPr>
      <xdr:spPr>
        <a:xfrm>
          <a:off x="10227946" y="38547671"/>
          <a:ext cx="333374" cy="257179"/>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rgbClr val="FF0000"/>
            </a:solidFill>
          </a:endParaRPr>
        </a:p>
      </xdr:txBody>
    </xdr:sp>
    <xdr:clientData/>
  </xdr:twoCellAnchor>
  <xdr:twoCellAnchor>
    <xdr:from>
      <xdr:col>5</xdr:col>
      <xdr:colOff>230504</xdr:colOff>
      <xdr:row>232</xdr:row>
      <xdr:rowOff>72727</xdr:rowOff>
    </xdr:from>
    <xdr:to>
      <xdr:col>7</xdr:col>
      <xdr:colOff>145341</xdr:colOff>
      <xdr:row>270</xdr:row>
      <xdr:rowOff>98613</xdr:rowOff>
    </xdr:to>
    <xdr:sp macro="" textlink="">
      <xdr:nvSpPr>
        <xdr:cNvPr id="31" name="正方形/長方形 30">
          <a:extLst>
            <a:ext uri="{FF2B5EF4-FFF2-40B4-BE49-F238E27FC236}">
              <a16:creationId xmlns:a16="http://schemas.microsoft.com/office/drawing/2014/main" id="{79896456-D94E-43E9-907E-76A22329263A}"/>
            </a:ext>
          </a:extLst>
        </xdr:cNvPr>
        <xdr:cNvSpPr/>
      </xdr:nvSpPr>
      <xdr:spPr>
        <a:xfrm>
          <a:off x="3209924" y="44268727"/>
          <a:ext cx="1286437" cy="7264886"/>
        </a:xfrm>
        <a:prstGeom prst="rect">
          <a:avLst/>
        </a:prstGeom>
        <a:solidFill>
          <a:srgbClr val="FFFF00">
            <a:alpha val="30196"/>
          </a:srgbClr>
        </a:solidFill>
        <a:ln w="57150">
          <a:solidFill>
            <a:schemeClr val="accent5"/>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rgbClr val="FF0000"/>
            </a:solidFill>
          </a:endParaRPr>
        </a:p>
      </xdr:txBody>
    </xdr:sp>
    <xdr:clientData/>
  </xdr:twoCellAnchor>
  <xdr:twoCellAnchor editAs="oneCell">
    <xdr:from>
      <xdr:col>2</xdr:col>
      <xdr:colOff>0</xdr:colOff>
      <xdr:row>392</xdr:row>
      <xdr:rowOff>0</xdr:rowOff>
    </xdr:from>
    <xdr:to>
      <xdr:col>11</xdr:col>
      <xdr:colOff>572441</xdr:colOff>
      <xdr:row>398</xdr:row>
      <xdr:rowOff>83363</xdr:rowOff>
    </xdr:to>
    <xdr:pic>
      <xdr:nvPicPr>
        <xdr:cNvPr id="32" name="図 31">
          <a:extLst>
            <a:ext uri="{FF2B5EF4-FFF2-40B4-BE49-F238E27FC236}">
              <a16:creationId xmlns:a16="http://schemas.microsoft.com/office/drawing/2014/main" id="{9A553329-C882-49D3-BBB3-572788F583C5}"/>
            </a:ext>
          </a:extLst>
        </xdr:cNvPr>
        <xdr:cNvPicPr>
          <a:picLocks noChangeAspect="1"/>
        </xdr:cNvPicPr>
      </xdr:nvPicPr>
      <xdr:blipFill>
        <a:blip xmlns:r="http://schemas.openxmlformats.org/officeDocument/2006/relationships" r:embed="rId13"/>
        <a:stretch>
          <a:fillRect/>
        </a:stretch>
      </xdr:blipFill>
      <xdr:spPr>
        <a:xfrm>
          <a:off x="922020" y="74676000"/>
          <a:ext cx="6744641" cy="1226363"/>
        </a:xfrm>
        <a:prstGeom prst="rect">
          <a:avLst/>
        </a:prstGeom>
      </xdr:spPr>
    </xdr:pic>
    <xdr:clientData/>
  </xdr:twoCellAnchor>
  <xdr:twoCellAnchor editAs="oneCell">
    <xdr:from>
      <xdr:col>11</xdr:col>
      <xdr:colOff>0</xdr:colOff>
      <xdr:row>147</xdr:row>
      <xdr:rowOff>0</xdr:rowOff>
    </xdr:from>
    <xdr:to>
      <xdr:col>24</xdr:col>
      <xdr:colOff>563470</xdr:colOff>
      <xdr:row>159</xdr:row>
      <xdr:rowOff>121926</xdr:rowOff>
    </xdr:to>
    <xdr:pic>
      <xdr:nvPicPr>
        <xdr:cNvPr id="33" name="図 32">
          <a:extLst>
            <a:ext uri="{FF2B5EF4-FFF2-40B4-BE49-F238E27FC236}">
              <a16:creationId xmlns:a16="http://schemas.microsoft.com/office/drawing/2014/main" id="{96CAABB9-CCF3-4221-8B2B-15AAC552A927}"/>
            </a:ext>
          </a:extLst>
        </xdr:cNvPr>
        <xdr:cNvPicPr>
          <a:picLocks noChangeAspect="1"/>
        </xdr:cNvPicPr>
      </xdr:nvPicPr>
      <xdr:blipFill>
        <a:blip xmlns:r="http://schemas.openxmlformats.org/officeDocument/2006/relationships" r:embed="rId14"/>
        <a:stretch>
          <a:fillRect/>
        </a:stretch>
      </xdr:blipFill>
      <xdr:spPr>
        <a:xfrm>
          <a:off x="7094220" y="28003500"/>
          <a:ext cx="9478870" cy="2407926"/>
        </a:xfrm>
        <a:prstGeom prst="rect">
          <a:avLst/>
        </a:prstGeom>
      </xdr:spPr>
    </xdr:pic>
    <xdr:clientData/>
  </xdr:twoCellAnchor>
  <xdr:twoCellAnchor>
    <xdr:from>
      <xdr:col>14</xdr:col>
      <xdr:colOff>0</xdr:colOff>
      <xdr:row>155</xdr:row>
      <xdr:rowOff>100853</xdr:rowOff>
    </xdr:from>
    <xdr:to>
      <xdr:col>15</xdr:col>
      <xdr:colOff>212912</xdr:colOff>
      <xdr:row>157</xdr:row>
      <xdr:rowOff>89647</xdr:rowOff>
    </xdr:to>
    <xdr:sp macro="" textlink="">
      <xdr:nvSpPr>
        <xdr:cNvPr id="34" name="正方形/長方形 33">
          <a:extLst>
            <a:ext uri="{FF2B5EF4-FFF2-40B4-BE49-F238E27FC236}">
              <a16:creationId xmlns:a16="http://schemas.microsoft.com/office/drawing/2014/main" id="{4AD6AEA6-A8A2-43E2-800F-49EA9DA38FBE}"/>
            </a:ext>
          </a:extLst>
        </xdr:cNvPr>
        <xdr:cNvSpPr/>
      </xdr:nvSpPr>
      <xdr:spPr>
        <a:xfrm>
          <a:off x="9151620" y="29628353"/>
          <a:ext cx="898712" cy="369794"/>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rgbClr val="FF0000"/>
            </a:solidFill>
          </a:endParaRPr>
        </a:p>
      </xdr:txBody>
    </xdr:sp>
    <xdr:clientData/>
  </xdr:twoCellAnchor>
  <xdr:twoCellAnchor editAs="oneCell">
    <xdr:from>
      <xdr:col>1</xdr:col>
      <xdr:colOff>0</xdr:colOff>
      <xdr:row>22</xdr:row>
      <xdr:rowOff>0</xdr:rowOff>
    </xdr:from>
    <xdr:to>
      <xdr:col>13</xdr:col>
      <xdr:colOff>152383</xdr:colOff>
      <xdr:row>35</xdr:row>
      <xdr:rowOff>92828</xdr:rowOff>
    </xdr:to>
    <xdr:pic>
      <xdr:nvPicPr>
        <xdr:cNvPr id="35" name="図 34">
          <a:extLst>
            <a:ext uri="{FF2B5EF4-FFF2-40B4-BE49-F238E27FC236}">
              <a16:creationId xmlns:a16="http://schemas.microsoft.com/office/drawing/2014/main" id="{1C64FFC4-5140-4A97-80E4-3995A1A87B0C}"/>
            </a:ext>
          </a:extLst>
        </xdr:cNvPr>
        <xdr:cNvPicPr>
          <a:picLocks noChangeAspect="1"/>
        </xdr:cNvPicPr>
      </xdr:nvPicPr>
      <xdr:blipFill>
        <a:blip xmlns:r="http://schemas.openxmlformats.org/officeDocument/2006/relationships" r:embed="rId15"/>
        <a:stretch>
          <a:fillRect/>
        </a:stretch>
      </xdr:blipFill>
      <xdr:spPr>
        <a:xfrm>
          <a:off x="685800" y="4191000"/>
          <a:ext cx="7932403" cy="2569328"/>
        </a:xfrm>
        <a:prstGeom prst="rect">
          <a:avLst/>
        </a:prstGeom>
      </xdr:spPr>
    </xdr:pic>
    <xdr:clientData/>
  </xdr:twoCellAnchor>
  <xdr:twoCellAnchor editAs="oneCell">
    <xdr:from>
      <xdr:col>22</xdr:col>
      <xdr:colOff>0</xdr:colOff>
      <xdr:row>126</xdr:row>
      <xdr:rowOff>59202</xdr:rowOff>
    </xdr:from>
    <xdr:to>
      <xdr:col>27</xdr:col>
      <xdr:colOff>173632</xdr:colOff>
      <xdr:row>133</xdr:row>
      <xdr:rowOff>0</xdr:rowOff>
    </xdr:to>
    <xdr:pic>
      <xdr:nvPicPr>
        <xdr:cNvPr id="36" name="図 35">
          <a:extLst>
            <a:ext uri="{FF2B5EF4-FFF2-40B4-BE49-F238E27FC236}">
              <a16:creationId xmlns:a16="http://schemas.microsoft.com/office/drawing/2014/main" id="{4A56624E-635A-42E8-B093-8AFD41BADE5F}"/>
            </a:ext>
          </a:extLst>
        </xdr:cNvPr>
        <xdr:cNvPicPr>
          <a:picLocks noChangeAspect="1"/>
        </xdr:cNvPicPr>
      </xdr:nvPicPr>
      <xdr:blipFill>
        <a:blip xmlns:r="http://schemas.openxmlformats.org/officeDocument/2006/relationships" r:embed="rId16"/>
        <a:stretch>
          <a:fillRect/>
        </a:stretch>
      </xdr:blipFill>
      <xdr:spPr>
        <a:xfrm>
          <a:off x="14638020" y="24062202"/>
          <a:ext cx="3602632" cy="1274298"/>
        </a:xfrm>
        <a:prstGeom prst="rect">
          <a:avLst/>
        </a:prstGeom>
      </xdr:spPr>
    </xdr:pic>
    <xdr:clientData/>
  </xdr:twoCellAnchor>
  <xdr:twoCellAnchor editAs="oneCell">
    <xdr:from>
      <xdr:col>22</xdr:col>
      <xdr:colOff>0</xdr:colOff>
      <xdr:row>104</xdr:row>
      <xdr:rowOff>0</xdr:rowOff>
    </xdr:from>
    <xdr:to>
      <xdr:col>26</xdr:col>
      <xdr:colOff>592143</xdr:colOff>
      <xdr:row>111</xdr:row>
      <xdr:rowOff>160058</xdr:rowOff>
    </xdr:to>
    <xdr:pic>
      <xdr:nvPicPr>
        <xdr:cNvPr id="37" name="図 36">
          <a:extLst>
            <a:ext uri="{FF2B5EF4-FFF2-40B4-BE49-F238E27FC236}">
              <a16:creationId xmlns:a16="http://schemas.microsoft.com/office/drawing/2014/main" id="{BF774695-CE42-4899-B422-9E2EB5DEA0A7}"/>
            </a:ext>
          </a:extLst>
        </xdr:cNvPr>
        <xdr:cNvPicPr>
          <a:picLocks noChangeAspect="1"/>
        </xdr:cNvPicPr>
      </xdr:nvPicPr>
      <xdr:blipFill>
        <a:blip xmlns:r="http://schemas.openxmlformats.org/officeDocument/2006/relationships" r:embed="rId17"/>
        <a:stretch>
          <a:fillRect/>
        </a:stretch>
      </xdr:blipFill>
      <xdr:spPr>
        <a:xfrm>
          <a:off x="14638020" y="19812000"/>
          <a:ext cx="3335343" cy="1493558"/>
        </a:xfrm>
        <a:prstGeom prst="rect">
          <a:avLst/>
        </a:prstGeom>
      </xdr:spPr>
    </xdr:pic>
    <xdr:clientData/>
  </xdr:twoCellAnchor>
  <xdr:twoCellAnchor editAs="oneCell">
    <xdr:from>
      <xdr:col>13</xdr:col>
      <xdr:colOff>0</xdr:colOff>
      <xdr:row>183</xdr:row>
      <xdr:rowOff>201705</xdr:rowOff>
    </xdr:from>
    <xdr:to>
      <xdr:col>18</xdr:col>
      <xdr:colOff>334246</xdr:colOff>
      <xdr:row>192</xdr:row>
      <xdr:rowOff>134469</xdr:rowOff>
    </xdr:to>
    <xdr:pic>
      <xdr:nvPicPr>
        <xdr:cNvPr id="38" name="図 37">
          <a:extLst>
            <a:ext uri="{FF2B5EF4-FFF2-40B4-BE49-F238E27FC236}">
              <a16:creationId xmlns:a16="http://schemas.microsoft.com/office/drawing/2014/main" id="{791CE8DF-E45C-46AA-85C2-B21FBED3079A}"/>
            </a:ext>
          </a:extLst>
        </xdr:cNvPr>
        <xdr:cNvPicPr>
          <a:picLocks noChangeAspect="1"/>
        </xdr:cNvPicPr>
      </xdr:nvPicPr>
      <xdr:blipFill>
        <a:blip xmlns:r="http://schemas.openxmlformats.org/officeDocument/2006/relationships" r:embed="rId18"/>
        <a:stretch>
          <a:fillRect/>
        </a:stretch>
      </xdr:blipFill>
      <xdr:spPr>
        <a:xfrm>
          <a:off x="8465820" y="35055585"/>
          <a:ext cx="3763246" cy="1654884"/>
        </a:xfrm>
        <a:prstGeom prst="rect">
          <a:avLst/>
        </a:prstGeom>
      </xdr:spPr>
    </xdr:pic>
    <xdr:clientData/>
  </xdr:twoCellAnchor>
  <xdr:twoCellAnchor editAs="oneCell">
    <xdr:from>
      <xdr:col>22</xdr:col>
      <xdr:colOff>0</xdr:colOff>
      <xdr:row>203</xdr:row>
      <xdr:rowOff>0</xdr:rowOff>
    </xdr:from>
    <xdr:to>
      <xdr:col>28</xdr:col>
      <xdr:colOff>149520</xdr:colOff>
      <xdr:row>210</xdr:row>
      <xdr:rowOff>182469</xdr:rowOff>
    </xdr:to>
    <xdr:pic>
      <xdr:nvPicPr>
        <xdr:cNvPr id="39" name="図 38">
          <a:extLst>
            <a:ext uri="{FF2B5EF4-FFF2-40B4-BE49-F238E27FC236}">
              <a16:creationId xmlns:a16="http://schemas.microsoft.com/office/drawing/2014/main" id="{B07D31BC-FCB8-4F34-A18C-8DE2518949EC}"/>
            </a:ext>
          </a:extLst>
        </xdr:cNvPr>
        <xdr:cNvPicPr>
          <a:picLocks noChangeAspect="1"/>
        </xdr:cNvPicPr>
      </xdr:nvPicPr>
      <xdr:blipFill>
        <a:blip xmlns:r="http://schemas.openxmlformats.org/officeDocument/2006/relationships" r:embed="rId19"/>
        <a:stretch>
          <a:fillRect/>
        </a:stretch>
      </xdr:blipFill>
      <xdr:spPr>
        <a:xfrm>
          <a:off x="14638020" y="38671500"/>
          <a:ext cx="4264320" cy="1515969"/>
        </a:xfrm>
        <a:prstGeom prst="rect">
          <a:avLst/>
        </a:prstGeom>
      </xdr:spPr>
    </xdr:pic>
    <xdr:clientData/>
  </xdr:twoCellAnchor>
  <xdr:twoCellAnchor editAs="oneCell">
    <xdr:from>
      <xdr:col>8</xdr:col>
      <xdr:colOff>0</xdr:colOff>
      <xdr:row>372</xdr:row>
      <xdr:rowOff>0</xdr:rowOff>
    </xdr:from>
    <xdr:to>
      <xdr:col>12</xdr:col>
      <xdr:colOff>488839</xdr:colOff>
      <xdr:row>378</xdr:row>
      <xdr:rowOff>190135</xdr:rowOff>
    </xdr:to>
    <xdr:pic>
      <xdr:nvPicPr>
        <xdr:cNvPr id="40" name="図 39">
          <a:extLst>
            <a:ext uri="{FF2B5EF4-FFF2-40B4-BE49-F238E27FC236}">
              <a16:creationId xmlns:a16="http://schemas.microsoft.com/office/drawing/2014/main" id="{CC505BB3-F4BA-4E79-8137-55F5EF202D02}"/>
            </a:ext>
          </a:extLst>
        </xdr:cNvPr>
        <xdr:cNvPicPr>
          <a:picLocks noChangeAspect="1"/>
        </xdr:cNvPicPr>
      </xdr:nvPicPr>
      <xdr:blipFill>
        <a:blip xmlns:r="http://schemas.openxmlformats.org/officeDocument/2006/relationships" r:embed="rId20"/>
        <a:stretch>
          <a:fillRect/>
        </a:stretch>
      </xdr:blipFill>
      <xdr:spPr>
        <a:xfrm>
          <a:off x="5036820" y="70866000"/>
          <a:ext cx="3232039" cy="1333135"/>
        </a:xfrm>
        <a:prstGeom prst="rect">
          <a:avLst/>
        </a:prstGeom>
      </xdr:spPr>
    </xdr:pic>
    <xdr:clientData/>
  </xdr:twoCellAnchor>
  <xdr:twoCellAnchor>
    <xdr:from>
      <xdr:col>2</xdr:col>
      <xdr:colOff>80010</xdr:colOff>
      <xdr:row>29</xdr:row>
      <xdr:rowOff>68580</xdr:rowOff>
    </xdr:from>
    <xdr:to>
      <xdr:col>3</xdr:col>
      <xdr:colOff>537210</xdr:colOff>
      <xdr:row>34</xdr:row>
      <xdr:rowOff>76200</xdr:rowOff>
    </xdr:to>
    <xdr:sp macro="" textlink="">
      <xdr:nvSpPr>
        <xdr:cNvPr id="41" name="正方形/長方形 40">
          <a:extLst>
            <a:ext uri="{FF2B5EF4-FFF2-40B4-BE49-F238E27FC236}">
              <a16:creationId xmlns:a16="http://schemas.microsoft.com/office/drawing/2014/main" id="{C5726819-B214-4656-8C29-2A5BC11C96EF}"/>
            </a:ext>
          </a:extLst>
        </xdr:cNvPr>
        <xdr:cNvSpPr/>
      </xdr:nvSpPr>
      <xdr:spPr>
        <a:xfrm>
          <a:off x="1002030" y="5593080"/>
          <a:ext cx="1143000" cy="960120"/>
        </a:xfrm>
        <a:prstGeom prst="rect">
          <a:avLst/>
        </a:prstGeom>
        <a:noFill/>
        <a:ln w="3810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18</xdr:col>
      <xdr:colOff>0</xdr:colOff>
      <xdr:row>307</xdr:row>
      <xdr:rowOff>190327</xdr:rowOff>
    </xdr:from>
    <xdr:to>
      <xdr:col>20</xdr:col>
      <xdr:colOff>181204</xdr:colOff>
      <xdr:row>314</xdr:row>
      <xdr:rowOff>0</xdr:rowOff>
    </xdr:to>
    <xdr:pic>
      <xdr:nvPicPr>
        <xdr:cNvPr id="42" name="図 41">
          <a:extLst>
            <a:ext uri="{FF2B5EF4-FFF2-40B4-BE49-F238E27FC236}">
              <a16:creationId xmlns:a16="http://schemas.microsoft.com/office/drawing/2014/main" id="{F6C34DAE-6F1C-4F69-8D2F-51F78F4332A6}"/>
            </a:ext>
          </a:extLst>
        </xdr:cNvPr>
        <xdr:cNvPicPr>
          <a:picLocks noChangeAspect="1"/>
        </xdr:cNvPicPr>
      </xdr:nvPicPr>
      <xdr:blipFill rotWithShape="1">
        <a:blip xmlns:r="http://schemas.openxmlformats.org/officeDocument/2006/relationships" r:embed="rId21"/>
        <a:srcRect l="5232" t="2307"/>
        <a:stretch>
          <a:fillRect/>
        </a:stretch>
      </xdr:blipFill>
      <xdr:spPr>
        <a:xfrm>
          <a:off x="11894820" y="58673827"/>
          <a:ext cx="1552804" cy="1143173"/>
        </a:xfrm>
        <a:prstGeom prst="rect">
          <a:avLst/>
        </a:prstGeom>
      </xdr:spPr>
    </xdr:pic>
    <xdr:clientData/>
  </xdr:twoCellAnchor>
  <xdr:twoCellAnchor editAs="oneCell">
    <xdr:from>
      <xdr:col>2</xdr:col>
      <xdr:colOff>0</xdr:colOff>
      <xdr:row>372</xdr:row>
      <xdr:rowOff>0</xdr:rowOff>
    </xdr:from>
    <xdr:to>
      <xdr:col>7</xdr:col>
      <xdr:colOff>381532</xdr:colOff>
      <xdr:row>379</xdr:row>
      <xdr:rowOff>152617</xdr:rowOff>
    </xdr:to>
    <xdr:pic>
      <xdr:nvPicPr>
        <xdr:cNvPr id="43" name="図 42">
          <a:extLst>
            <a:ext uri="{FF2B5EF4-FFF2-40B4-BE49-F238E27FC236}">
              <a16:creationId xmlns:a16="http://schemas.microsoft.com/office/drawing/2014/main" id="{05DF9F71-A01D-498C-A094-018730C8A87B}"/>
            </a:ext>
          </a:extLst>
        </xdr:cNvPr>
        <xdr:cNvPicPr>
          <a:picLocks noChangeAspect="1"/>
        </xdr:cNvPicPr>
      </xdr:nvPicPr>
      <xdr:blipFill>
        <a:blip xmlns:r="http://schemas.openxmlformats.org/officeDocument/2006/relationships" r:embed="rId22"/>
        <a:stretch>
          <a:fillRect/>
        </a:stretch>
      </xdr:blipFill>
      <xdr:spPr>
        <a:xfrm>
          <a:off x="922020" y="70866000"/>
          <a:ext cx="3810532" cy="1486117"/>
        </a:xfrm>
        <a:prstGeom prst="rect">
          <a:avLst/>
        </a:prstGeom>
      </xdr:spPr>
    </xdr:pic>
    <xdr:clientData/>
  </xdr:twoCellAnchor>
  <xdr:twoCellAnchor editAs="oneCell">
    <xdr:from>
      <xdr:col>2</xdr:col>
      <xdr:colOff>0</xdr:colOff>
      <xdr:row>382</xdr:row>
      <xdr:rowOff>0</xdr:rowOff>
    </xdr:from>
    <xdr:to>
      <xdr:col>4</xdr:col>
      <xdr:colOff>247448</xdr:colOff>
      <xdr:row>388</xdr:row>
      <xdr:rowOff>66517</xdr:rowOff>
    </xdr:to>
    <xdr:pic>
      <xdr:nvPicPr>
        <xdr:cNvPr id="44" name="図 43">
          <a:extLst>
            <a:ext uri="{FF2B5EF4-FFF2-40B4-BE49-F238E27FC236}">
              <a16:creationId xmlns:a16="http://schemas.microsoft.com/office/drawing/2014/main" id="{C3A715B6-BE85-406E-BA84-51FD244D5D7F}"/>
            </a:ext>
          </a:extLst>
        </xdr:cNvPr>
        <xdr:cNvPicPr>
          <a:picLocks noChangeAspect="1"/>
        </xdr:cNvPicPr>
      </xdr:nvPicPr>
      <xdr:blipFill>
        <a:blip xmlns:r="http://schemas.openxmlformats.org/officeDocument/2006/relationships" r:embed="rId23"/>
        <a:stretch>
          <a:fillRect/>
        </a:stretch>
      </xdr:blipFill>
      <xdr:spPr>
        <a:xfrm>
          <a:off x="922020" y="72771000"/>
          <a:ext cx="1619048" cy="1209517"/>
        </a:xfrm>
        <a:prstGeom prst="rect">
          <a:avLst/>
        </a:prstGeom>
      </xdr:spPr>
    </xdr:pic>
    <xdr:clientData/>
  </xdr:twoCellAnchor>
  <xdr:twoCellAnchor editAs="oneCell">
    <xdr:from>
      <xdr:col>13</xdr:col>
      <xdr:colOff>0</xdr:colOff>
      <xdr:row>392</xdr:row>
      <xdr:rowOff>0</xdr:rowOff>
    </xdr:from>
    <xdr:to>
      <xdr:col>24</xdr:col>
      <xdr:colOff>496422</xdr:colOff>
      <xdr:row>411</xdr:row>
      <xdr:rowOff>57688</xdr:rowOff>
    </xdr:to>
    <xdr:pic>
      <xdr:nvPicPr>
        <xdr:cNvPr id="45" name="図 44">
          <a:extLst>
            <a:ext uri="{FF2B5EF4-FFF2-40B4-BE49-F238E27FC236}">
              <a16:creationId xmlns:a16="http://schemas.microsoft.com/office/drawing/2014/main" id="{9D79CA9C-E02F-4273-8189-DA5748C63C8F}"/>
            </a:ext>
          </a:extLst>
        </xdr:cNvPr>
        <xdr:cNvPicPr>
          <a:picLocks noChangeAspect="1"/>
        </xdr:cNvPicPr>
      </xdr:nvPicPr>
      <xdr:blipFill>
        <a:blip xmlns:r="http://schemas.openxmlformats.org/officeDocument/2006/relationships" r:embed="rId24"/>
        <a:stretch>
          <a:fillRect/>
        </a:stretch>
      </xdr:blipFill>
      <xdr:spPr>
        <a:xfrm>
          <a:off x="8465820" y="74676000"/>
          <a:ext cx="8040222" cy="3677188"/>
        </a:xfrm>
        <a:prstGeom prst="rect">
          <a:avLst/>
        </a:prstGeom>
      </xdr:spPr>
    </xdr:pic>
    <xdr:clientData/>
  </xdr:twoCellAnchor>
  <xdr:oneCellAnchor>
    <xdr:from>
      <xdr:col>1</xdr:col>
      <xdr:colOff>0</xdr:colOff>
      <xdr:row>4</xdr:row>
      <xdr:rowOff>0</xdr:rowOff>
    </xdr:from>
    <xdr:ext cx="8161035" cy="2512170"/>
    <xdr:pic>
      <xdr:nvPicPr>
        <xdr:cNvPr id="46" name="図 45">
          <a:extLst>
            <a:ext uri="{FF2B5EF4-FFF2-40B4-BE49-F238E27FC236}">
              <a16:creationId xmlns:a16="http://schemas.microsoft.com/office/drawing/2014/main" id="{82879025-653D-4143-8E67-242F06BB4999}"/>
            </a:ext>
          </a:extLst>
        </xdr:cNvPr>
        <xdr:cNvPicPr>
          <a:picLocks noChangeAspect="1"/>
        </xdr:cNvPicPr>
      </xdr:nvPicPr>
      <xdr:blipFill>
        <a:blip xmlns:r="http://schemas.openxmlformats.org/officeDocument/2006/relationships" r:embed="rId25"/>
        <a:stretch>
          <a:fillRect/>
        </a:stretch>
      </xdr:blipFill>
      <xdr:spPr>
        <a:xfrm>
          <a:off x="685800" y="762000"/>
          <a:ext cx="8161035" cy="2512170"/>
        </a:xfrm>
        <a:prstGeom prst="rect">
          <a:avLst/>
        </a:prstGeom>
      </xdr:spPr>
    </xdr:pic>
    <xdr:clientData/>
  </xdr:oneCellAnchor>
  <xdr:twoCellAnchor>
    <xdr:from>
      <xdr:col>2</xdr:col>
      <xdr:colOff>133350</xdr:colOff>
      <xdr:row>11</xdr:row>
      <xdr:rowOff>66675</xdr:rowOff>
    </xdr:from>
    <xdr:to>
      <xdr:col>3</xdr:col>
      <xdr:colOff>590550</xdr:colOff>
      <xdr:row>13</xdr:row>
      <xdr:rowOff>0</xdr:rowOff>
    </xdr:to>
    <xdr:sp macro="" textlink="">
      <xdr:nvSpPr>
        <xdr:cNvPr id="47" name="正方形/長方形 46">
          <a:extLst>
            <a:ext uri="{FF2B5EF4-FFF2-40B4-BE49-F238E27FC236}">
              <a16:creationId xmlns:a16="http://schemas.microsoft.com/office/drawing/2014/main" id="{35721F10-C9E8-4268-8A37-CC492D136934}"/>
            </a:ext>
          </a:extLst>
        </xdr:cNvPr>
        <xdr:cNvSpPr/>
      </xdr:nvSpPr>
      <xdr:spPr>
        <a:xfrm>
          <a:off x="1055370" y="2162175"/>
          <a:ext cx="1143000" cy="314325"/>
        </a:xfrm>
        <a:prstGeom prst="rect">
          <a:avLst/>
        </a:prstGeom>
        <a:noFill/>
        <a:ln w="3810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oneCellAnchor>
    <xdr:from>
      <xdr:col>1</xdr:col>
      <xdr:colOff>0</xdr:colOff>
      <xdr:row>39</xdr:row>
      <xdr:rowOff>0</xdr:rowOff>
    </xdr:from>
    <xdr:ext cx="8161035" cy="2512170"/>
    <xdr:pic>
      <xdr:nvPicPr>
        <xdr:cNvPr id="48" name="図 47">
          <a:extLst>
            <a:ext uri="{FF2B5EF4-FFF2-40B4-BE49-F238E27FC236}">
              <a16:creationId xmlns:a16="http://schemas.microsoft.com/office/drawing/2014/main" id="{E95B4BC0-C039-4463-8DB7-D8EDDB63791F}"/>
            </a:ext>
          </a:extLst>
        </xdr:cNvPr>
        <xdr:cNvPicPr>
          <a:picLocks noChangeAspect="1"/>
        </xdr:cNvPicPr>
      </xdr:nvPicPr>
      <xdr:blipFill>
        <a:blip xmlns:r="http://schemas.openxmlformats.org/officeDocument/2006/relationships" r:embed="rId25"/>
        <a:stretch>
          <a:fillRect/>
        </a:stretch>
      </xdr:blipFill>
      <xdr:spPr>
        <a:xfrm>
          <a:off x="685800" y="7429500"/>
          <a:ext cx="8161035" cy="2512170"/>
        </a:xfrm>
        <a:prstGeom prst="rect">
          <a:avLst/>
        </a:prstGeom>
      </xdr:spPr>
    </xdr:pic>
    <xdr:clientData/>
  </xdr:oneCellAnchor>
  <xdr:twoCellAnchor>
    <xdr:from>
      <xdr:col>2</xdr:col>
      <xdr:colOff>133350</xdr:colOff>
      <xdr:row>48</xdr:row>
      <xdr:rowOff>13335</xdr:rowOff>
    </xdr:from>
    <xdr:to>
      <xdr:col>5</xdr:col>
      <xdr:colOff>259080</xdr:colOff>
      <xdr:row>49</xdr:row>
      <xdr:rowOff>137160</xdr:rowOff>
    </xdr:to>
    <xdr:sp macro="" textlink="">
      <xdr:nvSpPr>
        <xdr:cNvPr id="49" name="正方形/長方形 48">
          <a:extLst>
            <a:ext uri="{FF2B5EF4-FFF2-40B4-BE49-F238E27FC236}">
              <a16:creationId xmlns:a16="http://schemas.microsoft.com/office/drawing/2014/main" id="{609D04BF-CD7D-4EE2-9D3E-644B29E2A3E0}"/>
            </a:ext>
          </a:extLst>
        </xdr:cNvPr>
        <xdr:cNvSpPr/>
      </xdr:nvSpPr>
      <xdr:spPr>
        <a:xfrm>
          <a:off x="1055370" y="9157335"/>
          <a:ext cx="2183130" cy="314325"/>
        </a:xfrm>
        <a:prstGeom prst="rect">
          <a:avLst/>
        </a:prstGeom>
        <a:noFill/>
        <a:ln w="3810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tamurakoma1894-my.sharepoint.com/personal/hideo_shimoe_tamurakoma1894_onmicrosoft_com/Documents/sme/&#26032;&#21942;&#26989;&#25104;&#32318;/&#21942;&#26989;&#22577;&#21578;&#26360;/146&#26399;/111&#35506;/111&#12411;&#12358;&#12371;&#12367;&#12375;&#12423;&#12390;&#12377;&#12392;.xlsx" TargetMode="External"/><Relationship Id="rId1" Type="http://schemas.openxmlformats.org/officeDocument/2006/relationships/externalLinkPath" Target="https://tamurakoma1894-my.sharepoint.com/personal/hideo_shimoe_tamurakoma1894_onmicrosoft_com/Documents/sme/&#26032;&#21942;&#26989;&#25104;&#32318;/&#21942;&#26989;&#22577;&#21578;&#26360;/146&#26399;/111&#35506;/111&#12411;&#12358;&#12371;&#12367;&#12375;&#12423;&#12390;&#12377;&#12392;.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A:\koma\&#34915;&#26009;&#65299;&#37096;\33&#35506;%20%20&#26368;&#32066;&#35211;&#36890;.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課(3,4,5月)111参考"/>
      <sheetName val="SET_111参考"/>
      <sheetName val="111ほうこくしょてすと"/>
    </sheetNames>
    <definedNames>
      <definedName name="オールクリアー" refersTo="#REF!"/>
    </definedNames>
    <sheetDataSet>
      <sheetData sheetId="0"/>
      <sheetData sheetId="1">
        <row r="2">
          <cell r="A2">
            <v>300000000</v>
          </cell>
        </row>
      </sheetData>
      <sheetData sheetId="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33課  最終見通"/>
    </sheetNames>
    <definedNames>
      <definedName name="営業報告コピー"/>
      <definedName name="見通しコピー"/>
    </definedNames>
    <sheetDataSet>
      <sheetData sheetId="0" refreshError="1"/>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vmlDrawing" Target="../drawings/vmlDrawing2.vml"/><Relationship Id="rId7" Type="http://schemas.openxmlformats.org/officeDocument/2006/relationships/ctrlProp" Target="../ctrlProps/ctrlProp6.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xml"/><Relationship Id="rId11" Type="http://schemas.openxmlformats.org/officeDocument/2006/relationships/ctrlProp" Target="../ctrlProps/ctrlProp10.xml"/><Relationship Id="rId5" Type="http://schemas.openxmlformats.org/officeDocument/2006/relationships/ctrlProp" Target="../ctrlProps/ctrlProp4.xml"/><Relationship Id="rId10" Type="http://schemas.openxmlformats.org/officeDocument/2006/relationships/ctrlProp" Target="../ctrlProps/ctrlProp9.xml"/><Relationship Id="rId4" Type="http://schemas.openxmlformats.org/officeDocument/2006/relationships/ctrlProp" Target="../ctrlProps/ctrlProp3.xml"/><Relationship Id="rId9" Type="http://schemas.openxmlformats.org/officeDocument/2006/relationships/ctrlProp" Target="../ctrlProps/ctrlProp8.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trlProp" Target="../ctrlProps/ctrlProp14.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trlProp" Target="../ctrlProps/ctrlProp18.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17.xml"/><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ctrlProp" Target="../ctrlProps/ctrlProp22.x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21.xml"/><Relationship Id="rId5" Type="http://schemas.openxmlformats.org/officeDocument/2006/relationships/ctrlProp" Target="../ctrlProps/ctrlProp20.xml"/><Relationship Id="rId4" Type="http://schemas.openxmlformats.org/officeDocument/2006/relationships/ctrlProp" Target="../ctrlProps/ctrlProp19.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7" Type="http://schemas.openxmlformats.org/officeDocument/2006/relationships/ctrlProp" Target="../ctrlProps/ctrlProp26.x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25.xml"/><Relationship Id="rId5" Type="http://schemas.openxmlformats.org/officeDocument/2006/relationships/ctrlProp" Target="../ctrlProps/ctrlProp24.xml"/><Relationship Id="rId4" Type="http://schemas.openxmlformats.org/officeDocument/2006/relationships/ctrlProp" Target="../ctrlProps/ctrlProp23.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9978CF-6806-4354-8226-4306BD5AB98C}">
  <sheetPr codeName="Sheet1">
    <pageSetUpPr fitToPage="1"/>
  </sheetPr>
  <dimension ref="A1:X64"/>
  <sheetViews>
    <sheetView showGridLines="0" tabSelected="1" view="pageBreakPreview" zoomScaleNormal="100" zoomScaleSheetLayoutView="100" workbookViewId="0">
      <pane ySplit="1" topLeftCell="A2" activePane="bottomLeft" state="frozen"/>
      <selection pane="bottomLeft"/>
    </sheetView>
  </sheetViews>
  <sheetFormatPr defaultColWidth="9" defaultRowHeight="15.9" customHeight="1"/>
  <cols>
    <col min="1" max="1" width="3.19921875" style="11" customWidth="1"/>
    <col min="2" max="13" width="9.8984375" style="11" customWidth="1"/>
    <col min="14" max="14" width="1.69921875" style="11" customWidth="1"/>
    <col min="15" max="15" width="10.09765625" style="11" customWidth="1"/>
    <col min="16" max="24" width="9.8984375" style="11" customWidth="1"/>
    <col min="25" max="16384" width="9" style="11"/>
  </cols>
  <sheetData>
    <row r="1" spans="1:24" ht="23.1" customHeight="1"/>
    <row r="2" spans="1:24" ht="23.1" customHeight="1">
      <c r="B2" s="161" t="s">
        <v>64</v>
      </c>
      <c r="C2" s="163"/>
      <c r="D2" s="11" t="s">
        <v>246</v>
      </c>
    </row>
    <row r="3" spans="1:24" ht="15.9" customHeight="1">
      <c r="B3" s="1" t="s">
        <v>0</v>
      </c>
      <c r="C3" s="1"/>
      <c r="D3" s="2" t="s">
        <v>247</v>
      </c>
      <c r="E3" s="210" t="str">
        <f>IF(マスタ!C3="","",マスタ!C3)</f>
        <v/>
      </c>
      <c r="F3" s="3"/>
      <c r="G3" s="4"/>
      <c r="H3" s="4" t="s">
        <v>1</v>
      </c>
      <c r="I3" s="198" t="str">
        <f>IF(マスタ!C4="","",マスタ!C4)</f>
        <v/>
      </c>
      <c r="J3" s="5"/>
      <c r="K3" s="6" t="str">
        <f>"第"&amp;マスタ!C5&amp;"期"</f>
        <v>第期</v>
      </c>
      <c r="L3" s="6"/>
      <c r="M3" s="7" t="str">
        <f>マスタ!C6&amp;"年4月度"</f>
        <v>年4月度</v>
      </c>
      <c r="N3" s="8"/>
      <c r="O3" s="9" t="s">
        <v>2</v>
      </c>
      <c r="P3" s="10"/>
      <c r="Q3" s="10"/>
      <c r="U3" s="12"/>
      <c r="V3" s="13"/>
      <c r="W3" s="13"/>
      <c r="X3" s="13">
        <f ca="1">NOW()</f>
        <v>46072.486122106478</v>
      </c>
    </row>
    <row r="4" spans="1:24" s="17" customFormat="1" ht="15.9" customHeight="1" thickBot="1">
      <c r="B4" s="14" t="str">
        <f>マスタ!C6&amp;"年4月度"</f>
        <v>年4月度</v>
      </c>
      <c r="C4" s="14"/>
      <c r="D4" s="15"/>
      <c r="E4" s="15"/>
      <c r="F4" s="10"/>
      <c r="G4" s="10"/>
      <c r="H4" s="10"/>
      <c r="I4" s="10"/>
      <c r="J4" s="10"/>
      <c r="K4" s="10"/>
      <c r="L4" s="10"/>
      <c r="M4" s="10"/>
      <c r="N4" s="16"/>
      <c r="O4" s="16"/>
      <c r="P4" s="16"/>
      <c r="Q4" s="16"/>
      <c r="R4" s="16"/>
      <c r="S4" s="16"/>
      <c r="T4" s="16"/>
      <c r="U4" s="12"/>
      <c r="V4" s="12"/>
    </row>
    <row r="5" spans="1:24" s="12" customFormat="1" ht="15.9" customHeight="1">
      <c r="A5" s="10"/>
      <c r="B5" s="18"/>
      <c r="C5" s="19"/>
      <c r="D5" s="385" t="s">
        <v>3</v>
      </c>
      <c r="E5" s="386"/>
      <c r="F5" s="386"/>
      <c r="G5" s="386"/>
      <c r="H5" s="387"/>
      <c r="I5" s="385" t="s">
        <v>4</v>
      </c>
      <c r="J5" s="386"/>
      <c r="K5" s="386"/>
      <c r="L5" s="386"/>
      <c r="M5" s="388"/>
      <c r="N5" s="16"/>
      <c r="O5" s="20" t="str">
        <f>"【"&amp;マスタ!C5&amp;"期　上期　各部　予算】"</f>
        <v>【期　上期　各部　予算】</v>
      </c>
      <c r="P5" s="21"/>
      <c r="Q5" s="22"/>
      <c r="R5" s="22"/>
      <c r="S5" s="22"/>
      <c r="T5" s="22"/>
      <c r="U5" s="23" t="s">
        <v>5</v>
      </c>
      <c r="V5" s="24"/>
      <c r="W5" s="25"/>
      <c r="X5" s="26"/>
    </row>
    <row r="6" spans="1:24" s="12" customFormat="1" ht="15.9" customHeight="1">
      <c r="A6" s="10"/>
      <c r="B6" s="27" t="s">
        <v>6</v>
      </c>
      <c r="C6" s="28"/>
      <c r="D6" s="29" t="s">
        <v>7</v>
      </c>
      <c r="E6" s="30" t="s">
        <v>8</v>
      </c>
      <c r="F6" s="30" t="s">
        <v>9</v>
      </c>
      <c r="G6" s="31" t="s">
        <v>10</v>
      </c>
      <c r="H6" s="32" t="s">
        <v>11</v>
      </c>
      <c r="I6" s="29" t="s">
        <v>7</v>
      </c>
      <c r="J6" s="30" t="s">
        <v>12</v>
      </c>
      <c r="K6" s="31" t="s">
        <v>13</v>
      </c>
      <c r="L6" s="30" t="s">
        <v>11</v>
      </c>
      <c r="M6" s="33" t="s">
        <v>14</v>
      </c>
      <c r="N6" s="16"/>
      <c r="O6" s="34"/>
      <c r="P6" s="35" t="s">
        <v>15</v>
      </c>
      <c r="Q6" s="36"/>
      <c r="R6" s="35" t="s">
        <v>253</v>
      </c>
      <c r="S6" s="36"/>
      <c r="T6" s="35" t="s">
        <v>16</v>
      </c>
      <c r="U6" s="37"/>
      <c r="V6" s="38"/>
      <c r="W6" s="17"/>
      <c r="X6" s="39"/>
    </row>
    <row r="7" spans="1:24" s="12" customFormat="1" ht="15.9" customHeight="1">
      <c r="A7" s="10"/>
      <c r="B7" s="389" t="s">
        <v>17</v>
      </c>
      <c r="C7" s="390"/>
      <c r="D7" s="40">
        <f>SET!C5/SET!$B$1</f>
        <v>0</v>
      </c>
      <c r="E7" s="41">
        <f>SET!C18/SET!$B$1</f>
        <v>0</v>
      </c>
      <c r="F7" s="42">
        <f>D7</f>
        <v>0</v>
      </c>
      <c r="G7" s="43">
        <f>SET!C47/SET!$B$1</f>
        <v>0</v>
      </c>
      <c r="H7" s="44">
        <f t="shared" ref="H7" si="0">G7-D7</f>
        <v>0</v>
      </c>
      <c r="I7" s="40">
        <f>D7</f>
        <v>0</v>
      </c>
      <c r="J7" s="41">
        <f t="shared" ref="J7:J8" si="1">E7</f>
        <v>0</v>
      </c>
      <c r="K7" s="45">
        <f>G7</f>
        <v>0</v>
      </c>
      <c r="L7" s="42">
        <f>K7-I7</f>
        <v>0</v>
      </c>
      <c r="M7" s="46">
        <f>K7-J7</f>
        <v>0</v>
      </c>
      <c r="N7" s="16"/>
      <c r="O7" s="47" t="s">
        <v>2021</v>
      </c>
      <c r="P7" s="167" t="s">
        <v>18</v>
      </c>
      <c r="Q7" s="216" t="s">
        <v>19</v>
      </c>
      <c r="R7" s="167" t="s">
        <v>18</v>
      </c>
      <c r="S7" s="216" t="s">
        <v>19</v>
      </c>
      <c r="T7" s="167" t="s">
        <v>18</v>
      </c>
      <c r="U7" s="217" t="s">
        <v>19</v>
      </c>
      <c r="V7" s="35" t="s">
        <v>254</v>
      </c>
      <c r="W7" s="37"/>
      <c r="X7" s="165"/>
    </row>
    <row r="8" spans="1:24" s="12" customFormat="1" ht="15.9" customHeight="1" thickBot="1">
      <c r="A8" s="10"/>
      <c r="B8" s="391" t="s">
        <v>20</v>
      </c>
      <c r="C8" s="392"/>
      <c r="D8" s="48">
        <f>SET!C6/SET!$B$1</f>
        <v>0</v>
      </c>
      <c r="E8" s="49">
        <f>SET!C19/SET!$B$1</f>
        <v>0</v>
      </c>
      <c r="F8" s="49">
        <f>D8</f>
        <v>0</v>
      </c>
      <c r="G8" s="50">
        <f>SET!C48/SET!$B$1</f>
        <v>0</v>
      </c>
      <c r="H8" s="51">
        <f>G8-D8</f>
        <v>0</v>
      </c>
      <c r="I8" s="52">
        <f t="shared" ref="I8" si="2">D8</f>
        <v>0</v>
      </c>
      <c r="J8" s="53">
        <f t="shared" si="1"/>
        <v>0</v>
      </c>
      <c r="K8" s="54">
        <f>G8</f>
        <v>0</v>
      </c>
      <c r="L8" s="53">
        <f t="shared" ref="L8:L22" si="3">K8-I8</f>
        <v>0</v>
      </c>
      <c r="M8" s="55">
        <f t="shared" ref="M8:M22" si="4">K8-J8</f>
        <v>0</v>
      </c>
      <c r="N8" s="16"/>
      <c r="O8" s="56" t="str">
        <f>IF(マスタ!C21="","-",マスタ!C21)</f>
        <v>-</v>
      </c>
      <c r="P8" s="218">
        <f>SET!C154/SET!$B$1</f>
        <v>0</v>
      </c>
      <c r="Q8" s="219">
        <f>SET!C121/SET!$B$1</f>
        <v>0</v>
      </c>
      <c r="R8" s="218">
        <f>SET!C165/SET!$B$1</f>
        <v>0</v>
      </c>
      <c r="S8" s="220">
        <f>SET!C132/SET!$B$1</f>
        <v>0</v>
      </c>
      <c r="T8" s="221">
        <f>SET!C176/SET!$B$1</f>
        <v>0</v>
      </c>
      <c r="U8" s="222">
        <f>SET!C143/SET!$B$1</f>
        <v>0</v>
      </c>
      <c r="V8" s="223"/>
      <c r="W8" s="224"/>
      <c r="X8" s="225"/>
    </row>
    <row r="9" spans="1:24" s="12" customFormat="1" ht="15.9" customHeight="1" thickTop="1">
      <c r="A9" s="10"/>
      <c r="B9" s="393" t="s">
        <v>21</v>
      </c>
      <c r="C9" s="394"/>
      <c r="D9" s="57">
        <f>IF(D7=0,0,(D8/D7))</f>
        <v>0</v>
      </c>
      <c r="E9" s="58">
        <f>IF(E7=0,0,(E8/E7))</f>
        <v>0</v>
      </c>
      <c r="F9" s="58">
        <f t="shared" ref="F9:G9" si="5">IF(F7=0,0,(F8/F7))</f>
        <v>0</v>
      </c>
      <c r="G9" s="59">
        <f t="shared" si="5"/>
        <v>0</v>
      </c>
      <c r="H9" s="60">
        <f t="shared" ref="H9:H24" si="6">G9-D9</f>
        <v>0</v>
      </c>
      <c r="I9" s="57">
        <f t="shared" ref="I9:K9" si="7">IF(I7=0,0,(I8/I7))</f>
        <v>0</v>
      </c>
      <c r="J9" s="58">
        <f t="shared" si="7"/>
        <v>0</v>
      </c>
      <c r="K9" s="59">
        <f t="shared" si="7"/>
        <v>0</v>
      </c>
      <c r="L9" s="58">
        <f t="shared" si="3"/>
        <v>0</v>
      </c>
      <c r="M9" s="61">
        <f t="shared" si="4"/>
        <v>0</v>
      </c>
      <c r="N9" s="16"/>
      <c r="O9" s="62" t="str">
        <f>IF(マスタ!C22="","-",マスタ!C22)</f>
        <v>-</v>
      </c>
      <c r="P9" s="226">
        <f>SET!C155/SET!$B$1</f>
        <v>0</v>
      </c>
      <c r="Q9" s="227">
        <f>SET!C122/SET!$B$1</f>
        <v>0</v>
      </c>
      <c r="R9" s="226">
        <f>SET!C166/SET!$B$1</f>
        <v>0</v>
      </c>
      <c r="S9" s="227">
        <f>SET!C133/SET!$B$1</f>
        <v>0</v>
      </c>
      <c r="T9" s="228">
        <f>SET!C177/SET!$B$1</f>
        <v>0</v>
      </c>
      <c r="U9" s="229">
        <f>SET!C144/SET!$B$1</f>
        <v>0</v>
      </c>
      <c r="V9" s="230"/>
      <c r="W9" s="231"/>
      <c r="X9" s="232"/>
    </row>
    <row r="10" spans="1:24" s="12" customFormat="1" ht="15.9" customHeight="1">
      <c r="A10" s="10"/>
      <c r="B10" s="383" t="s">
        <v>22</v>
      </c>
      <c r="C10" s="384"/>
      <c r="D10" s="63">
        <f>SET!C7/SET!$B$1</f>
        <v>0</v>
      </c>
      <c r="E10" s="64">
        <f>SET!C20/SET!$B$1</f>
        <v>0</v>
      </c>
      <c r="F10" s="64">
        <f>D10</f>
        <v>0</v>
      </c>
      <c r="G10" s="65">
        <f>SET!C49/SET!$B$1</f>
        <v>0</v>
      </c>
      <c r="H10" s="66">
        <f t="shared" si="6"/>
        <v>0</v>
      </c>
      <c r="I10" s="63">
        <f t="shared" ref="I10:J10" si="8">D10</f>
        <v>0</v>
      </c>
      <c r="J10" s="64">
        <f t="shared" si="8"/>
        <v>0</v>
      </c>
      <c r="K10" s="67">
        <f>G10</f>
        <v>0</v>
      </c>
      <c r="L10" s="68">
        <f t="shared" si="3"/>
        <v>0</v>
      </c>
      <c r="M10" s="69">
        <f t="shared" si="4"/>
        <v>0</v>
      </c>
      <c r="N10" s="16"/>
      <c r="O10" s="62" t="str">
        <f>IF(マスタ!C23="","-",マスタ!C23)</f>
        <v>-</v>
      </c>
      <c r="P10" s="226">
        <f>SET!C156/SET!$B$1</f>
        <v>0</v>
      </c>
      <c r="Q10" s="227">
        <f>SET!C123/SET!$B$1</f>
        <v>0</v>
      </c>
      <c r="R10" s="226">
        <f>SET!C167/SET!$B$1</f>
        <v>0</v>
      </c>
      <c r="S10" s="227">
        <f>SET!C134/SET!$B$1</f>
        <v>0</v>
      </c>
      <c r="T10" s="228">
        <f>SET!C178/SET!$B$1</f>
        <v>0</v>
      </c>
      <c r="U10" s="229">
        <f>SET!C145/SET!$B$1</f>
        <v>0</v>
      </c>
      <c r="V10" s="230"/>
      <c r="W10" s="231"/>
      <c r="X10" s="232"/>
    </row>
    <row r="11" spans="1:24" s="12" customFormat="1" ht="15.9" customHeight="1" thickBot="1">
      <c r="A11" s="10"/>
      <c r="B11" s="397" t="s">
        <v>23</v>
      </c>
      <c r="C11" s="398"/>
      <c r="D11" s="70">
        <f>D8-D10</f>
        <v>0</v>
      </c>
      <c r="E11" s="71">
        <f>E8-E10</f>
        <v>0</v>
      </c>
      <c r="F11" s="71">
        <f t="shared" ref="F11:G11" si="9">F8-F10</f>
        <v>0</v>
      </c>
      <c r="G11" s="72">
        <f t="shared" si="9"/>
        <v>0</v>
      </c>
      <c r="H11" s="73">
        <f t="shared" si="6"/>
        <v>0</v>
      </c>
      <c r="I11" s="70">
        <f t="shared" ref="I11:K11" si="10">I8-I10</f>
        <v>0</v>
      </c>
      <c r="J11" s="71">
        <f t="shared" si="10"/>
        <v>0</v>
      </c>
      <c r="K11" s="72">
        <f t="shared" si="10"/>
        <v>0</v>
      </c>
      <c r="L11" s="71">
        <f t="shared" si="3"/>
        <v>0</v>
      </c>
      <c r="M11" s="74">
        <f t="shared" si="4"/>
        <v>0</v>
      </c>
      <c r="N11" s="16"/>
      <c r="O11" s="62" t="str">
        <f>IF(マスタ!C24="","-",マスタ!C24)</f>
        <v>-</v>
      </c>
      <c r="P11" s="233">
        <f>SET!C157/SET!$B$1</f>
        <v>0</v>
      </c>
      <c r="Q11" s="234">
        <f>SET!C124/SET!$B$1</f>
        <v>0</v>
      </c>
      <c r="R11" s="233">
        <f>SET!C168/SET!$B$1</f>
        <v>0</v>
      </c>
      <c r="S11" s="234">
        <f>SET!C135/SET!$B$1</f>
        <v>0</v>
      </c>
      <c r="T11" s="228">
        <f>SET!C179/SET!$B$1</f>
        <v>0</v>
      </c>
      <c r="U11" s="229">
        <f>SET!C146/SET!$B$1</f>
        <v>0</v>
      </c>
      <c r="V11" s="230"/>
      <c r="W11" s="231"/>
      <c r="X11" s="232"/>
    </row>
    <row r="12" spans="1:24" s="12" customFormat="1" ht="15.9" customHeight="1" thickTop="1">
      <c r="A12" s="10"/>
      <c r="B12" s="393" t="s">
        <v>21</v>
      </c>
      <c r="C12" s="394"/>
      <c r="D12" s="57">
        <f>IF(D7=0,0,(D11/D7))</f>
        <v>0</v>
      </c>
      <c r="E12" s="58">
        <f>IF(E7=0,0,(E11/E7))</f>
        <v>0</v>
      </c>
      <c r="F12" s="58">
        <f t="shared" ref="F12:G12" si="11">IF(F7=0,0,(F11/F7))</f>
        <v>0</v>
      </c>
      <c r="G12" s="59">
        <f t="shared" si="11"/>
        <v>0</v>
      </c>
      <c r="H12" s="60">
        <f t="shared" si="6"/>
        <v>0</v>
      </c>
      <c r="I12" s="57">
        <f t="shared" ref="I12:K12" si="12">IF(I7=0,0,(I11/I7))</f>
        <v>0</v>
      </c>
      <c r="J12" s="58">
        <f t="shared" si="12"/>
        <v>0</v>
      </c>
      <c r="K12" s="59">
        <f t="shared" si="12"/>
        <v>0</v>
      </c>
      <c r="L12" s="58">
        <f t="shared" si="3"/>
        <v>0</v>
      </c>
      <c r="M12" s="61">
        <f t="shared" si="4"/>
        <v>0</v>
      </c>
      <c r="N12" s="16"/>
      <c r="O12" s="62" t="str">
        <f>IF(マスタ!C25="","-",マスタ!C25)</f>
        <v>-</v>
      </c>
      <c r="P12" s="233">
        <f>SET!C158/SET!$B$1</f>
        <v>0</v>
      </c>
      <c r="Q12" s="234">
        <f>SET!C125/SET!$B$1</f>
        <v>0</v>
      </c>
      <c r="R12" s="233">
        <f>SET!C169/SET!$B$1</f>
        <v>0</v>
      </c>
      <c r="S12" s="234">
        <f>SET!C136/SET!$B$1</f>
        <v>0</v>
      </c>
      <c r="T12" s="228">
        <f>SET!C180/SET!$B$1</f>
        <v>0</v>
      </c>
      <c r="U12" s="229">
        <f>SET!C147/SET!$B$1</f>
        <v>0</v>
      </c>
      <c r="V12" s="230"/>
      <c r="W12" s="231"/>
      <c r="X12" s="232"/>
    </row>
    <row r="13" spans="1:24" s="12" customFormat="1" ht="15.9" customHeight="1" thickBot="1">
      <c r="A13" s="10"/>
      <c r="B13" s="399" t="s">
        <v>24</v>
      </c>
      <c r="C13" s="400"/>
      <c r="D13" s="75">
        <f>SET!C9/SET!$B$1</f>
        <v>0</v>
      </c>
      <c r="E13" s="76">
        <f>SET!C22/SET!$B$1</f>
        <v>0</v>
      </c>
      <c r="F13" s="76">
        <f t="shared" ref="F13:F15" si="13">D13</f>
        <v>0</v>
      </c>
      <c r="G13" s="77">
        <f>SET!C51/SET!$B$1</f>
        <v>0</v>
      </c>
      <c r="H13" s="78">
        <f t="shared" si="6"/>
        <v>0</v>
      </c>
      <c r="I13" s="75">
        <f t="shared" ref="I13:J15" si="14">D13</f>
        <v>0</v>
      </c>
      <c r="J13" s="76">
        <f>E13</f>
        <v>0</v>
      </c>
      <c r="K13" s="77">
        <f t="shared" ref="K13:K15" si="15">G13</f>
        <v>0</v>
      </c>
      <c r="L13" s="76">
        <f t="shared" si="3"/>
        <v>0</v>
      </c>
      <c r="M13" s="79">
        <f t="shared" si="4"/>
        <v>0</v>
      </c>
      <c r="N13" s="16"/>
      <c r="O13" s="339" t="str">
        <f>IF(マスタ!C26="","-",マスタ!C26)</f>
        <v>-</v>
      </c>
      <c r="P13" s="235">
        <f>SET!C159/SET!$B$1</f>
        <v>0</v>
      </c>
      <c r="Q13" s="236">
        <f>SET!C126/SET!$B$1</f>
        <v>0</v>
      </c>
      <c r="R13" s="235">
        <f>SET!C170/SET!$B$1</f>
        <v>0</v>
      </c>
      <c r="S13" s="236">
        <f>SET!C137/SET!$B$1</f>
        <v>0</v>
      </c>
      <c r="T13" s="237">
        <f>SET!C181/SET!$B$1</f>
        <v>0</v>
      </c>
      <c r="U13" s="238">
        <f>SET!C148/SET!$B$1</f>
        <v>0</v>
      </c>
      <c r="V13" s="239"/>
      <c r="W13" s="240"/>
      <c r="X13" s="241"/>
    </row>
    <row r="14" spans="1:24" s="12" customFormat="1" ht="15.9" customHeight="1" thickTop="1" thickBot="1">
      <c r="A14" s="10"/>
      <c r="B14" s="401" t="s">
        <v>25</v>
      </c>
      <c r="C14" s="402"/>
      <c r="D14" s="75">
        <f>SET!C10/SET!$B$1</f>
        <v>0</v>
      </c>
      <c r="E14" s="76">
        <f>SET!C23/SET!$B$1</f>
        <v>0</v>
      </c>
      <c r="F14" s="76">
        <f t="shared" si="13"/>
        <v>0</v>
      </c>
      <c r="G14" s="77">
        <f>SET!C52/SET!$B$1</f>
        <v>0</v>
      </c>
      <c r="H14" s="78">
        <f t="shared" si="6"/>
        <v>0</v>
      </c>
      <c r="I14" s="75">
        <f t="shared" si="14"/>
        <v>0</v>
      </c>
      <c r="J14" s="76">
        <f t="shared" si="14"/>
        <v>0</v>
      </c>
      <c r="K14" s="77">
        <f t="shared" si="15"/>
        <v>0</v>
      </c>
      <c r="L14" s="76">
        <f t="shared" si="3"/>
        <v>0</v>
      </c>
      <c r="M14" s="79">
        <f t="shared" si="4"/>
        <v>0</v>
      </c>
      <c r="N14" s="16"/>
      <c r="O14" s="340" t="s">
        <v>255</v>
      </c>
      <c r="P14" s="242">
        <f>SUM(P8:P13)</f>
        <v>0</v>
      </c>
      <c r="Q14" s="243">
        <f t="shared" ref="Q14:U14" si="16">SUM(Q8:Q13)</f>
        <v>0</v>
      </c>
      <c r="R14" s="242">
        <f t="shared" si="16"/>
        <v>0</v>
      </c>
      <c r="S14" s="243">
        <f t="shared" si="16"/>
        <v>0</v>
      </c>
      <c r="T14" s="244">
        <f t="shared" si="16"/>
        <v>0</v>
      </c>
      <c r="U14" s="245">
        <f t="shared" si="16"/>
        <v>0</v>
      </c>
      <c r="V14" s="246"/>
      <c r="W14" s="247"/>
      <c r="X14" s="248"/>
    </row>
    <row r="15" spans="1:24" s="12" customFormat="1" ht="15.9" customHeight="1" thickBot="1">
      <c r="A15" s="10"/>
      <c r="B15" s="383" t="s">
        <v>26</v>
      </c>
      <c r="C15" s="384"/>
      <c r="D15" s="63">
        <f>SET!C11/SET!$B$1</f>
        <v>0</v>
      </c>
      <c r="E15" s="64">
        <f>SET!C24/SET!$B$1</f>
        <v>0</v>
      </c>
      <c r="F15" s="64">
        <f t="shared" si="13"/>
        <v>0</v>
      </c>
      <c r="G15" s="65">
        <f>SET!C53/SET!$B$1</f>
        <v>0</v>
      </c>
      <c r="H15" s="66">
        <f t="shared" si="6"/>
        <v>0</v>
      </c>
      <c r="I15" s="63">
        <f t="shared" si="14"/>
        <v>0</v>
      </c>
      <c r="J15" s="64">
        <f t="shared" si="14"/>
        <v>0</v>
      </c>
      <c r="K15" s="65">
        <f t="shared" si="15"/>
        <v>0</v>
      </c>
      <c r="L15" s="64">
        <f t="shared" si="3"/>
        <v>0</v>
      </c>
      <c r="M15" s="80">
        <f t="shared" si="4"/>
        <v>0</v>
      </c>
      <c r="N15" s="16"/>
      <c r="O15" s="87"/>
      <c r="P15" s="249"/>
      <c r="Q15" s="250"/>
      <c r="R15" s="250"/>
      <c r="S15" s="251"/>
      <c r="T15" s="250"/>
      <c r="U15" s="250"/>
      <c r="V15" s="250"/>
      <c r="W15" s="250"/>
      <c r="X15" s="251"/>
    </row>
    <row r="16" spans="1:24" s="12" customFormat="1" ht="15.9" customHeight="1" thickBot="1">
      <c r="A16" s="10"/>
      <c r="B16" s="403" t="s">
        <v>27</v>
      </c>
      <c r="C16" s="404"/>
      <c r="D16" s="81">
        <f>D11-D13-D14+D15</f>
        <v>0</v>
      </c>
      <c r="E16" s="82">
        <f>E11-E13-E14+E15</f>
        <v>0</v>
      </c>
      <c r="F16" s="82">
        <f t="shared" ref="F16:G16" si="17">F11-F13-F14+F15</f>
        <v>0</v>
      </c>
      <c r="G16" s="82">
        <f t="shared" si="17"/>
        <v>0</v>
      </c>
      <c r="H16" s="83">
        <f t="shared" si="6"/>
        <v>0</v>
      </c>
      <c r="I16" s="81">
        <f t="shared" ref="I16:K16" si="18">I11-I13-I14+I15</f>
        <v>0</v>
      </c>
      <c r="J16" s="82">
        <f t="shared" si="18"/>
        <v>0</v>
      </c>
      <c r="K16" s="82">
        <f t="shared" si="18"/>
        <v>0</v>
      </c>
      <c r="L16" s="82">
        <f t="shared" si="3"/>
        <v>0</v>
      </c>
      <c r="M16" s="84">
        <f t="shared" si="4"/>
        <v>0</v>
      </c>
      <c r="N16" s="16"/>
      <c r="O16" s="252"/>
      <c r="P16" s="253"/>
      <c r="Q16" s="254"/>
      <c r="R16" s="254"/>
      <c r="S16" s="255"/>
      <c r="T16" s="254"/>
      <c r="U16" s="254"/>
      <c r="V16" s="254"/>
      <c r="W16" s="254"/>
      <c r="X16" s="256"/>
    </row>
    <row r="17" spans="1:24" s="12" customFormat="1" ht="15.9" customHeight="1" thickTop="1">
      <c r="A17" s="10"/>
      <c r="B17" s="395" t="s">
        <v>28</v>
      </c>
      <c r="C17" s="396"/>
      <c r="D17" s="63">
        <f>SET!C12/SET!$B$1</f>
        <v>0</v>
      </c>
      <c r="E17" s="64">
        <f>SET!C25/SET!$B$1</f>
        <v>0</v>
      </c>
      <c r="F17" s="64">
        <f>D17</f>
        <v>0</v>
      </c>
      <c r="G17" s="65">
        <f>SET!C55/SET!$B$1</f>
        <v>0</v>
      </c>
      <c r="H17" s="66">
        <f t="shared" si="6"/>
        <v>0</v>
      </c>
      <c r="I17" s="63">
        <f t="shared" ref="I17:J17" si="19">D17</f>
        <v>0</v>
      </c>
      <c r="J17" s="64">
        <f t="shared" si="19"/>
        <v>0</v>
      </c>
      <c r="K17" s="65">
        <f>G17</f>
        <v>0</v>
      </c>
      <c r="L17" s="64">
        <f t="shared" si="3"/>
        <v>0</v>
      </c>
      <c r="M17" s="80">
        <f t="shared" si="4"/>
        <v>0</v>
      </c>
      <c r="N17" s="16"/>
      <c r="O17" s="257"/>
      <c r="P17" s="258"/>
      <c r="Q17" s="259"/>
      <c r="R17" s="259"/>
      <c r="S17" s="260"/>
      <c r="T17" s="259"/>
      <c r="U17" s="259"/>
      <c r="V17" s="259"/>
      <c r="W17" s="259"/>
      <c r="X17" s="261"/>
    </row>
    <row r="18" spans="1:24" s="12" customFormat="1" ht="15.9" customHeight="1" thickBot="1">
      <c r="A18" s="10"/>
      <c r="B18" s="397" t="s">
        <v>29</v>
      </c>
      <c r="C18" s="398"/>
      <c r="D18" s="70">
        <f>D16-D17</f>
        <v>0</v>
      </c>
      <c r="E18" s="71">
        <f>E16-E17</f>
        <v>0</v>
      </c>
      <c r="F18" s="71">
        <f t="shared" ref="F18:G18" si="20">F16-F17</f>
        <v>0</v>
      </c>
      <c r="G18" s="72">
        <f t="shared" si="20"/>
        <v>0</v>
      </c>
      <c r="H18" s="73">
        <f t="shared" si="6"/>
        <v>0</v>
      </c>
      <c r="I18" s="70">
        <f t="shared" ref="I18:K18" si="21">I16-I17</f>
        <v>0</v>
      </c>
      <c r="J18" s="71">
        <f t="shared" si="21"/>
        <v>0</v>
      </c>
      <c r="K18" s="72">
        <f t="shared" si="21"/>
        <v>0</v>
      </c>
      <c r="L18" s="71">
        <f t="shared" si="3"/>
        <v>0</v>
      </c>
      <c r="M18" s="74">
        <f t="shared" si="4"/>
        <v>0</v>
      </c>
      <c r="N18" s="16"/>
      <c r="O18" s="257"/>
      <c r="P18" s="258"/>
      <c r="Q18" s="259"/>
      <c r="R18" s="259"/>
      <c r="S18" s="260"/>
      <c r="T18" s="259"/>
      <c r="U18" s="259"/>
      <c r="V18" s="259"/>
      <c r="W18" s="259"/>
      <c r="X18" s="261"/>
    </row>
    <row r="19" spans="1:24" s="12" customFormat="1" ht="15.9" customHeight="1" thickTop="1">
      <c r="A19" s="10"/>
      <c r="B19" s="399" t="s">
        <v>30</v>
      </c>
      <c r="C19" s="400"/>
      <c r="D19" s="75">
        <f>SET!C13/SET!$B$1</f>
        <v>0</v>
      </c>
      <c r="E19" s="76">
        <f>SET!C26/SET!$B$1</f>
        <v>0</v>
      </c>
      <c r="F19" s="76">
        <f t="shared" ref="F19:F20" si="22">D19</f>
        <v>0</v>
      </c>
      <c r="G19" s="77">
        <f>SET!C56/SET!$B$1</f>
        <v>0</v>
      </c>
      <c r="H19" s="78">
        <f t="shared" si="6"/>
        <v>0</v>
      </c>
      <c r="I19" s="75">
        <f t="shared" ref="I19:J20" si="23">D19</f>
        <v>0</v>
      </c>
      <c r="J19" s="76">
        <f t="shared" si="23"/>
        <v>0</v>
      </c>
      <c r="K19" s="77">
        <f t="shared" ref="K19:K20" si="24">G19</f>
        <v>0</v>
      </c>
      <c r="L19" s="76">
        <f t="shared" si="3"/>
        <v>0</v>
      </c>
      <c r="M19" s="79">
        <f t="shared" si="4"/>
        <v>0</v>
      </c>
      <c r="N19" s="16"/>
      <c r="O19" s="257"/>
      <c r="P19" s="258"/>
      <c r="Q19" s="259"/>
      <c r="R19" s="259"/>
      <c r="S19" s="260"/>
      <c r="T19" s="259"/>
      <c r="U19" s="259"/>
      <c r="V19" s="259"/>
      <c r="W19" s="259"/>
      <c r="X19" s="261"/>
    </row>
    <row r="20" spans="1:24" s="12" customFormat="1" ht="15.9" customHeight="1">
      <c r="A20" s="10"/>
      <c r="B20" s="383" t="s">
        <v>31</v>
      </c>
      <c r="C20" s="384"/>
      <c r="D20" s="88">
        <f>SET!C14/SET!$B$1</f>
        <v>0</v>
      </c>
      <c r="E20" s="89">
        <f>SET!C27/SET!$B$1</f>
        <v>0</v>
      </c>
      <c r="F20" s="89">
        <f t="shared" si="22"/>
        <v>0</v>
      </c>
      <c r="G20" s="90">
        <f>SET!C57/SET!$B$1</f>
        <v>0</v>
      </c>
      <c r="H20" s="91">
        <f t="shared" si="6"/>
        <v>0</v>
      </c>
      <c r="I20" s="88">
        <f t="shared" si="23"/>
        <v>0</v>
      </c>
      <c r="J20" s="89">
        <f t="shared" si="23"/>
        <v>0</v>
      </c>
      <c r="K20" s="90">
        <f t="shared" si="24"/>
        <v>0</v>
      </c>
      <c r="L20" s="89">
        <f t="shared" si="3"/>
        <v>0</v>
      </c>
      <c r="M20" s="92">
        <f t="shared" si="4"/>
        <v>0</v>
      </c>
      <c r="N20" s="16"/>
      <c r="O20" s="257"/>
      <c r="P20" s="258"/>
      <c r="Q20" s="259"/>
      <c r="R20" s="259"/>
      <c r="S20" s="260"/>
      <c r="T20" s="259"/>
      <c r="U20" s="259"/>
      <c r="V20" s="259"/>
      <c r="W20" s="259"/>
      <c r="X20" s="261"/>
    </row>
    <row r="21" spans="1:24" s="12" customFormat="1" ht="15.9" customHeight="1" thickBot="1">
      <c r="A21" s="10"/>
      <c r="B21" s="403" t="s">
        <v>32</v>
      </c>
      <c r="C21" s="404"/>
      <c r="D21" s="81">
        <f>D18-D19-D20</f>
        <v>0</v>
      </c>
      <c r="E21" s="82">
        <f>E18-E19-E20</f>
        <v>0</v>
      </c>
      <c r="F21" s="82">
        <f t="shared" ref="F21:G21" si="25">F18-F19-F20</f>
        <v>0</v>
      </c>
      <c r="G21" s="82">
        <f t="shared" si="25"/>
        <v>0</v>
      </c>
      <c r="H21" s="83">
        <f t="shared" si="6"/>
        <v>0</v>
      </c>
      <c r="I21" s="81">
        <f t="shared" ref="I21:K21" si="26">I18-I19-I20</f>
        <v>0</v>
      </c>
      <c r="J21" s="82">
        <f t="shared" si="26"/>
        <v>0</v>
      </c>
      <c r="K21" s="82">
        <f t="shared" si="26"/>
        <v>0</v>
      </c>
      <c r="L21" s="82">
        <f t="shared" si="3"/>
        <v>0</v>
      </c>
      <c r="M21" s="84">
        <f t="shared" si="4"/>
        <v>0</v>
      </c>
      <c r="N21" s="16"/>
      <c r="O21" s="257"/>
      <c r="P21" s="258"/>
      <c r="Q21" s="259"/>
      <c r="R21" s="259"/>
      <c r="S21" s="260"/>
      <c r="T21" s="259"/>
      <c r="U21" s="259"/>
      <c r="V21" s="259"/>
      <c r="W21" s="259"/>
      <c r="X21" s="261"/>
    </row>
    <row r="22" spans="1:24" s="12" customFormat="1" ht="15.9" customHeight="1" thickTop="1" thickBot="1">
      <c r="A22" s="10"/>
      <c r="B22" s="395" t="s">
        <v>33</v>
      </c>
      <c r="C22" s="396"/>
      <c r="D22" s="99">
        <f>SET!C15/SET!$B$1</f>
        <v>0</v>
      </c>
      <c r="E22" s="100">
        <f>SET!C28/SET!$B$1</f>
        <v>0</v>
      </c>
      <c r="F22" s="100">
        <f t="shared" ref="F22:F23" si="27">D22</f>
        <v>0</v>
      </c>
      <c r="G22" s="101">
        <f>SET!C58/SET!$B$1</f>
        <v>0</v>
      </c>
      <c r="H22" s="78">
        <f t="shared" si="6"/>
        <v>0</v>
      </c>
      <c r="I22" s="63">
        <f t="shared" ref="I22:J22" si="28">D22</f>
        <v>0</v>
      </c>
      <c r="J22" s="64">
        <f t="shared" si="28"/>
        <v>0</v>
      </c>
      <c r="K22" s="65">
        <f>G22</f>
        <v>0</v>
      </c>
      <c r="L22" s="64">
        <f t="shared" si="3"/>
        <v>0</v>
      </c>
      <c r="M22" s="80">
        <f t="shared" si="4"/>
        <v>0</v>
      </c>
      <c r="N22" s="16"/>
      <c r="O22" s="257"/>
      <c r="P22" s="258"/>
      <c r="Q22" s="259"/>
      <c r="R22" s="259"/>
      <c r="S22" s="260"/>
      <c r="T22" s="259"/>
      <c r="U22" s="259"/>
      <c r="V22" s="259"/>
      <c r="W22" s="259"/>
      <c r="X22" s="261"/>
    </row>
    <row r="23" spans="1:24" s="12" customFormat="1" ht="15.9" customHeight="1" thickTop="1">
      <c r="A23" s="10"/>
      <c r="B23" s="389" t="s">
        <v>34</v>
      </c>
      <c r="C23" s="390"/>
      <c r="D23" s="262">
        <f>SET!C16/SET!$B$1</f>
        <v>0</v>
      </c>
      <c r="E23" s="263">
        <f>SET!C29/SET!$B$1</f>
        <v>0</v>
      </c>
      <c r="F23" s="263">
        <f t="shared" si="27"/>
        <v>0</v>
      </c>
      <c r="G23" s="102">
        <f>SET!C59/SET!$B$1</f>
        <v>0</v>
      </c>
      <c r="H23" s="264">
        <f t="shared" si="6"/>
        <v>0</v>
      </c>
      <c r="I23" s="103"/>
      <c r="J23" s="104" t="s">
        <v>35</v>
      </c>
      <c r="K23" s="105" t="s">
        <v>36</v>
      </c>
      <c r="L23" s="105" t="s">
        <v>37</v>
      </c>
      <c r="M23" s="106" t="s">
        <v>38</v>
      </c>
      <c r="N23" s="16"/>
      <c r="O23" s="257"/>
      <c r="P23" s="265"/>
      <c r="Q23" s="266"/>
      <c r="R23" s="266"/>
      <c r="S23" s="260"/>
      <c r="T23" s="266"/>
      <c r="U23" s="266"/>
      <c r="V23" s="266"/>
      <c r="W23" s="266"/>
      <c r="X23" s="267"/>
    </row>
    <row r="24" spans="1:24" s="12" customFormat="1" ht="15.9" customHeight="1">
      <c r="A24" s="10"/>
      <c r="B24" s="401" t="s">
        <v>39</v>
      </c>
      <c r="C24" s="402"/>
      <c r="D24" s="107">
        <f>IF(D7=0,0,(D23/D7)*30)</f>
        <v>0</v>
      </c>
      <c r="E24" s="108">
        <f>IF(E7=0,0,(E23/E7)*30)</f>
        <v>0</v>
      </c>
      <c r="F24" s="108">
        <f t="shared" ref="F24:G24" si="29">IF(F7=0,0,(F23/F7)*30)</f>
        <v>0</v>
      </c>
      <c r="G24" s="109">
        <f t="shared" si="29"/>
        <v>0</v>
      </c>
      <c r="H24" s="110">
        <f t="shared" si="6"/>
        <v>0</v>
      </c>
      <c r="I24" s="111" t="s">
        <v>40</v>
      </c>
      <c r="J24" s="112">
        <f>SET!C291/SET!$B$1</f>
        <v>0</v>
      </c>
      <c r="K24" s="113">
        <f>SET!C292/SET!$B$1</f>
        <v>0</v>
      </c>
      <c r="L24" s="113">
        <f>SET!C293/SET!$B$1</f>
        <v>0</v>
      </c>
      <c r="M24" s="114">
        <f>SET!C294</f>
        <v>0</v>
      </c>
      <c r="N24" s="16"/>
      <c r="O24" s="268"/>
      <c r="P24" s="96"/>
      <c r="Q24" s="96"/>
      <c r="R24" s="96"/>
      <c r="S24" s="96"/>
      <c r="T24" s="96"/>
      <c r="U24" s="96"/>
      <c r="V24" s="96"/>
      <c r="W24" s="96"/>
      <c r="X24" s="269"/>
    </row>
    <row r="25" spans="1:24" s="12" customFormat="1" ht="15.9" customHeight="1" thickBot="1">
      <c r="A25" s="10"/>
      <c r="B25" s="406" t="s">
        <v>41</v>
      </c>
      <c r="C25" s="407"/>
      <c r="D25" s="115"/>
      <c r="E25" s="116"/>
      <c r="F25" s="117"/>
      <c r="G25" s="118">
        <f>SET!C60/SET!$B$1</f>
        <v>0</v>
      </c>
      <c r="H25" s="119"/>
      <c r="I25" s="124" t="s">
        <v>256</v>
      </c>
      <c r="J25" s="349">
        <f>SET!C287/SET!$B$1</f>
        <v>0</v>
      </c>
      <c r="K25" s="125">
        <f>SET!C288/SET!$B$1</f>
        <v>0</v>
      </c>
      <c r="L25" s="125">
        <f>SET!C289/SET!$B$1</f>
        <v>0</v>
      </c>
      <c r="M25" s="126">
        <f>SET!C290</f>
        <v>0</v>
      </c>
      <c r="N25" s="16"/>
      <c r="O25" s="268"/>
      <c r="P25" s="96"/>
      <c r="Q25" s="96"/>
      <c r="R25" s="96"/>
      <c r="S25" s="96"/>
      <c r="T25" s="96"/>
      <c r="U25" s="96"/>
      <c r="V25" s="96"/>
      <c r="W25" s="96"/>
      <c r="X25" s="269"/>
    </row>
    <row r="26" spans="1:24" s="12" customFormat="1" ht="15.9" customHeight="1" thickTop="1" thickBot="1">
      <c r="A26" s="10"/>
      <c r="B26" s="408" t="s">
        <v>42</v>
      </c>
      <c r="C26" s="409"/>
      <c r="D26" s="120"/>
      <c r="E26" s="121"/>
      <c r="F26" s="71"/>
      <c r="G26" s="122">
        <f>SET!C61/SET!$B$1</f>
        <v>0</v>
      </c>
      <c r="H26" s="123"/>
      <c r="I26" s="270"/>
      <c r="J26" s="271"/>
      <c r="K26" s="272"/>
      <c r="L26" s="273"/>
      <c r="M26" s="274"/>
      <c r="N26" s="16"/>
      <c r="O26" s="268"/>
      <c r="P26" s="96"/>
      <c r="Q26" s="96"/>
      <c r="R26" s="96"/>
      <c r="S26" s="96"/>
      <c r="T26" s="96"/>
      <c r="U26" s="96"/>
      <c r="V26" s="96"/>
      <c r="W26" s="96"/>
      <c r="X26" s="269"/>
    </row>
    <row r="27" spans="1:24" s="12" customFormat="1" ht="15.9" customHeight="1" thickTop="1" thickBot="1">
      <c r="A27" s="10"/>
      <c r="B27" s="416" t="s">
        <v>44</v>
      </c>
      <c r="C27" s="417"/>
      <c r="D27" s="199"/>
      <c r="E27" s="127">
        <f>SET!C29/SET!$B$1</f>
        <v>0</v>
      </c>
      <c r="F27" s="128"/>
      <c r="G27" s="337">
        <f>SET!C61/SET!$B$1</f>
        <v>0</v>
      </c>
      <c r="H27" s="341"/>
      <c r="I27" s="338"/>
      <c r="J27" s="130">
        <f>E27</f>
        <v>0</v>
      </c>
      <c r="K27" s="129">
        <f>G27</f>
        <v>0</v>
      </c>
      <c r="L27" s="200"/>
      <c r="M27" s="131">
        <f t="shared" ref="M27" si="30">K27-J27</f>
        <v>0</v>
      </c>
      <c r="N27" s="16"/>
      <c r="O27" s="257"/>
      <c r="P27" s="265"/>
      <c r="Q27" s="265"/>
      <c r="R27" s="265"/>
      <c r="S27" s="265"/>
      <c r="T27" s="265"/>
      <c r="U27" s="265"/>
      <c r="V27" s="265"/>
      <c r="W27" s="265"/>
      <c r="X27" s="269"/>
    </row>
    <row r="28" spans="1:24" s="12" customFormat="1" ht="15.9" customHeight="1">
      <c r="A28" s="10"/>
      <c r="B28" s="10" t="s">
        <v>43</v>
      </c>
      <c r="C28" s="10"/>
      <c r="D28" s="10"/>
      <c r="E28" s="10"/>
      <c r="F28" s="10"/>
      <c r="G28" s="10"/>
      <c r="H28" s="10"/>
      <c r="I28" s="10"/>
      <c r="J28" s="10"/>
      <c r="K28" s="10"/>
      <c r="L28" s="10"/>
      <c r="M28" s="10"/>
      <c r="N28" s="16"/>
      <c r="O28" s="268"/>
      <c r="P28" s="265"/>
      <c r="Q28" s="277"/>
      <c r="R28" s="277"/>
      <c r="S28" s="277"/>
      <c r="T28" s="265"/>
      <c r="U28" s="265"/>
      <c r="V28" s="265"/>
      <c r="W28" s="265"/>
      <c r="X28" s="269"/>
    </row>
    <row r="29" spans="1:24" s="12" customFormat="1" ht="15.9" customHeight="1" thickBot="1">
      <c r="A29" s="10"/>
      <c r="B29" s="10" t="s">
        <v>257</v>
      </c>
      <c r="C29" s="10"/>
      <c r="D29" s="17"/>
      <c r="E29" s="17"/>
      <c r="F29" s="132"/>
      <c r="G29" s="17"/>
      <c r="H29" s="17" t="s">
        <v>258</v>
      </c>
      <c r="I29" s="17"/>
      <c r="J29" s="17"/>
      <c r="K29" s="17"/>
      <c r="L29" s="17"/>
      <c r="M29" s="133" t="s">
        <v>5</v>
      </c>
      <c r="N29" s="16"/>
      <c r="O29" s="257"/>
      <c r="P29" s="278"/>
      <c r="Q29" s="279"/>
      <c r="R29" s="279"/>
      <c r="S29" s="279"/>
      <c r="T29" s="279"/>
      <c r="U29" s="279"/>
      <c r="V29" s="279"/>
      <c r="W29" s="96"/>
      <c r="X29" s="269"/>
    </row>
    <row r="30" spans="1:24" s="12" customFormat="1" ht="15.9" customHeight="1">
      <c r="A30" s="16"/>
      <c r="B30" s="280" t="s">
        <v>45</v>
      </c>
      <c r="C30" s="410" t="s">
        <v>46</v>
      </c>
      <c r="D30" s="411"/>
      <c r="E30" s="166" t="s">
        <v>47</v>
      </c>
      <c r="F30" s="281" t="s">
        <v>48</v>
      </c>
      <c r="G30" s="282" t="s">
        <v>49</v>
      </c>
      <c r="H30" s="280" t="s">
        <v>45</v>
      </c>
      <c r="I30" s="410" t="s">
        <v>46</v>
      </c>
      <c r="J30" s="411"/>
      <c r="K30" s="281" t="s">
        <v>50</v>
      </c>
      <c r="L30" s="281" t="s">
        <v>51</v>
      </c>
      <c r="M30" s="283" t="s">
        <v>49</v>
      </c>
      <c r="N30" s="16"/>
      <c r="O30" s="257"/>
      <c r="P30" s="278"/>
      <c r="Q30" s="279"/>
      <c r="R30" s="279"/>
      <c r="S30" s="279"/>
      <c r="T30" s="279"/>
      <c r="U30" s="279"/>
      <c r="V30" s="279"/>
      <c r="W30" s="96"/>
      <c r="X30" s="269"/>
    </row>
    <row r="31" spans="1:24" s="12" customFormat="1" ht="15.9" customHeight="1">
      <c r="A31" s="16"/>
      <c r="B31" s="138">
        <f>マスタ!C31</f>
        <v>0</v>
      </c>
      <c r="C31" s="412">
        <f>マスタ!C32</f>
        <v>0</v>
      </c>
      <c r="D31" s="413"/>
      <c r="E31" s="362">
        <f>マスタ!C33/SET!$B$1</f>
        <v>0</v>
      </c>
      <c r="F31" s="363">
        <f>マスタ!C34/SET!$B$1</f>
        <v>0</v>
      </c>
      <c r="G31" s="364">
        <f t="shared" ref="G31:G47" si="31">E31-F31</f>
        <v>0</v>
      </c>
      <c r="H31" s="350"/>
      <c r="I31" s="414"/>
      <c r="J31" s="415"/>
      <c r="K31" s="353"/>
      <c r="L31" s="356">
        <f>SUMIFS(前年実績!$F:$F,前年実績!$B:$B,マスタ!$C$1,前年実績!$D:$D,H31)/SET!$B$1</f>
        <v>0</v>
      </c>
      <c r="M31" s="357">
        <f t="shared" ref="M31:M47" si="32">K31-L31</f>
        <v>0</v>
      </c>
      <c r="N31" s="16"/>
      <c r="O31" s="257"/>
      <c r="P31" s="278"/>
      <c r="Q31" s="279"/>
      <c r="R31" s="279"/>
      <c r="S31" s="279"/>
      <c r="T31" s="279"/>
      <c r="U31" s="279"/>
      <c r="V31" s="279"/>
      <c r="W31" s="96"/>
      <c r="X31" s="269"/>
    </row>
    <row r="32" spans="1:24" s="12" customFormat="1" ht="15.9" customHeight="1">
      <c r="A32" s="16"/>
      <c r="B32" s="139">
        <f>マスタ!C35</f>
        <v>0</v>
      </c>
      <c r="C32" s="375">
        <f>マスタ!C36</f>
        <v>0</v>
      </c>
      <c r="D32" s="376"/>
      <c r="E32" s="365">
        <f>マスタ!C37/SET!$B$1</f>
        <v>0</v>
      </c>
      <c r="F32" s="366">
        <f>マスタ!C38/SET!$B$1</f>
        <v>0</v>
      </c>
      <c r="G32" s="367">
        <f t="shared" si="31"/>
        <v>0</v>
      </c>
      <c r="H32" s="351"/>
      <c r="I32" s="405"/>
      <c r="J32" s="377"/>
      <c r="K32" s="354"/>
      <c r="L32" s="358">
        <f>SUMIFS(前年実績!$F:$F,前年実績!$B:$B,マスタ!$C$1,前年実績!$D:$D,H32)/SET!$B$1</f>
        <v>0</v>
      </c>
      <c r="M32" s="359">
        <f t="shared" si="32"/>
        <v>0</v>
      </c>
      <c r="N32" s="16"/>
      <c r="O32" s="257"/>
      <c r="P32" s="278"/>
      <c r="Q32" s="279"/>
      <c r="R32" s="279"/>
      <c r="S32" s="279"/>
      <c r="T32" s="279"/>
      <c r="U32" s="279"/>
      <c r="V32" s="279"/>
      <c r="W32" s="96"/>
      <c r="X32" s="269"/>
    </row>
    <row r="33" spans="1:24" s="12" customFormat="1" ht="15.9" customHeight="1">
      <c r="A33" s="16"/>
      <c r="B33" s="139">
        <f>マスタ!C39</f>
        <v>0</v>
      </c>
      <c r="C33" s="375">
        <f>マスタ!C40</f>
        <v>0</v>
      </c>
      <c r="D33" s="376"/>
      <c r="E33" s="365">
        <f>マスタ!C41/SET!$B$1</f>
        <v>0</v>
      </c>
      <c r="F33" s="366">
        <f>マスタ!C42/SET!$B$1</f>
        <v>0</v>
      </c>
      <c r="G33" s="367">
        <f t="shared" si="31"/>
        <v>0</v>
      </c>
      <c r="H33" s="351"/>
      <c r="I33" s="405"/>
      <c r="J33" s="377"/>
      <c r="K33" s="354"/>
      <c r="L33" s="358">
        <f>SUMIFS(前年実績!$F:$F,前年実績!$B:$B,マスタ!$C$1,前年実績!$D:$D,H33)/SET!$B$1</f>
        <v>0</v>
      </c>
      <c r="M33" s="359">
        <f t="shared" si="32"/>
        <v>0</v>
      </c>
      <c r="N33" s="16"/>
      <c r="O33" s="257"/>
      <c r="P33" s="96"/>
      <c r="Q33" s="279"/>
      <c r="R33" s="279"/>
      <c r="S33" s="279"/>
      <c r="T33" s="279"/>
      <c r="U33" s="279"/>
      <c r="V33" s="279"/>
      <c r="W33" s="96"/>
      <c r="X33" s="269"/>
    </row>
    <row r="34" spans="1:24" s="12" customFormat="1" ht="15.9" customHeight="1">
      <c r="A34" s="16"/>
      <c r="B34" s="139">
        <f>マスタ!C43</f>
        <v>0</v>
      </c>
      <c r="C34" s="375">
        <f>マスタ!C44</f>
        <v>0</v>
      </c>
      <c r="D34" s="376"/>
      <c r="E34" s="365">
        <f>マスタ!C45/SET!$B$1</f>
        <v>0</v>
      </c>
      <c r="F34" s="366">
        <f>マスタ!C46/SET!$B$1</f>
        <v>0</v>
      </c>
      <c r="G34" s="367">
        <f t="shared" si="31"/>
        <v>0</v>
      </c>
      <c r="H34" s="351"/>
      <c r="I34" s="377"/>
      <c r="J34" s="378"/>
      <c r="K34" s="354"/>
      <c r="L34" s="358">
        <f>SUMIFS(前年実績!$F:$F,前年実績!$B:$B,マスタ!$C$1,前年実績!$D:$D,H34)/SET!$B$1</f>
        <v>0</v>
      </c>
      <c r="M34" s="359">
        <f t="shared" si="32"/>
        <v>0</v>
      </c>
      <c r="N34" s="16"/>
      <c r="O34" s="284"/>
      <c r="P34" s="96"/>
      <c r="Q34" s="279"/>
      <c r="R34" s="279"/>
      <c r="S34" s="279"/>
      <c r="T34" s="279"/>
      <c r="U34" s="279"/>
      <c r="V34" s="279"/>
      <c r="W34" s="96"/>
      <c r="X34" s="269"/>
    </row>
    <row r="35" spans="1:24" s="12" customFormat="1" ht="15.9" customHeight="1">
      <c r="A35" s="16"/>
      <c r="B35" s="139">
        <f>マスタ!C47</f>
        <v>0</v>
      </c>
      <c r="C35" s="375">
        <f>マスタ!C48</f>
        <v>0</v>
      </c>
      <c r="D35" s="376"/>
      <c r="E35" s="365">
        <f>マスタ!C49/SET!$B$1</f>
        <v>0</v>
      </c>
      <c r="F35" s="366">
        <f>マスタ!C50/SET!$B$1</f>
        <v>0</v>
      </c>
      <c r="G35" s="367">
        <f t="shared" si="31"/>
        <v>0</v>
      </c>
      <c r="H35" s="351"/>
      <c r="I35" s="377"/>
      <c r="J35" s="378"/>
      <c r="K35" s="354"/>
      <c r="L35" s="358">
        <f>SUMIFS(前年実績!$F:$F,前年実績!$B:$B,マスタ!$C$1,前年実績!$D:$D,H35)/SET!$B$1</f>
        <v>0</v>
      </c>
      <c r="M35" s="359">
        <f t="shared" si="32"/>
        <v>0</v>
      </c>
      <c r="N35" s="16"/>
      <c r="O35" s="285"/>
      <c r="P35" s="96"/>
      <c r="Q35" s="279"/>
      <c r="R35" s="279"/>
      <c r="S35" s="279"/>
      <c r="T35" s="279"/>
      <c r="U35" s="279"/>
      <c r="V35" s="279"/>
      <c r="W35" s="96"/>
      <c r="X35" s="269"/>
    </row>
    <row r="36" spans="1:24" s="12" customFormat="1" ht="15.9" customHeight="1" thickBot="1">
      <c r="A36" s="16"/>
      <c r="B36" s="139">
        <f>マスタ!C51</f>
        <v>0</v>
      </c>
      <c r="C36" s="375">
        <f>マスタ!C52</f>
        <v>0</v>
      </c>
      <c r="D36" s="376"/>
      <c r="E36" s="365">
        <f>マスタ!C53/SET!$B$1</f>
        <v>0</v>
      </c>
      <c r="F36" s="366">
        <f>マスタ!C54/SET!$B$1</f>
        <v>0</v>
      </c>
      <c r="G36" s="367">
        <f t="shared" si="31"/>
        <v>0</v>
      </c>
      <c r="H36" s="351"/>
      <c r="I36" s="377"/>
      <c r="J36" s="378"/>
      <c r="K36" s="354"/>
      <c r="L36" s="358">
        <f>SUMIFS(前年実績!$F:$F,前年実績!$B:$B,マスタ!$C$1,前年実績!$D:$D,H36)/SET!$B$1</f>
        <v>0</v>
      </c>
      <c r="M36" s="359">
        <f t="shared" si="32"/>
        <v>0</v>
      </c>
      <c r="N36" s="16"/>
      <c r="O36" s="286"/>
      <c r="P36" s="145"/>
      <c r="Q36" s="287"/>
      <c r="R36" s="288"/>
      <c r="S36" s="288"/>
      <c r="T36" s="287"/>
      <c r="U36" s="289"/>
      <c r="V36" s="288"/>
      <c r="W36" s="145"/>
      <c r="X36" s="290"/>
    </row>
    <row r="37" spans="1:24" s="12" customFormat="1" ht="15.9" customHeight="1" thickBot="1">
      <c r="A37" s="16"/>
      <c r="B37" s="139">
        <f>マスタ!C55</f>
        <v>0</v>
      </c>
      <c r="C37" s="375">
        <f>マスタ!C56</f>
        <v>0</v>
      </c>
      <c r="D37" s="376"/>
      <c r="E37" s="365">
        <f>マスタ!C57/SET!$B$1</f>
        <v>0</v>
      </c>
      <c r="F37" s="366">
        <f>マスタ!C58/SET!$B$1</f>
        <v>0</v>
      </c>
      <c r="G37" s="367">
        <f t="shared" si="31"/>
        <v>0</v>
      </c>
      <c r="H37" s="351"/>
      <c r="I37" s="377"/>
      <c r="J37" s="378"/>
      <c r="K37" s="354"/>
      <c r="L37" s="358">
        <f>SUMIFS(前年実績!$F:$F,前年実績!$B:$B,マスタ!$C$1,前年実績!$D:$D,H37)/SET!$B$1</f>
        <v>0</v>
      </c>
      <c r="M37" s="359">
        <f t="shared" si="32"/>
        <v>0</v>
      </c>
      <c r="N37" s="16"/>
      <c r="P37" s="16"/>
      <c r="Q37" s="16"/>
      <c r="R37" s="16"/>
      <c r="S37" s="16"/>
      <c r="T37" s="16"/>
      <c r="U37" s="16"/>
    </row>
    <row r="38" spans="1:24" s="12" customFormat="1" ht="15.9" customHeight="1">
      <c r="A38" s="16"/>
      <c r="B38" s="139">
        <f>マスタ!C59</f>
        <v>0</v>
      </c>
      <c r="C38" s="375">
        <f>マスタ!C60</f>
        <v>0</v>
      </c>
      <c r="D38" s="376"/>
      <c r="E38" s="365">
        <f>マスタ!C61/SET!$B$1</f>
        <v>0</v>
      </c>
      <c r="F38" s="366">
        <f>マスタ!C62/SET!$B$1</f>
        <v>0</v>
      </c>
      <c r="G38" s="367">
        <f t="shared" si="31"/>
        <v>0</v>
      </c>
      <c r="H38" s="351"/>
      <c r="I38" s="377"/>
      <c r="J38" s="378"/>
      <c r="K38" s="354"/>
      <c r="L38" s="358">
        <f>SUMIFS(前年実績!$F:$F,前年実績!$B:$B,マスタ!$C$1,前年実績!$D:$D,H38)/SET!$B$1</f>
        <v>0</v>
      </c>
      <c r="M38" s="359">
        <f t="shared" si="32"/>
        <v>0</v>
      </c>
      <c r="N38" s="16"/>
      <c r="O38" s="291"/>
      <c r="P38" s="292"/>
      <c r="Q38" s="292"/>
      <c r="R38" s="292"/>
      <c r="S38" s="292"/>
      <c r="T38" s="292"/>
      <c r="U38" s="292"/>
      <c r="V38" s="94"/>
      <c r="W38" s="94"/>
      <c r="X38" s="293"/>
    </row>
    <row r="39" spans="1:24" s="12" customFormat="1" ht="15.9" customHeight="1">
      <c r="A39" s="16"/>
      <c r="B39" s="139">
        <f>マスタ!C63</f>
        <v>0</v>
      </c>
      <c r="C39" s="375">
        <f>マスタ!C64</f>
        <v>0</v>
      </c>
      <c r="D39" s="376"/>
      <c r="E39" s="365">
        <f>マスタ!C65/SET!$B$1</f>
        <v>0</v>
      </c>
      <c r="F39" s="366">
        <f>マスタ!C66/SET!$B$1</f>
        <v>0</v>
      </c>
      <c r="G39" s="367">
        <f t="shared" si="31"/>
        <v>0</v>
      </c>
      <c r="H39" s="351"/>
      <c r="I39" s="377"/>
      <c r="J39" s="378"/>
      <c r="K39" s="354"/>
      <c r="L39" s="358">
        <f>SUMIFS(前年実績!$F:$F,前年実績!$B:$B,マスタ!$C$1,前年実績!$D:$D,H39)/SET!$B$1</f>
        <v>0</v>
      </c>
      <c r="M39" s="359">
        <f t="shared" si="32"/>
        <v>0</v>
      </c>
      <c r="N39" s="16"/>
      <c r="O39" s="285"/>
      <c r="P39" s="265"/>
      <c r="Q39" s="265"/>
      <c r="R39" s="265"/>
      <c r="S39" s="265"/>
      <c r="T39" s="265"/>
      <c r="U39" s="265"/>
      <c r="V39" s="96"/>
      <c r="W39" s="96"/>
      <c r="X39" s="269"/>
    </row>
    <row r="40" spans="1:24" s="12" customFormat="1" ht="15.9" customHeight="1">
      <c r="A40" s="16"/>
      <c r="B40" s="139">
        <f>マスタ!C67</f>
        <v>0</v>
      </c>
      <c r="C40" s="375">
        <f>マスタ!C68</f>
        <v>0</v>
      </c>
      <c r="D40" s="376"/>
      <c r="E40" s="365">
        <f>マスタ!C69/SET!$B$1</f>
        <v>0</v>
      </c>
      <c r="F40" s="366">
        <f>マスタ!C70/SET!$B$1</f>
        <v>0</v>
      </c>
      <c r="G40" s="367">
        <f t="shared" si="31"/>
        <v>0</v>
      </c>
      <c r="H40" s="351"/>
      <c r="I40" s="377"/>
      <c r="J40" s="378"/>
      <c r="K40" s="354"/>
      <c r="L40" s="358">
        <f>SUMIFS(前年実績!$F:$F,前年実績!$B:$B,マスタ!$C$1,前年実績!$D:$D,H40)/SET!$B$1</f>
        <v>0</v>
      </c>
      <c r="M40" s="359">
        <f t="shared" si="32"/>
        <v>0</v>
      </c>
      <c r="N40" s="16"/>
      <c r="O40" s="294"/>
      <c r="P40" s="96"/>
      <c r="Q40" s="96"/>
      <c r="R40" s="96"/>
      <c r="S40" s="96"/>
      <c r="T40" s="96"/>
      <c r="U40" s="96"/>
      <c r="V40" s="96"/>
      <c r="W40" s="96"/>
      <c r="X40" s="269"/>
    </row>
    <row r="41" spans="1:24" s="12" customFormat="1" ht="15.9" customHeight="1">
      <c r="A41" s="16"/>
      <c r="B41" s="139">
        <f>マスタ!C71</f>
        <v>0</v>
      </c>
      <c r="C41" s="375">
        <f>マスタ!C72</f>
        <v>0</v>
      </c>
      <c r="D41" s="376"/>
      <c r="E41" s="365">
        <f>マスタ!C73/SET!$B$1</f>
        <v>0</v>
      </c>
      <c r="F41" s="366">
        <f>マスタ!C74/SET!$B$1</f>
        <v>0</v>
      </c>
      <c r="G41" s="367">
        <f t="shared" si="31"/>
        <v>0</v>
      </c>
      <c r="H41" s="351"/>
      <c r="I41" s="377"/>
      <c r="J41" s="378"/>
      <c r="K41" s="354"/>
      <c r="L41" s="358">
        <f>SUMIFS(前年実績!$F:$F,前年実績!$B:$B,マスタ!$C$1,前年実績!$D:$D,H41)/SET!$B$1</f>
        <v>0</v>
      </c>
      <c r="M41" s="359">
        <f t="shared" si="32"/>
        <v>0</v>
      </c>
      <c r="N41" s="16"/>
      <c r="O41" s="294"/>
      <c r="P41" s="96"/>
      <c r="Q41" s="96"/>
      <c r="R41" s="96"/>
      <c r="S41" s="96"/>
      <c r="T41" s="96"/>
      <c r="U41" s="96"/>
      <c r="V41" s="96"/>
      <c r="W41" s="96"/>
      <c r="X41" s="269"/>
    </row>
    <row r="42" spans="1:24" s="12" customFormat="1" ht="15.9" customHeight="1">
      <c r="A42" s="16"/>
      <c r="B42" s="139">
        <f>マスタ!C75</f>
        <v>0</v>
      </c>
      <c r="C42" s="375">
        <f>マスタ!C76</f>
        <v>0</v>
      </c>
      <c r="D42" s="376"/>
      <c r="E42" s="365">
        <f>マスタ!C77/SET!$B$1</f>
        <v>0</v>
      </c>
      <c r="F42" s="366">
        <f>マスタ!C78/SET!$B$1</f>
        <v>0</v>
      </c>
      <c r="G42" s="367">
        <f t="shared" si="31"/>
        <v>0</v>
      </c>
      <c r="H42" s="351"/>
      <c r="I42" s="377"/>
      <c r="J42" s="378"/>
      <c r="K42" s="354"/>
      <c r="L42" s="358">
        <f>SUMIFS(前年実績!$F:$F,前年実績!$B:$B,マスタ!$C$1,前年実績!$D:$D,H42)/SET!$B$1</f>
        <v>0</v>
      </c>
      <c r="M42" s="359">
        <f t="shared" si="32"/>
        <v>0</v>
      </c>
      <c r="N42" s="16"/>
      <c r="O42" s="294"/>
      <c r="P42" s="96"/>
      <c r="Q42" s="96"/>
      <c r="R42" s="96"/>
      <c r="S42" s="96"/>
      <c r="T42" s="96"/>
      <c r="U42" s="96"/>
      <c r="V42" s="96"/>
      <c r="W42" s="96"/>
      <c r="X42" s="269"/>
    </row>
    <row r="43" spans="1:24" s="12" customFormat="1" ht="15.9" customHeight="1">
      <c r="A43" s="16"/>
      <c r="B43" s="139">
        <f>マスタ!C79</f>
        <v>0</v>
      </c>
      <c r="C43" s="375">
        <f>マスタ!C80</f>
        <v>0</v>
      </c>
      <c r="D43" s="376"/>
      <c r="E43" s="365">
        <f>マスタ!C81/SET!$B$1</f>
        <v>0</v>
      </c>
      <c r="F43" s="366">
        <f>マスタ!C82/SET!$B$1</f>
        <v>0</v>
      </c>
      <c r="G43" s="367">
        <f t="shared" si="31"/>
        <v>0</v>
      </c>
      <c r="H43" s="351"/>
      <c r="I43" s="377"/>
      <c r="J43" s="378"/>
      <c r="K43" s="354"/>
      <c r="L43" s="358">
        <f>SUMIFS(前年実績!$F:$F,前年実績!$B:$B,マスタ!$C$1,前年実績!$D:$D,H43)/SET!$B$1</f>
        <v>0</v>
      </c>
      <c r="M43" s="359">
        <f t="shared" si="32"/>
        <v>0</v>
      </c>
      <c r="N43" s="16"/>
      <c r="O43" s="294"/>
      <c r="P43" s="96"/>
      <c r="Q43" s="96"/>
      <c r="R43" s="96"/>
      <c r="S43" s="96"/>
      <c r="T43" s="96"/>
      <c r="U43" s="96"/>
      <c r="V43" s="96"/>
      <c r="W43" s="96"/>
      <c r="X43" s="269"/>
    </row>
    <row r="44" spans="1:24" s="12" customFormat="1" ht="15.9" customHeight="1">
      <c r="A44" s="16"/>
      <c r="B44" s="139">
        <f>マスタ!C83</f>
        <v>0</v>
      </c>
      <c r="C44" s="375">
        <f>マスタ!C84</f>
        <v>0</v>
      </c>
      <c r="D44" s="376"/>
      <c r="E44" s="365">
        <f>マスタ!C85/SET!$B$1</f>
        <v>0</v>
      </c>
      <c r="F44" s="366">
        <f>マスタ!C86/SET!$B$1</f>
        <v>0</v>
      </c>
      <c r="G44" s="367">
        <f t="shared" si="31"/>
        <v>0</v>
      </c>
      <c r="H44" s="351"/>
      <c r="I44" s="377"/>
      <c r="J44" s="378"/>
      <c r="K44" s="354"/>
      <c r="L44" s="358">
        <f>SUMIFS(前年実績!$F:$F,前年実績!$B:$B,マスタ!$C$1,前年実績!$D:$D,H44)/SET!$B$1</f>
        <v>0</v>
      </c>
      <c r="M44" s="359">
        <f t="shared" si="32"/>
        <v>0</v>
      </c>
      <c r="N44" s="16"/>
      <c r="O44" s="294"/>
      <c r="P44" s="96"/>
      <c r="Q44" s="96"/>
      <c r="R44" s="96"/>
      <c r="S44" s="96"/>
      <c r="T44" s="96"/>
      <c r="U44" s="96"/>
      <c r="V44" s="96"/>
      <c r="W44" s="96"/>
      <c r="X44" s="269"/>
    </row>
    <row r="45" spans="1:24" s="12" customFormat="1" ht="15.9" customHeight="1">
      <c r="A45" s="16"/>
      <c r="B45" s="139">
        <f>マスタ!C87</f>
        <v>0</v>
      </c>
      <c r="C45" s="375">
        <f>マスタ!C88</f>
        <v>0</v>
      </c>
      <c r="D45" s="376"/>
      <c r="E45" s="365">
        <f>マスタ!C89/SET!$B$1</f>
        <v>0</v>
      </c>
      <c r="F45" s="366">
        <f>マスタ!C90/SET!$B$1</f>
        <v>0</v>
      </c>
      <c r="G45" s="367">
        <f t="shared" si="31"/>
        <v>0</v>
      </c>
      <c r="H45" s="351"/>
      <c r="I45" s="377"/>
      <c r="J45" s="378"/>
      <c r="K45" s="354"/>
      <c r="L45" s="358">
        <f>SUMIFS(前年実績!$F:$F,前年実績!$B:$B,マスタ!$C$1,前年実績!$D:$D,H45)/SET!$B$1</f>
        <v>0</v>
      </c>
      <c r="M45" s="359">
        <f t="shared" si="32"/>
        <v>0</v>
      </c>
      <c r="N45" s="16"/>
      <c r="O45" s="285"/>
      <c r="P45" s="265"/>
      <c r="Q45" s="265"/>
      <c r="R45" s="265"/>
      <c r="S45" s="265"/>
      <c r="T45" s="265"/>
      <c r="U45" s="265"/>
      <c r="V45" s="96"/>
      <c r="W45" s="96"/>
      <c r="X45" s="269"/>
    </row>
    <row r="46" spans="1:24" s="12" customFormat="1" ht="15.9" customHeight="1">
      <c r="A46" s="16"/>
      <c r="B46" s="140">
        <f>マスタ!C91</f>
        <v>0</v>
      </c>
      <c r="C46" s="379">
        <f>マスタ!C92</f>
        <v>0</v>
      </c>
      <c r="D46" s="380"/>
      <c r="E46" s="368">
        <f>マスタ!C93/SET!$B$1</f>
        <v>0</v>
      </c>
      <c r="F46" s="369">
        <f>マスタ!C94/SET!$B$1</f>
        <v>0</v>
      </c>
      <c r="G46" s="370">
        <f t="shared" si="31"/>
        <v>0</v>
      </c>
      <c r="H46" s="352"/>
      <c r="I46" s="381"/>
      <c r="J46" s="382"/>
      <c r="K46" s="355"/>
      <c r="L46" s="360">
        <f>SUMIFS(前年実績!$F:$F,前年実績!$B:$B,マスタ!$C$1,前年実績!$D:$D,H46)/SET!$B$1</f>
        <v>0</v>
      </c>
      <c r="M46" s="361">
        <f t="shared" si="32"/>
        <v>0</v>
      </c>
      <c r="N46" s="16"/>
      <c r="O46" s="285"/>
      <c r="P46" s="277"/>
      <c r="Q46" s="277"/>
      <c r="R46" s="265"/>
      <c r="S46" s="265"/>
      <c r="T46" s="265"/>
      <c r="U46" s="265"/>
      <c r="V46" s="96"/>
      <c r="W46" s="96"/>
      <c r="X46" s="269"/>
    </row>
    <row r="47" spans="1:24" s="12" customFormat="1" ht="15.9" customHeight="1">
      <c r="A47" s="295"/>
      <c r="B47" s="296" t="s">
        <v>259</v>
      </c>
      <c r="C47" s="297"/>
      <c r="D47" s="297"/>
      <c r="E47" s="371">
        <f>SUM(E31:E46)</f>
        <v>0</v>
      </c>
      <c r="F47" s="372">
        <f t="shared" ref="F47" si="33">SUM(F31:F46)</f>
        <v>0</v>
      </c>
      <c r="G47" s="373">
        <f t="shared" si="31"/>
        <v>0</v>
      </c>
      <c r="H47" s="296"/>
      <c r="I47" s="297"/>
      <c r="J47" s="297"/>
      <c r="K47" s="372">
        <f>SUM(K31:K46)</f>
        <v>0</v>
      </c>
      <c r="L47" s="372">
        <f t="shared" ref="L47" si="34">SUM(L31:L46)</f>
        <v>0</v>
      </c>
      <c r="M47" s="374">
        <f t="shared" si="32"/>
        <v>0</v>
      </c>
      <c r="N47" s="16"/>
      <c r="O47" s="298"/>
      <c r="P47" s="265"/>
      <c r="Q47" s="265"/>
      <c r="R47" s="265"/>
      <c r="S47" s="265"/>
      <c r="T47" s="265"/>
      <c r="U47" s="265"/>
      <c r="V47" s="96"/>
      <c r="W47" s="96"/>
      <c r="X47" s="269"/>
    </row>
    <row r="48" spans="1:24" s="12" customFormat="1" ht="15.9" customHeight="1" thickBot="1">
      <c r="A48" s="295"/>
      <c r="B48" s="299" t="s">
        <v>52</v>
      </c>
      <c r="C48" s="300"/>
      <c r="D48" s="300"/>
      <c r="E48" s="301" t="e">
        <f>E47/G7</f>
        <v>#DIV/0!</v>
      </c>
      <c r="F48" s="302" t="e">
        <f>F47/E7</f>
        <v>#DIV/0!</v>
      </c>
      <c r="G48" s="303"/>
      <c r="H48" s="299"/>
      <c r="I48" s="300"/>
      <c r="J48" s="300"/>
      <c r="K48" s="300"/>
      <c r="L48" s="300"/>
      <c r="M48" s="304"/>
      <c r="N48" s="16"/>
      <c r="O48" s="298"/>
      <c r="P48" s="265"/>
      <c r="Q48" s="265"/>
      <c r="R48" s="265"/>
      <c r="S48" s="265"/>
      <c r="T48" s="265"/>
      <c r="U48" s="265"/>
      <c r="V48" s="96"/>
      <c r="W48" s="96"/>
      <c r="X48" s="269"/>
    </row>
    <row r="49" spans="1:24" s="12" customFormat="1" ht="15.9" customHeight="1" thickBot="1">
      <c r="A49" s="305"/>
      <c r="B49" s="306"/>
      <c r="C49" s="307"/>
      <c r="N49" s="16"/>
      <c r="O49" s="298"/>
      <c r="P49" s="265"/>
      <c r="Q49" s="265"/>
      <c r="R49" s="265"/>
      <c r="S49" s="265"/>
      <c r="T49" s="265"/>
      <c r="U49" s="265"/>
      <c r="V49" s="96"/>
      <c r="W49" s="96"/>
      <c r="X49" s="269"/>
    </row>
    <row r="50" spans="1:24" s="12" customFormat="1" ht="15.9" customHeight="1">
      <c r="A50" s="305"/>
      <c r="B50" s="291"/>
      <c r="C50" s="94"/>
      <c r="D50" s="292"/>
      <c r="E50" s="292"/>
      <c r="F50" s="292"/>
      <c r="G50" s="292"/>
      <c r="H50" s="292"/>
      <c r="I50" s="292"/>
      <c r="J50" s="292"/>
      <c r="K50" s="292"/>
      <c r="L50" s="292"/>
      <c r="M50" s="308"/>
      <c r="N50" s="16"/>
      <c r="O50" s="298"/>
      <c r="P50" s="265"/>
      <c r="Q50" s="265"/>
      <c r="R50" s="265"/>
      <c r="S50" s="265"/>
      <c r="T50" s="265"/>
      <c r="U50" s="265"/>
      <c r="V50" s="96"/>
      <c r="W50" s="96"/>
      <c r="X50" s="269"/>
    </row>
    <row r="51" spans="1:24" s="12" customFormat="1" ht="15.9" customHeight="1" thickBot="1">
      <c r="A51" s="305"/>
      <c r="B51" s="285"/>
      <c r="C51" s="265"/>
      <c r="D51" s="265"/>
      <c r="E51" s="265"/>
      <c r="F51" s="265"/>
      <c r="G51" s="265"/>
      <c r="H51" s="265"/>
      <c r="I51" s="265"/>
      <c r="J51" s="265"/>
      <c r="K51" s="265"/>
      <c r="L51" s="265"/>
      <c r="M51" s="309"/>
      <c r="N51" s="16"/>
      <c r="O51" s="310"/>
      <c r="P51" s="145"/>
      <c r="Q51" s="145"/>
      <c r="R51" s="145"/>
      <c r="S51" s="145"/>
      <c r="T51" s="145"/>
      <c r="U51" s="145"/>
      <c r="V51" s="145"/>
      <c r="W51" s="145"/>
      <c r="X51" s="290"/>
    </row>
    <row r="52" spans="1:24" s="12" customFormat="1" ht="15.9" customHeight="1" thickBot="1">
      <c r="A52" s="305"/>
      <c r="B52" s="285"/>
      <c r="C52" s="265"/>
      <c r="D52" s="265"/>
      <c r="E52" s="265"/>
      <c r="F52" s="265"/>
      <c r="G52" s="265"/>
      <c r="H52" s="265"/>
      <c r="I52" s="265"/>
      <c r="J52" s="265"/>
      <c r="K52" s="265"/>
      <c r="L52" s="265"/>
      <c r="M52" s="309"/>
      <c r="N52" s="16"/>
      <c r="O52" s="16"/>
      <c r="P52" s="16"/>
      <c r="Q52" s="16"/>
      <c r="R52" s="16"/>
      <c r="S52" s="311"/>
      <c r="T52" s="16"/>
      <c r="U52" s="16"/>
    </row>
    <row r="53" spans="1:24" s="12" customFormat="1" ht="15.9" customHeight="1">
      <c r="A53" s="305"/>
      <c r="B53" s="285"/>
      <c r="C53" s="265"/>
      <c r="D53" s="265"/>
      <c r="E53" s="265"/>
      <c r="F53" s="265"/>
      <c r="G53" s="265"/>
      <c r="H53" s="265"/>
      <c r="I53" s="265"/>
      <c r="J53" s="265"/>
      <c r="K53" s="265"/>
      <c r="L53" s="265"/>
      <c r="M53" s="309"/>
      <c r="N53" s="16"/>
      <c r="O53" s="147" t="s">
        <v>53</v>
      </c>
      <c r="P53" s="148"/>
      <c r="Q53" s="149"/>
      <c r="R53" s="291"/>
      <c r="S53" s="312"/>
      <c r="T53" s="312"/>
      <c r="U53" s="312"/>
      <c r="V53" s="312"/>
      <c r="W53" s="94"/>
      <c r="X53" s="293"/>
    </row>
    <row r="54" spans="1:24" s="12" customFormat="1" ht="15.9" customHeight="1">
      <c r="A54" s="305"/>
      <c r="B54" s="285"/>
      <c r="C54" s="265"/>
      <c r="D54" s="265"/>
      <c r="E54" s="265"/>
      <c r="F54" s="265"/>
      <c r="G54" s="265"/>
      <c r="H54" s="265"/>
      <c r="I54" s="265"/>
      <c r="J54" s="265"/>
      <c r="K54" s="265"/>
      <c r="L54" s="265"/>
      <c r="M54" s="309"/>
      <c r="N54" s="16"/>
      <c r="O54" s="212" t="s">
        <v>54</v>
      </c>
      <c r="P54" s="150" t="s">
        <v>7</v>
      </c>
      <c r="Q54" s="151" t="s">
        <v>55</v>
      </c>
      <c r="R54" s="278"/>
      <c r="S54" s="278"/>
      <c r="T54" s="278"/>
      <c r="U54" s="278"/>
      <c r="V54" s="278"/>
      <c r="W54" s="96"/>
      <c r="X54" s="269"/>
    </row>
    <row r="55" spans="1:24" s="12" customFormat="1" ht="15.9" customHeight="1">
      <c r="A55" s="305"/>
      <c r="B55" s="285"/>
      <c r="C55" s="265"/>
      <c r="D55" s="265"/>
      <c r="E55" s="265"/>
      <c r="F55" s="265"/>
      <c r="G55" s="265"/>
      <c r="H55" s="265"/>
      <c r="I55" s="265"/>
      <c r="J55" s="265"/>
      <c r="K55" s="265"/>
      <c r="L55" s="265"/>
      <c r="M55" s="309"/>
      <c r="N55" s="16"/>
      <c r="O55" s="213" t="s">
        <v>56</v>
      </c>
      <c r="P55" s="152"/>
      <c r="Q55" s="153"/>
      <c r="R55" s="278"/>
      <c r="S55" s="278"/>
      <c r="T55" s="278"/>
      <c r="U55" s="278"/>
      <c r="V55" s="278"/>
      <c r="W55" s="96"/>
      <c r="X55" s="269"/>
    </row>
    <row r="56" spans="1:24" s="12" customFormat="1" ht="15.9" customHeight="1">
      <c r="A56" s="305"/>
      <c r="B56" s="285"/>
      <c r="C56" s="265"/>
      <c r="D56" s="265"/>
      <c r="E56" s="265"/>
      <c r="F56" s="265"/>
      <c r="G56" s="265"/>
      <c r="H56" s="265"/>
      <c r="I56" s="265"/>
      <c r="J56" s="265"/>
      <c r="K56" s="265"/>
      <c r="L56" s="265"/>
      <c r="M56" s="309"/>
      <c r="N56" s="16"/>
      <c r="O56" s="211" t="s">
        <v>57</v>
      </c>
      <c r="P56" s="152"/>
      <c r="Q56" s="153"/>
      <c r="R56" s="278"/>
      <c r="S56" s="278"/>
      <c r="T56" s="278"/>
      <c r="U56" s="278"/>
      <c r="V56" s="278"/>
      <c r="W56" s="96"/>
      <c r="X56" s="269"/>
    </row>
    <row r="57" spans="1:24" s="12" customFormat="1" ht="15.9" customHeight="1">
      <c r="A57" s="305"/>
      <c r="B57" s="285"/>
      <c r="C57" s="265"/>
      <c r="D57" s="265"/>
      <c r="E57" s="265"/>
      <c r="F57" s="265"/>
      <c r="G57" s="265"/>
      <c r="H57" s="265"/>
      <c r="I57" s="265"/>
      <c r="J57" s="265"/>
      <c r="K57" s="265"/>
      <c r="L57" s="265"/>
      <c r="M57" s="309"/>
      <c r="N57" s="16"/>
      <c r="O57" s="214" t="s">
        <v>58</v>
      </c>
      <c r="P57" s="154">
        <f>IF(P55=0,0,(P56/P55))</f>
        <v>0</v>
      </c>
      <c r="Q57" s="155">
        <f>IF(Q55=0,0,(Q56/Q55))</f>
        <v>0</v>
      </c>
      <c r="R57" s="313"/>
      <c r="S57" s="313"/>
      <c r="T57" s="313"/>
      <c r="U57" s="278"/>
      <c r="V57" s="278"/>
      <c r="W57" s="96"/>
      <c r="X57" s="269"/>
    </row>
    <row r="58" spans="1:24" s="12" customFormat="1" ht="15.9" customHeight="1">
      <c r="A58" s="305"/>
      <c r="B58" s="285"/>
      <c r="C58" s="265"/>
      <c r="D58" s="265"/>
      <c r="E58" s="265"/>
      <c r="F58" s="265"/>
      <c r="G58" s="265"/>
      <c r="H58" s="265"/>
      <c r="I58" s="265"/>
      <c r="J58" s="265"/>
      <c r="K58" s="265"/>
      <c r="L58" s="265"/>
      <c r="M58" s="309"/>
      <c r="N58" s="16"/>
      <c r="O58" s="211" t="s">
        <v>59</v>
      </c>
      <c r="P58" s="152"/>
      <c r="Q58" s="153"/>
      <c r="R58" s="313"/>
      <c r="S58" s="313"/>
      <c r="T58" s="313"/>
      <c r="U58" s="278"/>
      <c r="V58" s="278"/>
      <c r="W58" s="96"/>
      <c r="X58" s="269"/>
    </row>
    <row r="59" spans="1:24" s="12" customFormat="1" ht="15.9" customHeight="1">
      <c r="A59" s="305"/>
      <c r="B59" s="285"/>
      <c r="C59" s="265"/>
      <c r="D59" s="265"/>
      <c r="E59" s="265"/>
      <c r="F59" s="265"/>
      <c r="G59" s="265"/>
      <c r="H59" s="265"/>
      <c r="I59" s="265"/>
      <c r="J59" s="265"/>
      <c r="K59" s="265"/>
      <c r="L59" s="265"/>
      <c r="M59" s="309"/>
      <c r="N59" s="16"/>
      <c r="O59" s="211" t="s">
        <v>60</v>
      </c>
      <c r="P59" s="152">
        <f>P56-P58</f>
        <v>0</v>
      </c>
      <c r="Q59" s="153">
        <f>Q56-Q58</f>
        <v>0</v>
      </c>
      <c r="R59" s="313"/>
      <c r="S59" s="313"/>
      <c r="T59" s="313"/>
      <c r="U59" s="278"/>
      <c r="V59" s="278"/>
      <c r="W59" s="96"/>
      <c r="X59" s="269"/>
    </row>
    <row r="60" spans="1:24" s="12" customFormat="1" ht="15.9" customHeight="1">
      <c r="A60" s="305"/>
      <c r="B60" s="285"/>
      <c r="C60" s="265"/>
      <c r="D60" s="265"/>
      <c r="E60" s="265"/>
      <c r="F60" s="265"/>
      <c r="G60" s="265"/>
      <c r="H60" s="265"/>
      <c r="I60" s="265"/>
      <c r="J60" s="265"/>
      <c r="K60" s="265"/>
      <c r="L60" s="265"/>
      <c r="M60" s="309"/>
      <c r="N60" s="16"/>
      <c r="O60" s="214" t="s">
        <v>58</v>
      </c>
      <c r="P60" s="154">
        <f>IF(P55=0,0,(P59/P55))</f>
        <v>0</v>
      </c>
      <c r="Q60" s="155">
        <f>IF(Q55=0,0,(Q59/Q55))</f>
        <v>0</v>
      </c>
      <c r="R60" s="313"/>
      <c r="S60" s="313"/>
      <c r="T60" s="313"/>
      <c r="U60" s="278"/>
      <c r="V60" s="278"/>
      <c r="W60" s="96"/>
      <c r="X60" s="269"/>
    </row>
    <row r="61" spans="1:24" s="12" customFormat="1" ht="15.9" customHeight="1">
      <c r="A61" s="305"/>
      <c r="B61" s="285"/>
      <c r="C61" s="265"/>
      <c r="D61" s="265"/>
      <c r="E61" s="265"/>
      <c r="F61" s="265"/>
      <c r="G61" s="265"/>
      <c r="H61" s="265"/>
      <c r="I61" s="265"/>
      <c r="J61" s="265"/>
      <c r="K61" s="265"/>
      <c r="L61" s="265"/>
      <c r="M61" s="309"/>
      <c r="N61" s="16"/>
      <c r="O61" s="211" t="s">
        <v>61</v>
      </c>
      <c r="P61" s="156"/>
      <c r="Q61" s="157"/>
      <c r="R61" s="278"/>
      <c r="S61" s="278"/>
      <c r="T61" s="278"/>
      <c r="U61" s="278"/>
      <c r="V61" s="278"/>
      <c r="W61" s="96"/>
      <c r="X61" s="269"/>
    </row>
    <row r="62" spans="1:24" s="12" customFormat="1" ht="15.9" customHeight="1">
      <c r="A62" s="305"/>
      <c r="B62" s="285"/>
      <c r="C62" s="265"/>
      <c r="D62" s="265"/>
      <c r="E62" s="265"/>
      <c r="F62" s="265"/>
      <c r="G62" s="265"/>
      <c r="H62" s="265"/>
      <c r="I62" s="265"/>
      <c r="J62" s="265"/>
      <c r="K62" s="265"/>
      <c r="L62" s="265"/>
      <c r="M62" s="309"/>
      <c r="N62" s="16"/>
      <c r="O62" s="211" t="s">
        <v>62</v>
      </c>
      <c r="P62" s="156"/>
      <c r="Q62" s="157"/>
      <c r="R62" s="278"/>
      <c r="S62" s="278"/>
      <c r="T62" s="278"/>
      <c r="U62" s="278"/>
      <c r="V62" s="278"/>
      <c r="W62" s="96"/>
      <c r="X62" s="269"/>
    </row>
    <row r="63" spans="1:24" s="12" customFormat="1" ht="15.9" customHeight="1">
      <c r="A63" s="305"/>
      <c r="B63" s="285"/>
      <c r="C63" s="265"/>
      <c r="D63" s="265"/>
      <c r="E63" s="265"/>
      <c r="F63" s="265"/>
      <c r="G63" s="265"/>
      <c r="H63" s="265"/>
      <c r="I63" s="265"/>
      <c r="J63" s="265"/>
      <c r="K63" s="265"/>
      <c r="L63" s="265"/>
      <c r="M63" s="309"/>
      <c r="N63" s="16"/>
      <c r="O63" s="211" t="s">
        <v>63</v>
      </c>
      <c r="P63" s="156"/>
      <c r="Q63" s="157"/>
      <c r="R63" s="313"/>
      <c r="S63" s="313"/>
      <c r="T63" s="313"/>
      <c r="U63" s="278"/>
      <c r="V63" s="278"/>
      <c r="W63" s="96"/>
      <c r="X63" s="269"/>
    </row>
    <row r="64" spans="1:24" s="12" customFormat="1" ht="15.9" customHeight="1" thickBot="1">
      <c r="A64" s="305"/>
      <c r="B64" s="286"/>
      <c r="C64" s="288"/>
      <c r="D64" s="288"/>
      <c r="E64" s="288"/>
      <c r="F64" s="288"/>
      <c r="G64" s="288"/>
      <c r="H64" s="288"/>
      <c r="I64" s="288"/>
      <c r="J64" s="288"/>
      <c r="K64" s="288"/>
      <c r="L64" s="288"/>
      <c r="M64" s="314"/>
      <c r="N64" s="16"/>
      <c r="O64" s="215" t="s">
        <v>16</v>
      </c>
      <c r="P64" s="158"/>
      <c r="Q64" s="159"/>
      <c r="R64" s="315"/>
      <c r="S64" s="315"/>
      <c r="T64" s="315"/>
      <c r="U64" s="316"/>
      <c r="V64" s="316"/>
      <c r="W64" s="145"/>
      <c r="X64" s="290"/>
    </row>
  </sheetData>
  <dataConsolidate/>
  <mergeCells count="57">
    <mergeCell ref="C37:D37"/>
    <mergeCell ref="I37:J37"/>
    <mergeCell ref="C38:D38"/>
    <mergeCell ref="I38:J38"/>
    <mergeCell ref="C34:D34"/>
    <mergeCell ref="I34:J34"/>
    <mergeCell ref="C35:D35"/>
    <mergeCell ref="I35:J35"/>
    <mergeCell ref="C36:D36"/>
    <mergeCell ref="I36:J36"/>
    <mergeCell ref="C33:D33"/>
    <mergeCell ref="I33:J33"/>
    <mergeCell ref="B23:C23"/>
    <mergeCell ref="B24:C24"/>
    <mergeCell ref="B25:C25"/>
    <mergeCell ref="B26:C26"/>
    <mergeCell ref="C30:D30"/>
    <mergeCell ref="I30:J30"/>
    <mergeCell ref="C31:D31"/>
    <mergeCell ref="I31:J31"/>
    <mergeCell ref="C32:D32"/>
    <mergeCell ref="I32:J32"/>
    <mergeCell ref="B27:C27"/>
    <mergeCell ref="B22:C22"/>
    <mergeCell ref="B11:C11"/>
    <mergeCell ref="B12:C12"/>
    <mergeCell ref="B13:C13"/>
    <mergeCell ref="B14:C14"/>
    <mergeCell ref="B15:C15"/>
    <mergeCell ref="B16:C16"/>
    <mergeCell ref="B17:C17"/>
    <mergeCell ref="B18:C18"/>
    <mergeCell ref="B19:C19"/>
    <mergeCell ref="B20:C20"/>
    <mergeCell ref="B21:C21"/>
    <mergeCell ref="B10:C10"/>
    <mergeCell ref="D5:H5"/>
    <mergeCell ref="I5:M5"/>
    <mergeCell ref="B7:C7"/>
    <mergeCell ref="B8:C8"/>
    <mergeCell ref="B9:C9"/>
    <mergeCell ref="C39:D39"/>
    <mergeCell ref="I39:J39"/>
    <mergeCell ref="C40:D40"/>
    <mergeCell ref="I40:J40"/>
    <mergeCell ref="C41:D41"/>
    <mergeCell ref="I41:J41"/>
    <mergeCell ref="C45:D45"/>
    <mergeCell ref="I45:J45"/>
    <mergeCell ref="C46:D46"/>
    <mergeCell ref="I46:J46"/>
    <mergeCell ref="C42:D42"/>
    <mergeCell ref="I42:J42"/>
    <mergeCell ref="C43:D43"/>
    <mergeCell ref="I43:J43"/>
    <mergeCell ref="C44:D44"/>
    <mergeCell ref="I44:J44"/>
  </mergeCells>
  <phoneticPr fontId="4"/>
  <pageMargins left="0.19685039370078741" right="0.19685039370078741" top="0.39370078740157483" bottom="0.19685039370078741" header="0" footer="0"/>
  <pageSetup paperSize="9" scale="54"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Get_Data">
                <anchor moveWithCells="1" sizeWithCells="1">
                  <from>
                    <xdr:col>1</xdr:col>
                    <xdr:colOff>7620</xdr:colOff>
                    <xdr:row>0</xdr:row>
                    <xdr:rowOff>22860</xdr:rowOff>
                  </from>
                  <to>
                    <xdr:col>2</xdr:col>
                    <xdr:colOff>640080</xdr:colOff>
                    <xdr:row>1</xdr:row>
                    <xdr:rowOff>0</xdr:rowOff>
                  </to>
                </anchor>
              </controlPr>
            </control>
          </mc:Choice>
        </mc:AlternateContent>
        <mc:AlternateContent xmlns:mc="http://schemas.openxmlformats.org/markup-compatibility/2006">
          <mc:Choice Requires="x14">
            <control shapeId="2051" r:id="rId5" name="Button 3">
              <controlPr defaultSize="0" print="0" autoFill="0" autoPict="0" macro="[0]!Export_Report">
                <anchor moveWithCells="1" sizeWithCells="1">
                  <from>
                    <xdr:col>3</xdr:col>
                    <xdr:colOff>114300</xdr:colOff>
                    <xdr:row>0</xdr:row>
                    <xdr:rowOff>7620</xdr:rowOff>
                  </from>
                  <to>
                    <xdr:col>4</xdr:col>
                    <xdr:colOff>746760</xdr:colOff>
                    <xdr:row>0</xdr:row>
                    <xdr:rowOff>274320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AEA00A-8910-4E16-A846-E0564F6BB0F4}">
  <sheetPr codeName="Sheet2">
    <pageSetUpPr fitToPage="1"/>
  </sheetPr>
  <dimension ref="A1:X64"/>
  <sheetViews>
    <sheetView showGridLines="0" view="pageBreakPreview" topLeftCell="A4" zoomScaleNormal="100" zoomScaleSheetLayoutView="100" workbookViewId="0">
      <selection activeCell="M26" sqref="M26"/>
    </sheetView>
  </sheetViews>
  <sheetFormatPr defaultColWidth="9" defaultRowHeight="15.9" customHeight="1"/>
  <cols>
    <col min="1" max="1" width="3.19921875" style="11" customWidth="1"/>
    <col min="2" max="13" width="9.8984375" style="11" customWidth="1"/>
    <col min="14" max="14" width="1.69921875" style="11" customWidth="1"/>
    <col min="15" max="15" width="10.09765625" style="11" customWidth="1"/>
    <col min="16" max="24" width="9.8984375" style="11" customWidth="1"/>
    <col min="25" max="16384" width="9" style="11"/>
  </cols>
  <sheetData>
    <row r="1" spans="1:24" ht="23.1" customHeight="1"/>
    <row r="2" spans="1:24" ht="23.1" customHeight="1">
      <c r="B2" s="161" t="s">
        <v>64</v>
      </c>
      <c r="C2" s="163"/>
      <c r="D2" s="11" t="s">
        <v>248</v>
      </c>
    </row>
    <row r="3" spans="1:24" ht="15.9" customHeight="1">
      <c r="B3" s="1" t="s">
        <v>0</v>
      </c>
      <c r="C3" s="1"/>
      <c r="D3" s="2" t="s">
        <v>247</v>
      </c>
      <c r="E3" s="210" t="str">
        <f>IF(マスタ!D3="","",マスタ!D3)</f>
        <v/>
      </c>
      <c r="F3" s="3"/>
      <c r="G3" s="4"/>
      <c r="H3" s="4" t="s">
        <v>1</v>
      </c>
      <c r="I3" s="198" t="str">
        <f>IF(マスタ!D4="","",マスタ!D4)</f>
        <v/>
      </c>
      <c r="J3" s="5"/>
      <c r="K3" s="6" t="str">
        <f>"第"&amp;マスタ!D5&amp;"期"</f>
        <v>第期</v>
      </c>
      <c r="L3" s="6"/>
      <c r="M3" s="7" t="str">
        <f>マスタ!D6&amp;"年5月度"</f>
        <v>年5月度</v>
      </c>
      <c r="N3" s="8"/>
      <c r="O3" s="9" t="s">
        <v>2</v>
      </c>
      <c r="P3" s="10"/>
      <c r="Q3" s="10"/>
      <c r="U3" s="12"/>
      <c r="V3" s="13"/>
      <c r="W3" s="13"/>
      <c r="X3" s="13">
        <f ca="1">NOW()</f>
        <v>46072.486122106478</v>
      </c>
    </row>
    <row r="4" spans="1:24" s="17" customFormat="1" ht="15.9" customHeight="1" thickBot="1">
      <c r="B4" s="14" t="str">
        <f>マスタ!D6&amp;"年5月度"</f>
        <v>年5月度</v>
      </c>
      <c r="C4" s="14"/>
      <c r="D4" s="15"/>
      <c r="E4" s="15"/>
      <c r="F4" s="10"/>
      <c r="G4" s="10"/>
      <c r="H4" s="10"/>
      <c r="I4" s="10"/>
      <c r="J4" s="10"/>
      <c r="K4" s="10"/>
      <c r="L4" s="10"/>
      <c r="M4" s="10"/>
      <c r="N4" s="16"/>
      <c r="O4" s="16"/>
      <c r="P4" s="16"/>
      <c r="Q4" s="16"/>
      <c r="R4" s="16"/>
      <c r="S4" s="16"/>
      <c r="T4" s="16"/>
      <c r="U4" s="12"/>
      <c r="V4" s="12"/>
    </row>
    <row r="5" spans="1:24" s="12" customFormat="1" ht="15.9" customHeight="1">
      <c r="A5" s="10"/>
      <c r="B5" s="18"/>
      <c r="C5" s="19"/>
      <c r="D5" s="385" t="s">
        <v>3</v>
      </c>
      <c r="E5" s="386"/>
      <c r="F5" s="386"/>
      <c r="G5" s="386"/>
      <c r="H5" s="387"/>
      <c r="I5" s="385" t="s">
        <v>4</v>
      </c>
      <c r="J5" s="386"/>
      <c r="K5" s="386"/>
      <c r="L5" s="386"/>
      <c r="M5" s="388"/>
      <c r="N5" s="16"/>
      <c r="O5" s="20" t="str">
        <f>"【"&amp;マスタ!D5&amp;"期　上期　各部　第１四半期予測】"</f>
        <v>【期　上期　各部　第１四半期予測】</v>
      </c>
      <c r="P5" s="21"/>
      <c r="Q5" s="22"/>
      <c r="R5" s="22"/>
      <c r="S5" s="22"/>
      <c r="T5" s="22"/>
      <c r="U5" s="23"/>
      <c r="V5" s="24"/>
      <c r="W5" s="25"/>
      <c r="X5" s="26"/>
    </row>
    <row r="6" spans="1:24" s="12" customFormat="1" ht="15.9" customHeight="1">
      <c r="A6" s="10"/>
      <c r="B6" s="27" t="s">
        <v>6</v>
      </c>
      <c r="C6" s="28"/>
      <c r="D6" s="29" t="s">
        <v>7</v>
      </c>
      <c r="E6" s="30" t="s">
        <v>8</v>
      </c>
      <c r="F6" s="30" t="s">
        <v>9</v>
      </c>
      <c r="G6" s="31" t="s">
        <v>10</v>
      </c>
      <c r="H6" s="32" t="s">
        <v>11</v>
      </c>
      <c r="I6" s="29" t="s">
        <v>7</v>
      </c>
      <c r="J6" s="30" t="s">
        <v>12</v>
      </c>
      <c r="K6" s="31" t="s">
        <v>13</v>
      </c>
      <c r="L6" s="30" t="s">
        <v>11</v>
      </c>
      <c r="M6" s="33" t="s">
        <v>14</v>
      </c>
      <c r="N6" s="16"/>
      <c r="O6" s="34"/>
      <c r="P6" s="35" t="s">
        <v>15</v>
      </c>
      <c r="Q6" s="37"/>
      <c r="R6" s="36"/>
      <c r="S6" s="35" t="s">
        <v>63</v>
      </c>
      <c r="T6" s="37"/>
      <c r="U6" s="36"/>
      <c r="V6" s="35" t="s">
        <v>16</v>
      </c>
      <c r="W6" s="37"/>
      <c r="X6" s="165"/>
    </row>
    <row r="7" spans="1:24" s="12" customFormat="1" ht="15.9" customHeight="1">
      <c r="A7" s="10"/>
      <c r="B7" s="389" t="s">
        <v>17</v>
      </c>
      <c r="C7" s="390"/>
      <c r="D7" s="40">
        <f>SET!D5/SET!$B$1</f>
        <v>0</v>
      </c>
      <c r="E7" s="41">
        <f>SET!D18/SET!$B$1</f>
        <v>0</v>
      </c>
      <c r="F7" s="42">
        <f>SET!D32/SET!$B$1</f>
        <v>0</v>
      </c>
      <c r="G7" s="43">
        <f>SET!D47/SET!$B$1</f>
        <v>0</v>
      </c>
      <c r="H7" s="44">
        <f t="shared" ref="H7" si="0">G7-D7</f>
        <v>0</v>
      </c>
      <c r="I7" s="40">
        <f>事業部長4!I7+D7</f>
        <v>0</v>
      </c>
      <c r="J7" s="41">
        <f>事業部長4!J7+E7</f>
        <v>0</v>
      </c>
      <c r="K7" s="45">
        <f>SET!D64/SET!$B$1</f>
        <v>0</v>
      </c>
      <c r="L7" s="42">
        <f>K7-I7</f>
        <v>0</v>
      </c>
      <c r="M7" s="46">
        <f>K7-J7</f>
        <v>0</v>
      </c>
      <c r="N7" s="16"/>
      <c r="O7" s="47" t="s">
        <v>260</v>
      </c>
      <c r="P7" s="167" t="s">
        <v>18</v>
      </c>
      <c r="Q7" s="168" t="s">
        <v>72</v>
      </c>
      <c r="R7" s="169" t="s">
        <v>261</v>
      </c>
      <c r="S7" s="167" t="s">
        <v>18</v>
      </c>
      <c r="T7" s="168" t="s">
        <v>72</v>
      </c>
      <c r="U7" s="169" t="s">
        <v>261</v>
      </c>
      <c r="V7" s="167" t="s">
        <v>18</v>
      </c>
      <c r="W7" s="168" t="s">
        <v>72</v>
      </c>
      <c r="X7" s="170" t="s">
        <v>261</v>
      </c>
    </row>
    <row r="8" spans="1:24" s="12" customFormat="1" ht="15.9" customHeight="1" thickBot="1">
      <c r="A8" s="10"/>
      <c r="B8" s="391" t="s">
        <v>20</v>
      </c>
      <c r="C8" s="392"/>
      <c r="D8" s="48">
        <f>SET!D6/SET!$B$1</f>
        <v>0</v>
      </c>
      <c r="E8" s="49">
        <f>SET!D19/SET!$B$1</f>
        <v>0</v>
      </c>
      <c r="F8" s="49">
        <f>SET!D33/SET!$B$1</f>
        <v>0</v>
      </c>
      <c r="G8" s="50">
        <f>SET!D48/SET!$B$1</f>
        <v>0</v>
      </c>
      <c r="H8" s="51">
        <f>G8-D8</f>
        <v>0</v>
      </c>
      <c r="I8" s="52">
        <f>事業部長4!I8+D8</f>
        <v>0</v>
      </c>
      <c r="J8" s="53">
        <f>事業部長4!J8+E8</f>
        <v>0</v>
      </c>
      <c r="K8" s="54">
        <f>SET!D65/SET!$B$1</f>
        <v>0</v>
      </c>
      <c r="L8" s="53">
        <f t="shared" ref="L8:L22" si="1">K8-I8</f>
        <v>0</v>
      </c>
      <c r="M8" s="55">
        <f t="shared" ref="M8:M22" si="2">K8-J8</f>
        <v>0</v>
      </c>
      <c r="N8" s="16"/>
      <c r="O8" s="56" t="str">
        <f>IF(マスタ!D21="","-",マスタ!D21)</f>
        <v>-</v>
      </c>
      <c r="P8" s="218">
        <f>SET!D253/SET!$B$1</f>
        <v>0</v>
      </c>
      <c r="Q8" s="317"/>
      <c r="R8" s="219">
        <f>SET!D220/SET!$B$1</f>
        <v>0</v>
      </c>
      <c r="S8" s="218">
        <f>SET!D264/SET!$B$1</f>
        <v>0</v>
      </c>
      <c r="T8" s="317"/>
      <c r="U8" s="220">
        <f>SET!D231/SET!$B$1</f>
        <v>0</v>
      </c>
      <c r="V8" s="221">
        <f>SET!D275/SET!$B$1</f>
        <v>0</v>
      </c>
      <c r="W8" s="317"/>
      <c r="X8" s="318">
        <f>SET!D242/SET!$B$1</f>
        <v>0</v>
      </c>
    </row>
    <row r="9" spans="1:24" s="12" customFormat="1" ht="15.9" customHeight="1" thickTop="1">
      <c r="A9" s="10"/>
      <c r="B9" s="393" t="s">
        <v>21</v>
      </c>
      <c r="C9" s="394"/>
      <c r="D9" s="57">
        <f>IF(D7=0,0,(D8/D7))</f>
        <v>0</v>
      </c>
      <c r="E9" s="58">
        <f>IF(E7=0,0,(E8/E7))</f>
        <v>0</v>
      </c>
      <c r="F9" s="58">
        <f t="shared" ref="F9:G9" si="3">IF(F7=0,0,(F8/F7))</f>
        <v>0</v>
      </c>
      <c r="G9" s="59">
        <f t="shared" si="3"/>
        <v>0</v>
      </c>
      <c r="H9" s="60">
        <f t="shared" ref="H9:H24" si="4">G9-D9</f>
        <v>0</v>
      </c>
      <c r="I9" s="57">
        <f t="shared" ref="I9:K9" si="5">IF(I7=0,0,(I8/I7))</f>
        <v>0</v>
      </c>
      <c r="J9" s="58">
        <f t="shared" si="5"/>
        <v>0</v>
      </c>
      <c r="K9" s="59">
        <f t="shared" si="5"/>
        <v>0</v>
      </c>
      <c r="L9" s="58">
        <f t="shared" si="1"/>
        <v>0</v>
      </c>
      <c r="M9" s="61">
        <f t="shared" si="2"/>
        <v>0</v>
      </c>
      <c r="N9" s="16"/>
      <c r="O9" s="62" t="str">
        <f>IF(マスタ!D22="","-",マスタ!D22)</f>
        <v>-</v>
      </c>
      <c r="P9" s="226">
        <f>SET!D254/SET!$B$1</f>
        <v>0</v>
      </c>
      <c r="Q9" s="319"/>
      <c r="R9" s="227">
        <f>SET!D221/SET!$B$1</f>
        <v>0</v>
      </c>
      <c r="S9" s="226">
        <f>SET!D265/SET!$B$1</f>
        <v>0</v>
      </c>
      <c r="T9" s="319"/>
      <c r="U9" s="227">
        <f>SET!D232/SET!$B$1</f>
        <v>0</v>
      </c>
      <c r="V9" s="228">
        <f>SET!D276/SET!$B$1</f>
        <v>0</v>
      </c>
      <c r="W9" s="319"/>
      <c r="X9" s="320">
        <f>SET!D243/SET!$B$1</f>
        <v>0</v>
      </c>
    </row>
    <row r="10" spans="1:24" s="12" customFormat="1" ht="15.9" customHeight="1">
      <c r="A10" s="10"/>
      <c r="B10" s="383" t="s">
        <v>22</v>
      </c>
      <c r="C10" s="384"/>
      <c r="D10" s="63">
        <f>SET!D7/SET!$B$1</f>
        <v>0</v>
      </c>
      <c r="E10" s="64">
        <f>SET!D20/SET!$B$1</f>
        <v>0</v>
      </c>
      <c r="F10" s="64">
        <f>SET!D34/SET!$B$1</f>
        <v>0</v>
      </c>
      <c r="G10" s="65">
        <f>SET!D49/SET!$B$1</f>
        <v>0</v>
      </c>
      <c r="H10" s="66">
        <f t="shared" si="4"/>
        <v>0</v>
      </c>
      <c r="I10" s="63">
        <f>事業部長4!I10+D10</f>
        <v>0</v>
      </c>
      <c r="J10" s="64">
        <f>事業部長4!J10+E10</f>
        <v>0</v>
      </c>
      <c r="K10" s="67">
        <f>SET!D66/SET!$B$1</f>
        <v>0</v>
      </c>
      <c r="L10" s="68">
        <f t="shared" si="1"/>
        <v>0</v>
      </c>
      <c r="M10" s="69">
        <f t="shared" si="2"/>
        <v>0</v>
      </c>
      <c r="N10" s="16"/>
      <c r="O10" s="62" t="str">
        <f>IF(マスタ!D23="","-",マスタ!D23)</f>
        <v>-</v>
      </c>
      <c r="P10" s="226">
        <f>SET!D255/SET!$B$1</f>
        <v>0</v>
      </c>
      <c r="Q10" s="319"/>
      <c r="R10" s="227">
        <f>SET!D222/SET!$B$1</f>
        <v>0</v>
      </c>
      <c r="S10" s="226">
        <f>SET!D266/SET!$B$1</f>
        <v>0</v>
      </c>
      <c r="T10" s="319"/>
      <c r="U10" s="227">
        <f>SET!D233/SET!$B$1</f>
        <v>0</v>
      </c>
      <c r="V10" s="228">
        <f>SET!D277/SET!$B$1</f>
        <v>0</v>
      </c>
      <c r="W10" s="319"/>
      <c r="X10" s="320">
        <f>SET!D244/SET!$B$1</f>
        <v>0</v>
      </c>
    </row>
    <row r="11" spans="1:24" s="12" customFormat="1" ht="15.9" customHeight="1" thickBot="1">
      <c r="A11" s="10"/>
      <c r="B11" s="397" t="s">
        <v>23</v>
      </c>
      <c r="C11" s="398"/>
      <c r="D11" s="70">
        <f>D8-D10</f>
        <v>0</v>
      </c>
      <c r="E11" s="71">
        <f>E8-E10</f>
        <v>0</v>
      </c>
      <c r="F11" s="71">
        <f t="shared" ref="F11:G11" si="6">F8-F10</f>
        <v>0</v>
      </c>
      <c r="G11" s="72">
        <f t="shared" si="6"/>
        <v>0</v>
      </c>
      <c r="H11" s="73">
        <f t="shared" si="4"/>
        <v>0</v>
      </c>
      <c r="I11" s="70">
        <f t="shared" ref="I11:K11" si="7">I8-I10</f>
        <v>0</v>
      </c>
      <c r="J11" s="71">
        <f t="shared" si="7"/>
        <v>0</v>
      </c>
      <c r="K11" s="72">
        <f t="shared" si="7"/>
        <v>0</v>
      </c>
      <c r="L11" s="71">
        <f t="shared" si="1"/>
        <v>0</v>
      </c>
      <c r="M11" s="74">
        <f t="shared" si="2"/>
        <v>0</v>
      </c>
      <c r="N11" s="16"/>
      <c r="O11" s="62" t="str">
        <f>IF(マスタ!D24="","-",マスタ!D24)</f>
        <v>-</v>
      </c>
      <c r="P11" s="226">
        <f>SET!D256/SET!$B$1</f>
        <v>0</v>
      </c>
      <c r="Q11" s="319"/>
      <c r="R11" s="227">
        <f>SET!D223/SET!$B$1</f>
        <v>0</v>
      </c>
      <c r="S11" s="226">
        <f>SET!D267/SET!$B$1</f>
        <v>0</v>
      </c>
      <c r="T11" s="319"/>
      <c r="U11" s="227">
        <f>SET!D234/SET!$B$1</f>
        <v>0</v>
      </c>
      <c r="V11" s="228">
        <f>SET!D278/SET!$B$1</f>
        <v>0</v>
      </c>
      <c r="W11" s="319"/>
      <c r="X11" s="320">
        <f>SET!D245/SET!$B$1</f>
        <v>0</v>
      </c>
    </row>
    <row r="12" spans="1:24" s="12" customFormat="1" ht="15.9" customHeight="1" thickTop="1">
      <c r="A12" s="10"/>
      <c r="B12" s="393" t="s">
        <v>21</v>
      </c>
      <c r="C12" s="394"/>
      <c r="D12" s="57">
        <f>IF(D7=0,0,(D11/D7))</f>
        <v>0</v>
      </c>
      <c r="E12" s="58">
        <f>IF(E7=0,0,(E11/E7))</f>
        <v>0</v>
      </c>
      <c r="F12" s="58">
        <f t="shared" ref="F12:G12" si="8">IF(F7=0,0,(F11/F7))</f>
        <v>0</v>
      </c>
      <c r="G12" s="59">
        <f t="shared" si="8"/>
        <v>0</v>
      </c>
      <c r="H12" s="60">
        <f t="shared" si="4"/>
        <v>0</v>
      </c>
      <c r="I12" s="57">
        <f t="shared" ref="I12:K12" si="9">IF(I7=0,0,(I11/I7))</f>
        <v>0</v>
      </c>
      <c r="J12" s="58">
        <f t="shared" si="9"/>
        <v>0</v>
      </c>
      <c r="K12" s="59">
        <f t="shared" si="9"/>
        <v>0</v>
      </c>
      <c r="L12" s="58">
        <f t="shared" si="1"/>
        <v>0</v>
      </c>
      <c r="M12" s="61">
        <f t="shared" si="2"/>
        <v>0</v>
      </c>
      <c r="N12" s="16"/>
      <c r="O12" s="62" t="str">
        <f>IF(マスタ!D25="","-",マスタ!D25)</f>
        <v>-</v>
      </c>
      <c r="P12" s="226">
        <f>SET!D257/SET!$B$1</f>
        <v>0</v>
      </c>
      <c r="Q12" s="319"/>
      <c r="R12" s="227">
        <f>SET!D224/SET!$B$1</f>
        <v>0</v>
      </c>
      <c r="S12" s="226">
        <f>SET!D268/SET!$B$1</f>
        <v>0</v>
      </c>
      <c r="T12" s="319"/>
      <c r="U12" s="227">
        <f>SET!D235/SET!$B$1</f>
        <v>0</v>
      </c>
      <c r="V12" s="228">
        <f>SET!D279/SET!$B$1</f>
        <v>0</v>
      </c>
      <c r="W12" s="319"/>
      <c r="X12" s="320">
        <f>SET!D246/SET!$B$1</f>
        <v>0</v>
      </c>
    </row>
    <row r="13" spans="1:24" s="12" customFormat="1" ht="15.9" customHeight="1" thickBot="1">
      <c r="A13" s="10"/>
      <c r="B13" s="399" t="s">
        <v>24</v>
      </c>
      <c r="C13" s="400"/>
      <c r="D13" s="75">
        <f>SET!D9/SET!$B$1</f>
        <v>0</v>
      </c>
      <c r="E13" s="76">
        <f>SET!D22/SET!$B$1</f>
        <v>0</v>
      </c>
      <c r="F13" s="76">
        <f>SET!D36/SET!$B$1</f>
        <v>0</v>
      </c>
      <c r="G13" s="77">
        <f>SET!D51/SET!$B$1</f>
        <v>0</v>
      </c>
      <c r="H13" s="78">
        <f t="shared" si="4"/>
        <v>0</v>
      </c>
      <c r="I13" s="75">
        <f>事業部長4!I13+D13</f>
        <v>0</v>
      </c>
      <c r="J13" s="76">
        <f>事業部長4!J13+E13</f>
        <v>0</v>
      </c>
      <c r="K13" s="77">
        <f>SET!D68/SET!$B$1</f>
        <v>0</v>
      </c>
      <c r="L13" s="76">
        <f t="shared" si="1"/>
        <v>0</v>
      </c>
      <c r="M13" s="79">
        <f t="shared" si="2"/>
        <v>0</v>
      </c>
      <c r="N13" s="16"/>
      <c r="O13" s="339" t="str">
        <f>IF(マスタ!D26="","-",マスタ!D26)</f>
        <v>-</v>
      </c>
      <c r="P13" s="321">
        <f>SET!D258/SET!$B$1</f>
        <v>0</v>
      </c>
      <c r="Q13" s="322"/>
      <c r="R13" s="323">
        <f>SET!D225/SET!$B$1</f>
        <v>0</v>
      </c>
      <c r="S13" s="321">
        <f>SET!D269/SET!$B$1</f>
        <v>0</v>
      </c>
      <c r="T13" s="322"/>
      <c r="U13" s="323">
        <f>SET!D236/SET!$B$1</f>
        <v>0</v>
      </c>
      <c r="V13" s="237">
        <f>SET!D280/SET!$B$1</f>
        <v>0</v>
      </c>
      <c r="W13" s="322"/>
      <c r="X13" s="324">
        <f>SET!D247/SET!$B$1</f>
        <v>0</v>
      </c>
    </row>
    <row r="14" spans="1:24" s="12" customFormat="1" ht="15.9" customHeight="1" thickTop="1" thickBot="1">
      <c r="A14" s="10"/>
      <c r="B14" s="401" t="s">
        <v>25</v>
      </c>
      <c r="C14" s="402"/>
      <c r="D14" s="75">
        <f>SET!D10/SET!$B$1</f>
        <v>0</v>
      </c>
      <c r="E14" s="76">
        <f>SET!D23/SET!$B$1</f>
        <v>0</v>
      </c>
      <c r="F14" s="76">
        <f>SET!D37/SET!$B$1</f>
        <v>0</v>
      </c>
      <c r="G14" s="77">
        <f>SET!D52/SET!$B$1</f>
        <v>0</v>
      </c>
      <c r="H14" s="78">
        <f t="shared" si="4"/>
        <v>0</v>
      </c>
      <c r="I14" s="75">
        <f>事業部長4!I14+D14</f>
        <v>0</v>
      </c>
      <c r="J14" s="76">
        <f>事業部長4!J14+E14</f>
        <v>0</v>
      </c>
      <c r="K14" s="77">
        <f>SET!D69/SET!$B$1</f>
        <v>0</v>
      </c>
      <c r="L14" s="76">
        <f t="shared" si="1"/>
        <v>0</v>
      </c>
      <c r="M14" s="79">
        <f t="shared" si="2"/>
        <v>0</v>
      </c>
      <c r="N14" s="16"/>
      <c r="O14" s="340" t="s">
        <v>262</v>
      </c>
      <c r="P14" s="325">
        <f>SUM(P8:P13)</f>
        <v>0</v>
      </c>
      <c r="Q14" s="326">
        <f t="shared" ref="Q14:X14" si="10">SUM(Q8:Q13)</f>
        <v>0</v>
      </c>
      <c r="R14" s="327">
        <f t="shared" si="10"/>
        <v>0</v>
      </c>
      <c r="S14" s="325">
        <f t="shared" si="10"/>
        <v>0</v>
      </c>
      <c r="T14" s="326">
        <f t="shared" si="10"/>
        <v>0</v>
      </c>
      <c r="U14" s="327">
        <f t="shared" si="10"/>
        <v>0</v>
      </c>
      <c r="V14" s="244">
        <f t="shared" si="10"/>
        <v>0</v>
      </c>
      <c r="W14" s="326">
        <f t="shared" si="10"/>
        <v>0</v>
      </c>
      <c r="X14" s="328">
        <f t="shared" si="10"/>
        <v>0</v>
      </c>
    </row>
    <row r="15" spans="1:24" s="12" customFormat="1" ht="15.9" customHeight="1" thickBot="1">
      <c r="A15" s="10"/>
      <c r="B15" s="383" t="s">
        <v>26</v>
      </c>
      <c r="C15" s="384"/>
      <c r="D15" s="63">
        <f>SET!D11/SET!$B$1</f>
        <v>0</v>
      </c>
      <c r="E15" s="64">
        <f>SET!D24/SET!$B$1</f>
        <v>0</v>
      </c>
      <c r="F15" s="64">
        <f>SET!D38/SET!$B$1</f>
        <v>0</v>
      </c>
      <c r="G15" s="65">
        <f>SET!D53/SET!$B$1</f>
        <v>0</v>
      </c>
      <c r="H15" s="66">
        <f t="shared" si="4"/>
        <v>0</v>
      </c>
      <c r="I15" s="63">
        <f>事業部長4!I15+D15</f>
        <v>0</v>
      </c>
      <c r="J15" s="64">
        <f>事業部長4!J15+E15</f>
        <v>0</v>
      </c>
      <c r="K15" s="65">
        <f>SET!D70/SET!$B$1</f>
        <v>0</v>
      </c>
      <c r="L15" s="64">
        <f t="shared" si="1"/>
        <v>0</v>
      </c>
      <c r="M15" s="80">
        <f t="shared" si="2"/>
        <v>0</v>
      </c>
      <c r="N15" s="16"/>
      <c r="O15" s="87"/>
      <c r="P15" s="249"/>
      <c r="Q15" s="250"/>
      <c r="R15" s="250"/>
      <c r="S15" s="251"/>
      <c r="T15" s="250"/>
      <c r="U15" s="250"/>
      <c r="V15" s="250"/>
      <c r="W15" s="250"/>
      <c r="X15" s="251"/>
    </row>
    <row r="16" spans="1:24" s="12" customFormat="1" ht="15.9" customHeight="1" thickBot="1">
      <c r="A16" s="10"/>
      <c r="B16" s="403" t="s">
        <v>27</v>
      </c>
      <c r="C16" s="404"/>
      <c r="D16" s="81">
        <f>D11-D13-D14+D15</f>
        <v>0</v>
      </c>
      <c r="E16" s="82">
        <f>E11-E13-E14+E15</f>
        <v>0</v>
      </c>
      <c r="F16" s="82">
        <f t="shared" ref="F16:G16" si="11">F11-F13-F14+F15</f>
        <v>0</v>
      </c>
      <c r="G16" s="82">
        <f t="shared" si="11"/>
        <v>0</v>
      </c>
      <c r="H16" s="83">
        <f t="shared" si="4"/>
        <v>0</v>
      </c>
      <c r="I16" s="81">
        <f t="shared" ref="I16:K16" si="12">I11-I13-I14+I15</f>
        <v>0</v>
      </c>
      <c r="J16" s="82">
        <f t="shared" si="12"/>
        <v>0</v>
      </c>
      <c r="K16" s="82">
        <f t="shared" si="12"/>
        <v>0</v>
      </c>
      <c r="L16" s="82">
        <f t="shared" si="1"/>
        <v>0</v>
      </c>
      <c r="M16" s="84">
        <f t="shared" si="2"/>
        <v>0</v>
      </c>
      <c r="N16" s="16"/>
      <c r="O16" s="252"/>
      <c r="P16" s="253"/>
      <c r="Q16" s="254"/>
      <c r="R16" s="254"/>
      <c r="S16" s="255"/>
      <c r="T16" s="254"/>
      <c r="U16" s="254"/>
      <c r="V16" s="254"/>
      <c r="W16" s="254"/>
      <c r="X16" s="256"/>
    </row>
    <row r="17" spans="1:24" s="12" customFormat="1" ht="15.9" customHeight="1" thickTop="1">
      <c r="A17" s="10"/>
      <c r="B17" s="395" t="s">
        <v>28</v>
      </c>
      <c r="C17" s="396"/>
      <c r="D17" s="63">
        <f>SET!D12/SET!$B$1</f>
        <v>0</v>
      </c>
      <c r="E17" s="64">
        <f>SET!D25/SET!$B$1</f>
        <v>0</v>
      </c>
      <c r="F17" s="64">
        <f>SET!D39/SET!$B$1</f>
        <v>0</v>
      </c>
      <c r="G17" s="65">
        <f>SET!D55/SET!$B$1</f>
        <v>0</v>
      </c>
      <c r="H17" s="66">
        <f t="shared" si="4"/>
        <v>0</v>
      </c>
      <c r="I17" s="63">
        <f>事業部長4!I17+D17</f>
        <v>0</v>
      </c>
      <c r="J17" s="64">
        <f>事業部長4!J17+E17</f>
        <v>0</v>
      </c>
      <c r="K17" s="65">
        <f>SET!D72/SET!$B$1</f>
        <v>0</v>
      </c>
      <c r="L17" s="64">
        <f t="shared" si="1"/>
        <v>0</v>
      </c>
      <c r="M17" s="80">
        <f t="shared" si="2"/>
        <v>0</v>
      </c>
      <c r="N17" s="16"/>
      <c r="O17" s="257"/>
      <c r="P17" s="258"/>
      <c r="Q17" s="259"/>
      <c r="R17" s="259"/>
      <c r="S17" s="260"/>
      <c r="T17" s="259"/>
      <c r="U17" s="259"/>
      <c r="V17" s="259"/>
      <c r="W17" s="259"/>
      <c r="X17" s="261"/>
    </row>
    <row r="18" spans="1:24" s="12" customFormat="1" ht="15.9" customHeight="1" thickBot="1">
      <c r="A18" s="10"/>
      <c r="B18" s="397" t="s">
        <v>29</v>
      </c>
      <c r="C18" s="398"/>
      <c r="D18" s="70">
        <f>D16-D17</f>
        <v>0</v>
      </c>
      <c r="E18" s="71">
        <f>E16-E17</f>
        <v>0</v>
      </c>
      <c r="F18" s="71">
        <f t="shared" ref="F18:G18" si="13">F16-F17</f>
        <v>0</v>
      </c>
      <c r="G18" s="72">
        <f t="shared" si="13"/>
        <v>0</v>
      </c>
      <c r="H18" s="73">
        <f t="shared" si="4"/>
        <v>0</v>
      </c>
      <c r="I18" s="70">
        <f t="shared" ref="I18:K18" si="14">I16-I17</f>
        <v>0</v>
      </c>
      <c r="J18" s="71">
        <f t="shared" si="14"/>
        <v>0</v>
      </c>
      <c r="K18" s="72">
        <f t="shared" si="14"/>
        <v>0</v>
      </c>
      <c r="L18" s="71">
        <f t="shared" si="1"/>
        <v>0</v>
      </c>
      <c r="M18" s="74">
        <f t="shared" si="2"/>
        <v>0</v>
      </c>
      <c r="N18" s="16"/>
      <c r="O18" s="257"/>
      <c r="P18" s="258"/>
      <c r="Q18" s="259"/>
      <c r="R18" s="259"/>
      <c r="S18" s="260"/>
      <c r="T18" s="259"/>
      <c r="U18" s="259"/>
      <c r="V18" s="259"/>
      <c r="W18" s="259"/>
      <c r="X18" s="261"/>
    </row>
    <row r="19" spans="1:24" s="12" customFormat="1" ht="15.9" customHeight="1" thickTop="1">
      <c r="A19" s="10"/>
      <c r="B19" s="399" t="s">
        <v>30</v>
      </c>
      <c r="C19" s="400"/>
      <c r="D19" s="75">
        <f>SET!D13/SET!$B$1</f>
        <v>0</v>
      </c>
      <c r="E19" s="76">
        <f>SET!D26/SET!$B$1</f>
        <v>0</v>
      </c>
      <c r="F19" s="76">
        <f>SET!D40/SET!$B$1</f>
        <v>0</v>
      </c>
      <c r="G19" s="77">
        <f>SET!D56/SET!$B$1</f>
        <v>0</v>
      </c>
      <c r="H19" s="78">
        <f t="shared" si="4"/>
        <v>0</v>
      </c>
      <c r="I19" s="75">
        <f>事業部長4!I19+D19</f>
        <v>0</v>
      </c>
      <c r="J19" s="76">
        <f>事業部長4!J19+E19</f>
        <v>0</v>
      </c>
      <c r="K19" s="77">
        <f>SET!D73/SET!$B$1</f>
        <v>0</v>
      </c>
      <c r="L19" s="76">
        <f t="shared" si="1"/>
        <v>0</v>
      </c>
      <c r="M19" s="79">
        <f t="shared" si="2"/>
        <v>0</v>
      </c>
      <c r="N19" s="16"/>
      <c r="O19" s="257"/>
      <c r="P19" s="258"/>
      <c r="Q19" s="259"/>
      <c r="R19" s="259"/>
      <c r="S19" s="260"/>
      <c r="T19" s="259"/>
      <c r="U19" s="259"/>
      <c r="V19" s="259"/>
      <c r="W19" s="259"/>
      <c r="X19" s="261"/>
    </row>
    <row r="20" spans="1:24" s="12" customFormat="1" ht="15.9" customHeight="1">
      <c r="A20" s="10"/>
      <c r="B20" s="383" t="s">
        <v>31</v>
      </c>
      <c r="C20" s="384"/>
      <c r="D20" s="88">
        <f>SET!D14/SET!$B$1</f>
        <v>0</v>
      </c>
      <c r="E20" s="89">
        <f>SET!D27/SET!$B$1</f>
        <v>0</v>
      </c>
      <c r="F20" s="89">
        <f>SET!D41/SET!$B$1</f>
        <v>0</v>
      </c>
      <c r="G20" s="90">
        <f>SET!D57/SET!$B$1</f>
        <v>0</v>
      </c>
      <c r="H20" s="91">
        <f t="shared" si="4"/>
        <v>0</v>
      </c>
      <c r="I20" s="88">
        <f>事業部長4!I20+D20</f>
        <v>0</v>
      </c>
      <c r="J20" s="89">
        <f>事業部長4!J20+E20</f>
        <v>0</v>
      </c>
      <c r="K20" s="90">
        <f>SET!D74/SET!$B$1</f>
        <v>0</v>
      </c>
      <c r="L20" s="89">
        <f t="shared" si="1"/>
        <v>0</v>
      </c>
      <c r="M20" s="92">
        <f t="shared" si="2"/>
        <v>0</v>
      </c>
      <c r="N20" s="16"/>
      <c r="O20" s="257"/>
      <c r="P20" s="258"/>
      <c r="Q20" s="259"/>
      <c r="R20" s="259"/>
      <c r="S20" s="260"/>
      <c r="T20" s="259"/>
      <c r="U20" s="259"/>
      <c r="V20" s="259"/>
      <c r="W20" s="259"/>
      <c r="X20" s="261"/>
    </row>
    <row r="21" spans="1:24" s="12" customFormat="1" ht="15.9" customHeight="1" thickBot="1">
      <c r="A21" s="10"/>
      <c r="B21" s="403" t="s">
        <v>32</v>
      </c>
      <c r="C21" s="404"/>
      <c r="D21" s="81">
        <f>D18-D19-D20</f>
        <v>0</v>
      </c>
      <c r="E21" s="82">
        <f>E18-E19-E20</f>
        <v>0</v>
      </c>
      <c r="F21" s="82">
        <f t="shared" ref="F21:G21" si="15">F18-F19-F20</f>
        <v>0</v>
      </c>
      <c r="G21" s="82">
        <f t="shared" si="15"/>
        <v>0</v>
      </c>
      <c r="H21" s="83">
        <f t="shared" si="4"/>
        <v>0</v>
      </c>
      <c r="I21" s="81">
        <f t="shared" ref="I21:K21" si="16">I18-I19-I20</f>
        <v>0</v>
      </c>
      <c r="J21" s="82">
        <f t="shared" si="16"/>
        <v>0</v>
      </c>
      <c r="K21" s="82">
        <f t="shared" si="16"/>
        <v>0</v>
      </c>
      <c r="L21" s="82">
        <f t="shared" si="1"/>
        <v>0</v>
      </c>
      <c r="M21" s="84">
        <f t="shared" si="2"/>
        <v>0</v>
      </c>
      <c r="N21" s="16"/>
      <c r="O21" s="257"/>
      <c r="P21" s="258"/>
      <c r="Q21" s="259"/>
      <c r="R21" s="259"/>
      <c r="S21" s="260"/>
      <c r="T21" s="259"/>
      <c r="U21" s="259"/>
      <c r="V21" s="259"/>
      <c r="W21" s="259"/>
      <c r="X21" s="261"/>
    </row>
    <row r="22" spans="1:24" s="12" customFormat="1" ht="15.9" customHeight="1" thickTop="1" thickBot="1">
      <c r="A22" s="10"/>
      <c r="B22" s="395" t="s">
        <v>33</v>
      </c>
      <c r="C22" s="396"/>
      <c r="D22" s="99">
        <f>SET!D15/SET!$B$1</f>
        <v>0</v>
      </c>
      <c r="E22" s="100">
        <f>SET!D28/SET!$B$1</f>
        <v>0</v>
      </c>
      <c r="F22" s="100">
        <f>SET!D42/SET!$B$1</f>
        <v>0</v>
      </c>
      <c r="G22" s="101">
        <f>SET!D58/SET!$B$1</f>
        <v>0</v>
      </c>
      <c r="H22" s="78">
        <f t="shared" si="4"/>
        <v>0</v>
      </c>
      <c r="I22" s="63">
        <f>事業部長4!I22+D22</f>
        <v>0</v>
      </c>
      <c r="J22" s="64">
        <f>事業部長4!J22+E22</f>
        <v>0</v>
      </c>
      <c r="K22" s="65">
        <f>SET!D75/SET!$B$1</f>
        <v>0</v>
      </c>
      <c r="L22" s="64">
        <f t="shared" si="1"/>
        <v>0</v>
      </c>
      <c r="M22" s="80">
        <f t="shared" si="2"/>
        <v>0</v>
      </c>
      <c r="N22" s="16"/>
      <c r="O22" s="257"/>
      <c r="P22" s="258"/>
      <c r="Q22" s="259"/>
      <c r="R22" s="259"/>
      <c r="S22" s="260"/>
      <c r="T22" s="259"/>
      <c r="U22" s="259"/>
      <c r="V22" s="259"/>
      <c r="W22" s="259"/>
      <c r="X22" s="261"/>
    </row>
    <row r="23" spans="1:24" s="12" customFormat="1" ht="15.9" customHeight="1" thickTop="1">
      <c r="A23" s="10"/>
      <c r="B23" s="389" t="s">
        <v>34</v>
      </c>
      <c r="C23" s="390"/>
      <c r="D23" s="262">
        <f>SET!D16/SET!$B$1</f>
        <v>0</v>
      </c>
      <c r="E23" s="263">
        <f>SET!D29/SET!$B$1</f>
        <v>0</v>
      </c>
      <c r="F23" s="263">
        <f>SET!D43/SET!$B$1</f>
        <v>0</v>
      </c>
      <c r="G23" s="102">
        <f>SET!D59/SET!$B$1</f>
        <v>0</v>
      </c>
      <c r="H23" s="264">
        <f t="shared" si="4"/>
        <v>0</v>
      </c>
      <c r="I23" s="103"/>
      <c r="J23" s="104" t="s">
        <v>35</v>
      </c>
      <c r="K23" s="105" t="s">
        <v>36</v>
      </c>
      <c r="L23" s="105" t="s">
        <v>37</v>
      </c>
      <c r="M23" s="106" t="s">
        <v>38</v>
      </c>
      <c r="N23" s="16"/>
      <c r="O23" s="257"/>
      <c r="P23" s="265"/>
      <c r="Q23" s="266"/>
      <c r="R23" s="266"/>
      <c r="S23" s="260"/>
      <c r="T23" s="266"/>
      <c r="U23" s="266"/>
      <c r="V23" s="266"/>
      <c r="W23" s="266"/>
      <c r="X23" s="267"/>
    </row>
    <row r="24" spans="1:24" s="12" customFormat="1" ht="15.9" customHeight="1">
      <c r="A24" s="10"/>
      <c r="B24" s="401" t="s">
        <v>39</v>
      </c>
      <c r="C24" s="402"/>
      <c r="D24" s="107">
        <f>IF(D7=0,0,(D23/D7)*30)</f>
        <v>0</v>
      </c>
      <c r="E24" s="108">
        <f>IF(E7=0,0,(E23/E7)*30)</f>
        <v>0</v>
      </c>
      <c r="F24" s="108">
        <f t="shared" ref="F24:G24" si="17">IF(F7=0,0,(F23/F7)*30)</f>
        <v>0</v>
      </c>
      <c r="G24" s="109">
        <f t="shared" si="17"/>
        <v>0</v>
      </c>
      <c r="H24" s="110">
        <f t="shared" si="4"/>
        <v>0</v>
      </c>
      <c r="I24" s="111" t="s">
        <v>40</v>
      </c>
      <c r="J24" s="112">
        <f>SET!D291/SET!$B$1</f>
        <v>0</v>
      </c>
      <c r="K24" s="113">
        <f>SET!D292/SET!$B$1</f>
        <v>0</v>
      </c>
      <c r="L24" s="113">
        <f>SET!D293/SET!$B$1</f>
        <v>0</v>
      </c>
      <c r="M24" s="114">
        <f>SET!D294</f>
        <v>0</v>
      </c>
      <c r="N24" s="16"/>
      <c r="O24" s="268"/>
      <c r="P24" s="96"/>
      <c r="Q24" s="96"/>
      <c r="R24" s="96"/>
      <c r="S24" s="96"/>
      <c r="T24" s="96"/>
      <c r="U24" s="96"/>
      <c r="V24" s="96"/>
      <c r="W24" s="96"/>
      <c r="X24" s="269"/>
    </row>
    <row r="25" spans="1:24" s="12" customFormat="1" ht="15.9" customHeight="1" thickBot="1">
      <c r="A25" s="10"/>
      <c r="B25" s="406" t="s">
        <v>41</v>
      </c>
      <c r="C25" s="407"/>
      <c r="D25" s="115"/>
      <c r="E25" s="116"/>
      <c r="F25" s="117">
        <f>SET!D44/SET!$B$1</f>
        <v>0</v>
      </c>
      <c r="G25" s="118">
        <f>SET!D60/SET!$B$1</f>
        <v>0</v>
      </c>
      <c r="H25" s="119"/>
      <c r="I25" s="124" t="s">
        <v>256</v>
      </c>
      <c r="J25" s="349">
        <f>SET!D287/SET!$B$1</f>
        <v>0</v>
      </c>
      <c r="K25" s="125">
        <f>SET!D288/SET!$B$1</f>
        <v>0</v>
      </c>
      <c r="L25" s="125">
        <f>SET!D289/SET!$B$1</f>
        <v>0</v>
      </c>
      <c r="M25" s="126">
        <f>SET!D290</f>
        <v>0</v>
      </c>
      <c r="N25" s="16"/>
      <c r="O25" s="268"/>
      <c r="P25" s="96"/>
      <c r="Q25" s="96"/>
      <c r="R25" s="96"/>
      <c r="S25" s="96"/>
      <c r="T25" s="96"/>
      <c r="U25" s="96"/>
      <c r="V25" s="96"/>
      <c r="W25" s="96"/>
      <c r="X25" s="269"/>
    </row>
    <row r="26" spans="1:24" s="12" customFormat="1" ht="15.9" customHeight="1" thickTop="1" thickBot="1">
      <c r="A26" s="10"/>
      <c r="B26" s="408" t="s">
        <v>42</v>
      </c>
      <c r="C26" s="409"/>
      <c r="D26" s="120"/>
      <c r="E26" s="121"/>
      <c r="F26" s="71">
        <f>SET!D45/SET!$B$1</f>
        <v>0</v>
      </c>
      <c r="G26" s="122">
        <f>SET!D61/SET!$B$1</f>
        <v>0</v>
      </c>
      <c r="H26" s="123"/>
      <c r="I26" s="270"/>
      <c r="J26" s="271"/>
      <c r="K26" s="272"/>
      <c r="L26" s="273"/>
      <c r="M26" s="274"/>
      <c r="N26" s="16"/>
      <c r="O26" s="268"/>
      <c r="P26" s="96"/>
      <c r="Q26" s="96"/>
      <c r="R26" s="96"/>
      <c r="S26" s="96"/>
      <c r="T26" s="96"/>
      <c r="U26" s="96"/>
      <c r="V26" s="96"/>
      <c r="W26" s="96"/>
      <c r="X26" s="269"/>
    </row>
    <row r="27" spans="1:24" s="12" customFormat="1" ht="15.9" customHeight="1" thickTop="1" thickBot="1">
      <c r="A27" s="10"/>
      <c r="B27" s="416" t="s">
        <v>44</v>
      </c>
      <c r="C27" s="417"/>
      <c r="D27" s="275"/>
      <c r="E27" s="127">
        <f>SET!D29/SET!$B$1</f>
        <v>0</v>
      </c>
      <c r="F27" s="128"/>
      <c r="G27" s="129">
        <f>SET!D61/SET!$B$1</f>
        <v>0</v>
      </c>
      <c r="H27" s="276"/>
      <c r="I27" s="343"/>
      <c r="J27" s="130">
        <f>事業部長4!J27+E27</f>
        <v>0</v>
      </c>
      <c r="K27" s="129">
        <f>SET!D75/SET!$B$1</f>
        <v>0</v>
      </c>
      <c r="L27" s="200"/>
      <c r="M27" s="131">
        <f t="shared" ref="M27" si="18">K27-J27</f>
        <v>0</v>
      </c>
      <c r="N27" s="16"/>
      <c r="O27" s="257"/>
      <c r="P27" s="265"/>
      <c r="Q27" s="265"/>
      <c r="R27" s="265"/>
      <c r="S27" s="265"/>
      <c r="T27" s="265"/>
      <c r="U27" s="265"/>
      <c r="V27" s="265"/>
      <c r="W27" s="265"/>
      <c r="X27" s="269"/>
    </row>
    <row r="28" spans="1:24" s="12" customFormat="1" ht="15.9" customHeight="1">
      <c r="A28" s="10"/>
      <c r="B28" s="10" t="s">
        <v>43</v>
      </c>
      <c r="C28" s="10"/>
      <c r="D28" s="10"/>
      <c r="E28" s="10"/>
      <c r="F28" s="10"/>
      <c r="G28" s="10"/>
      <c r="H28" s="10"/>
      <c r="I28" s="10"/>
      <c r="J28" s="10"/>
      <c r="K28" s="10"/>
      <c r="L28" s="10"/>
      <c r="M28" s="10"/>
      <c r="N28" s="16"/>
      <c r="O28" s="268"/>
      <c r="P28" s="265"/>
      <c r="Q28" s="277"/>
      <c r="R28" s="277"/>
      <c r="S28" s="277"/>
      <c r="T28" s="265"/>
      <c r="U28" s="265"/>
      <c r="V28" s="265"/>
      <c r="W28" s="265"/>
      <c r="X28" s="269"/>
    </row>
    <row r="29" spans="1:24" s="12" customFormat="1" ht="15.9" customHeight="1" thickBot="1">
      <c r="A29" s="10"/>
      <c r="B29" s="10" t="s">
        <v>257</v>
      </c>
      <c r="C29" s="10"/>
      <c r="D29" s="17"/>
      <c r="E29" s="17"/>
      <c r="F29" s="132"/>
      <c r="G29" s="17"/>
      <c r="H29" s="17" t="s">
        <v>263</v>
      </c>
      <c r="I29" s="17"/>
      <c r="J29" s="17"/>
      <c r="K29" s="17"/>
      <c r="L29" s="17"/>
      <c r="M29" s="133" t="s">
        <v>5</v>
      </c>
      <c r="N29" s="16"/>
      <c r="O29" s="257"/>
      <c r="P29" s="278"/>
      <c r="Q29" s="279"/>
      <c r="R29" s="279"/>
      <c r="S29" s="279"/>
      <c r="T29" s="279"/>
      <c r="U29" s="279"/>
      <c r="V29" s="279"/>
      <c r="W29" s="96"/>
      <c r="X29" s="269"/>
    </row>
    <row r="30" spans="1:24" s="12" customFormat="1" ht="15.9" customHeight="1">
      <c r="A30" s="16"/>
      <c r="B30" s="280" t="s">
        <v>45</v>
      </c>
      <c r="C30" s="410" t="s">
        <v>46</v>
      </c>
      <c r="D30" s="411"/>
      <c r="E30" s="166" t="s">
        <v>47</v>
      </c>
      <c r="F30" s="281" t="s">
        <v>48</v>
      </c>
      <c r="G30" s="282" t="s">
        <v>49</v>
      </c>
      <c r="H30" s="329" t="s">
        <v>45</v>
      </c>
      <c r="I30" s="418" t="s">
        <v>46</v>
      </c>
      <c r="J30" s="419"/>
      <c r="K30" s="166" t="s">
        <v>73</v>
      </c>
      <c r="L30" s="85" t="s">
        <v>74</v>
      </c>
      <c r="M30" s="86" t="s">
        <v>75</v>
      </c>
      <c r="N30" s="16"/>
      <c r="O30" s="257"/>
      <c r="P30" s="278"/>
      <c r="Q30" s="279"/>
      <c r="R30" s="279"/>
      <c r="S30" s="279"/>
      <c r="T30" s="279"/>
      <c r="U30" s="279"/>
      <c r="V30" s="279"/>
      <c r="W30" s="96"/>
      <c r="X30" s="269"/>
    </row>
    <row r="31" spans="1:24" s="12" customFormat="1" ht="15.9" customHeight="1">
      <c r="A31" s="16"/>
      <c r="B31" s="138">
        <f>マスタ!D31</f>
        <v>0</v>
      </c>
      <c r="C31" s="412">
        <f>マスタ!D32</f>
        <v>0</v>
      </c>
      <c r="D31" s="413"/>
      <c r="E31" s="362">
        <f>マスタ!D33/SET!$B$1</f>
        <v>0</v>
      </c>
      <c r="F31" s="363">
        <f>マスタ!D34/SET!$B$1</f>
        <v>0</v>
      </c>
      <c r="G31" s="364">
        <f t="shared" ref="G31:G46" si="19">E31-F31</f>
        <v>0</v>
      </c>
      <c r="H31" s="138">
        <f>マスタ!D95</f>
        <v>0</v>
      </c>
      <c r="I31" s="420">
        <f>マスタ!D96</f>
        <v>0</v>
      </c>
      <c r="J31" s="412"/>
      <c r="K31" s="362">
        <f>マスタ!D97/SET!$B$1</f>
        <v>0</v>
      </c>
      <c r="L31" s="363">
        <f>マスタ!D98/SET!$B$1</f>
        <v>0</v>
      </c>
      <c r="M31" s="357">
        <f>_xlfn.XLOOKUP(H31,事業部長4!$H$31:$H$46,事業部長4!$K$31:$K$46,0,0,1)</f>
        <v>0</v>
      </c>
      <c r="N31" s="16"/>
      <c r="O31" s="257"/>
      <c r="P31" s="278"/>
      <c r="Q31" s="279"/>
      <c r="R31" s="279"/>
      <c r="S31" s="279"/>
      <c r="T31" s="279"/>
      <c r="U31" s="279"/>
      <c r="V31" s="279"/>
      <c r="W31" s="96"/>
      <c r="X31" s="269"/>
    </row>
    <row r="32" spans="1:24" s="12" customFormat="1" ht="15.9" customHeight="1">
      <c r="A32" s="16"/>
      <c r="B32" s="139">
        <f>マスタ!D35</f>
        <v>0</v>
      </c>
      <c r="C32" s="375">
        <f>マスタ!D36</f>
        <v>0</v>
      </c>
      <c r="D32" s="376"/>
      <c r="E32" s="365">
        <f>マスタ!D37/SET!$B$1</f>
        <v>0</v>
      </c>
      <c r="F32" s="366">
        <f>マスタ!D38/SET!$B$1</f>
        <v>0</v>
      </c>
      <c r="G32" s="367">
        <f t="shared" si="19"/>
        <v>0</v>
      </c>
      <c r="H32" s="139">
        <f>マスタ!D99</f>
        <v>0</v>
      </c>
      <c r="I32" s="375">
        <f>マスタ!D100</f>
        <v>0</v>
      </c>
      <c r="J32" s="376"/>
      <c r="K32" s="365">
        <f>マスタ!D101/SET!$B$1</f>
        <v>0</v>
      </c>
      <c r="L32" s="366">
        <f>マスタ!D102/SET!$B$1</f>
        <v>0</v>
      </c>
      <c r="M32" s="359">
        <f>_xlfn.XLOOKUP(H32,事業部長4!$H$31:$H$46,事業部長4!$K$31:$K$46,0,0,1)</f>
        <v>0</v>
      </c>
      <c r="N32" s="16"/>
      <c r="O32" s="257"/>
      <c r="P32" s="278"/>
      <c r="Q32" s="279"/>
      <c r="R32" s="279"/>
      <c r="S32" s="279"/>
      <c r="T32" s="279"/>
      <c r="U32" s="279"/>
      <c r="V32" s="279"/>
      <c r="W32" s="96"/>
      <c r="X32" s="269"/>
    </row>
    <row r="33" spans="1:24" s="12" customFormat="1" ht="15.9" customHeight="1">
      <c r="A33" s="16"/>
      <c r="B33" s="139">
        <f>マスタ!D39</f>
        <v>0</v>
      </c>
      <c r="C33" s="375">
        <f>マスタ!D40</f>
        <v>0</v>
      </c>
      <c r="D33" s="376"/>
      <c r="E33" s="365">
        <f>マスタ!D41/SET!$B$1</f>
        <v>0</v>
      </c>
      <c r="F33" s="366">
        <f>マスタ!D42/SET!$B$1</f>
        <v>0</v>
      </c>
      <c r="G33" s="367">
        <f t="shared" si="19"/>
        <v>0</v>
      </c>
      <c r="H33" s="139">
        <f>マスタ!D103</f>
        <v>0</v>
      </c>
      <c r="I33" s="375">
        <f>マスタ!D104</f>
        <v>0</v>
      </c>
      <c r="J33" s="376"/>
      <c r="K33" s="365">
        <f>マスタ!D105/SET!$B$1</f>
        <v>0</v>
      </c>
      <c r="L33" s="366">
        <f>マスタ!D106/SET!$B$1</f>
        <v>0</v>
      </c>
      <c r="M33" s="359">
        <f>_xlfn.XLOOKUP(H33,事業部長4!$H$31:$H$46,事業部長4!$K$31:$K$46,0,0,1)</f>
        <v>0</v>
      </c>
      <c r="N33" s="16"/>
      <c r="O33" s="257"/>
      <c r="P33" s="96"/>
      <c r="Q33" s="279"/>
      <c r="R33" s="279"/>
      <c r="S33" s="279"/>
      <c r="T33" s="279"/>
      <c r="U33" s="279"/>
      <c r="V33" s="279"/>
      <c r="W33" s="96"/>
      <c r="X33" s="269"/>
    </row>
    <row r="34" spans="1:24" s="12" customFormat="1" ht="15.9" customHeight="1">
      <c r="A34" s="16"/>
      <c r="B34" s="139">
        <f>マスタ!D43</f>
        <v>0</v>
      </c>
      <c r="C34" s="375">
        <f>マスタ!D44</f>
        <v>0</v>
      </c>
      <c r="D34" s="376"/>
      <c r="E34" s="365">
        <f>マスタ!D45/SET!$B$1</f>
        <v>0</v>
      </c>
      <c r="F34" s="366">
        <f>マスタ!D46/SET!$B$1</f>
        <v>0</v>
      </c>
      <c r="G34" s="367">
        <f t="shared" si="19"/>
        <v>0</v>
      </c>
      <c r="H34" s="139">
        <f>マスタ!D107</f>
        <v>0</v>
      </c>
      <c r="I34" s="375">
        <f>マスタ!D108</f>
        <v>0</v>
      </c>
      <c r="J34" s="376"/>
      <c r="K34" s="365">
        <f>マスタ!D109/SET!$B$1</f>
        <v>0</v>
      </c>
      <c r="L34" s="366">
        <f>マスタ!D110/SET!$B$1</f>
        <v>0</v>
      </c>
      <c r="M34" s="359">
        <f>_xlfn.XLOOKUP(H34,事業部長4!$H$31:$H$46,事業部長4!$K$31:$K$46,0,0,1)</f>
        <v>0</v>
      </c>
      <c r="N34" s="16"/>
      <c r="O34" s="284"/>
      <c r="P34" s="96"/>
      <c r="Q34" s="279"/>
      <c r="R34" s="279"/>
      <c r="S34" s="279"/>
      <c r="T34" s="279"/>
      <c r="U34" s="279"/>
      <c r="V34" s="279"/>
      <c r="W34" s="96"/>
      <c r="X34" s="269"/>
    </row>
    <row r="35" spans="1:24" s="12" customFormat="1" ht="15.9" customHeight="1">
      <c r="A35" s="16"/>
      <c r="B35" s="139">
        <f>マスタ!D47</f>
        <v>0</v>
      </c>
      <c r="C35" s="375">
        <f>マスタ!D48</f>
        <v>0</v>
      </c>
      <c r="D35" s="376"/>
      <c r="E35" s="365">
        <f>マスタ!D49/SET!$B$1</f>
        <v>0</v>
      </c>
      <c r="F35" s="366">
        <f>マスタ!D50/SET!$B$1</f>
        <v>0</v>
      </c>
      <c r="G35" s="367">
        <f t="shared" si="19"/>
        <v>0</v>
      </c>
      <c r="H35" s="139">
        <f>マスタ!D111</f>
        <v>0</v>
      </c>
      <c r="I35" s="375">
        <f>マスタ!D112</f>
        <v>0</v>
      </c>
      <c r="J35" s="376"/>
      <c r="K35" s="365">
        <f>マスタ!D113/SET!$B$1</f>
        <v>0</v>
      </c>
      <c r="L35" s="366">
        <f>マスタ!D114/SET!$B$1</f>
        <v>0</v>
      </c>
      <c r="M35" s="359">
        <f>_xlfn.XLOOKUP(H35,事業部長4!$H$31:$H$46,事業部長4!$K$31:$K$46,0,0,1)</f>
        <v>0</v>
      </c>
      <c r="N35" s="16"/>
      <c r="O35" s="285"/>
      <c r="P35" s="96"/>
      <c r="Q35" s="279"/>
      <c r="R35" s="279"/>
      <c r="S35" s="279"/>
      <c r="T35" s="279"/>
      <c r="U35" s="279"/>
      <c r="V35" s="279"/>
      <c r="W35" s="96"/>
      <c r="X35" s="269"/>
    </row>
    <row r="36" spans="1:24" s="12" customFormat="1" ht="15.9" customHeight="1" thickBot="1">
      <c r="A36" s="16"/>
      <c r="B36" s="139">
        <f>マスタ!D51</f>
        <v>0</v>
      </c>
      <c r="C36" s="375">
        <f>マスタ!D52</f>
        <v>0</v>
      </c>
      <c r="D36" s="376"/>
      <c r="E36" s="365">
        <f>マスタ!D53/SET!$B$1</f>
        <v>0</v>
      </c>
      <c r="F36" s="366">
        <f>マスタ!D54/SET!$B$1</f>
        <v>0</v>
      </c>
      <c r="G36" s="367">
        <f t="shared" si="19"/>
        <v>0</v>
      </c>
      <c r="H36" s="139">
        <f>マスタ!D115</f>
        <v>0</v>
      </c>
      <c r="I36" s="375">
        <f>マスタ!D116</f>
        <v>0</v>
      </c>
      <c r="J36" s="376"/>
      <c r="K36" s="365">
        <f>マスタ!D117/SET!$B$1</f>
        <v>0</v>
      </c>
      <c r="L36" s="366">
        <f>マスタ!D118/SET!$B$1</f>
        <v>0</v>
      </c>
      <c r="M36" s="359">
        <f>_xlfn.XLOOKUP(H36,事業部長4!$H$31:$H$46,事業部長4!$K$31:$K$46,0,0,1)</f>
        <v>0</v>
      </c>
      <c r="N36" s="16"/>
      <c r="O36" s="286"/>
      <c r="P36" s="145"/>
      <c r="Q36" s="287"/>
      <c r="R36" s="288"/>
      <c r="S36" s="288"/>
      <c r="T36" s="287"/>
      <c r="U36" s="289"/>
      <c r="V36" s="288"/>
      <c r="W36" s="145"/>
      <c r="X36" s="290"/>
    </row>
    <row r="37" spans="1:24" s="12" customFormat="1" ht="15.9" customHeight="1" thickBot="1">
      <c r="A37" s="16"/>
      <c r="B37" s="139">
        <f>マスタ!D55</f>
        <v>0</v>
      </c>
      <c r="C37" s="375">
        <f>マスタ!D56</f>
        <v>0</v>
      </c>
      <c r="D37" s="376"/>
      <c r="E37" s="365">
        <f>マスタ!D57/SET!$B$1</f>
        <v>0</v>
      </c>
      <c r="F37" s="366">
        <f>マスタ!D58/SET!$B$1</f>
        <v>0</v>
      </c>
      <c r="G37" s="367">
        <f t="shared" si="19"/>
        <v>0</v>
      </c>
      <c r="H37" s="139">
        <f>マスタ!D119</f>
        <v>0</v>
      </c>
      <c r="I37" s="375">
        <f>マスタ!D120</f>
        <v>0</v>
      </c>
      <c r="J37" s="376"/>
      <c r="K37" s="365">
        <f>マスタ!D1121/SET!$B$1</f>
        <v>0</v>
      </c>
      <c r="L37" s="366">
        <f>マスタ!D122/SET!$B$1</f>
        <v>0</v>
      </c>
      <c r="M37" s="359">
        <f>_xlfn.XLOOKUP(H37,事業部長4!$H$31:$H$46,事業部長4!$K$31:$K$46,0,0,1)</f>
        <v>0</v>
      </c>
      <c r="N37" s="16"/>
      <c r="P37" s="16"/>
      <c r="Q37" s="16"/>
      <c r="R37" s="16"/>
      <c r="S37" s="16"/>
      <c r="T37" s="16"/>
      <c r="U37" s="16"/>
    </row>
    <row r="38" spans="1:24" s="12" customFormat="1" ht="15.9" customHeight="1">
      <c r="A38" s="16"/>
      <c r="B38" s="139">
        <f>マスタ!D59</f>
        <v>0</v>
      </c>
      <c r="C38" s="375">
        <f>マスタ!D60</f>
        <v>0</v>
      </c>
      <c r="D38" s="376"/>
      <c r="E38" s="365">
        <f>マスタ!D61/SET!$B$1</f>
        <v>0</v>
      </c>
      <c r="F38" s="366">
        <f>マスタ!D62/SET!$B$1</f>
        <v>0</v>
      </c>
      <c r="G38" s="367">
        <f t="shared" si="19"/>
        <v>0</v>
      </c>
      <c r="H38" s="139">
        <f>マスタ!D123</f>
        <v>0</v>
      </c>
      <c r="I38" s="375">
        <f>マスタ!D124</f>
        <v>0</v>
      </c>
      <c r="J38" s="376"/>
      <c r="K38" s="365">
        <f>マスタ!D125/SET!$B$1</f>
        <v>0</v>
      </c>
      <c r="L38" s="366">
        <f>マスタ!D126/SET!$B$1</f>
        <v>0</v>
      </c>
      <c r="M38" s="359">
        <f>_xlfn.XLOOKUP(H38,事業部長4!$H$31:$H$46,事業部長4!$K$31:$K$46,0,0,1)</f>
        <v>0</v>
      </c>
      <c r="N38" s="16"/>
      <c r="O38" s="291"/>
      <c r="P38" s="292"/>
      <c r="Q38" s="292"/>
      <c r="R38" s="292"/>
      <c r="S38" s="292"/>
      <c r="T38" s="292"/>
      <c r="U38" s="292"/>
      <c r="V38" s="94"/>
      <c r="W38" s="94"/>
      <c r="X38" s="293"/>
    </row>
    <row r="39" spans="1:24" s="12" customFormat="1" ht="15.9" customHeight="1">
      <c r="A39" s="16"/>
      <c r="B39" s="139">
        <f>マスタ!D63</f>
        <v>0</v>
      </c>
      <c r="C39" s="375">
        <f>マスタ!D64</f>
        <v>0</v>
      </c>
      <c r="D39" s="376"/>
      <c r="E39" s="365">
        <f>マスタ!D65/SET!$B$1</f>
        <v>0</v>
      </c>
      <c r="F39" s="366">
        <f>マスタ!D66/SET!$B$1</f>
        <v>0</v>
      </c>
      <c r="G39" s="367">
        <f t="shared" si="19"/>
        <v>0</v>
      </c>
      <c r="H39" s="139">
        <f>マスタ!D127</f>
        <v>0</v>
      </c>
      <c r="I39" s="375">
        <f>マスタ!D128</f>
        <v>0</v>
      </c>
      <c r="J39" s="376"/>
      <c r="K39" s="365">
        <f>マスタ!D129/SET!$B$1</f>
        <v>0</v>
      </c>
      <c r="L39" s="366">
        <f>マスタ!D130/SET!$B$1</f>
        <v>0</v>
      </c>
      <c r="M39" s="359">
        <f>_xlfn.XLOOKUP(H39,事業部長4!$H$31:$H$46,事業部長4!$K$31:$K$46,0,0,1)</f>
        <v>0</v>
      </c>
      <c r="N39" s="16"/>
      <c r="O39" s="285"/>
      <c r="P39" s="265"/>
      <c r="Q39" s="265"/>
      <c r="R39" s="265"/>
      <c r="S39" s="265"/>
      <c r="T39" s="265"/>
      <c r="U39" s="265"/>
      <c r="V39" s="96"/>
      <c r="W39" s="96"/>
      <c r="X39" s="269"/>
    </row>
    <row r="40" spans="1:24" s="12" customFormat="1" ht="15.9" customHeight="1">
      <c r="A40" s="16"/>
      <c r="B40" s="139">
        <f>マスタ!D67</f>
        <v>0</v>
      </c>
      <c r="C40" s="375">
        <f>マスタ!D68</f>
        <v>0</v>
      </c>
      <c r="D40" s="376"/>
      <c r="E40" s="365">
        <f>マスタ!D69/SET!$B$1</f>
        <v>0</v>
      </c>
      <c r="F40" s="366">
        <f>マスタ!D70/SET!$B$1</f>
        <v>0</v>
      </c>
      <c r="G40" s="367">
        <f t="shared" si="19"/>
        <v>0</v>
      </c>
      <c r="H40" s="139">
        <f>マスタ!D131</f>
        <v>0</v>
      </c>
      <c r="I40" s="375">
        <f>マスタ!D132</f>
        <v>0</v>
      </c>
      <c r="J40" s="376"/>
      <c r="K40" s="365">
        <f>マスタ!D133/SET!$B$1</f>
        <v>0</v>
      </c>
      <c r="L40" s="366">
        <f>マスタ!D134/SET!$B$1</f>
        <v>0</v>
      </c>
      <c r="M40" s="359">
        <f>_xlfn.XLOOKUP(H40,事業部長4!$H$31:$H$46,事業部長4!$K$31:$K$46,0,0,1)</f>
        <v>0</v>
      </c>
      <c r="N40" s="16"/>
      <c r="O40" s="294"/>
      <c r="P40" s="96"/>
      <c r="Q40" s="96"/>
      <c r="R40" s="96"/>
      <c r="S40" s="96"/>
      <c r="T40" s="96"/>
      <c r="U40" s="96"/>
      <c r="V40" s="96"/>
      <c r="W40" s="96"/>
      <c r="X40" s="269"/>
    </row>
    <row r="41" spans="1:24" s="12" customFormat="1" ht="15.9" customHeight="1">
      <c r="A41" s="16"/>
      <c r="B41" s="139">
        <f>マスタ!D71</f>
        <v>0</v>
      </c>
      <c r="C41" s="375">
        <f>マスタ!D72</f>
        <v>0</v>
      </c>
      <c r="D41" s="376"/>
      <c r="E41" s="365">
        <f>マスタ!D73/SET!$B$1</f>
        <v>0</v>
      </c>
      <c r="F41" s="366">
        <f>マスタ!D74/SET!$B$1</f>
        <v>0</v>
      </c>
      <c r="G41" s="367">
        <f t="shared" si="19"/>
        <v>0</v>
      </c>
      <c r="H41" s="139">
        <f>マスタ!D135</f>
        <v>0</v>
      </c>
      <c r="I41" s="375">
        <f>マスタ!D136</f>
        <v>0</v>
      </c>
      <c r="J41" s="376"/>
      <c r="K41" s="365">
        <f>マスタ!D137/SET!$B$1</f>
        <v>0</v>
      </c>
      <c r="L41" s="366">
        <f>マスタ!D138/SET!$B$1</f>
        <v>0</v>
      </c>
      <c r="M41" s="359">
        <f>_xlfn.XLOOKUP(H41,事業部長4!$H$31:$H$46,事業部長4!$K$31:$K$46,0,0,1)</f>
        <v>0</v>
      </c>
      <c r="N41" s="16"/>
      <c r="O41" s="294"/>
      <c r="P41" s="96"/>
      <c r="Q41" s="96"/>
      <c r="R41" s="96"/>
      <c r="S41" s="96"/>
      <c r="T41" s="96"/>
      <c r="U41" s="96"/>
      <c r="V41" s="96"/>
      <c r="W41" s="96"/>
      <c r="X41" s="269"/>
    </row>
    <row r="42" spans="1:24" s="12" customFormat="1" ht="15.9" customHeight="1">
      <c r="A42" s="16"/>
      <c r="B42" s="139">
        <f>マスタ!D75</f>
        <v>0</v>
      </c>
      <c r="C42" s="375">
        <f>マスタ!D76</f>
        <v>0</v>
      </c>
      <c r="D42" s="376"/>
      <c r="E42" s="365">
        <f>マスタ!D77/SET!$B$1</f>
        <v>0</v>
      </c>
      <c r="F42" s="366">
        <f>マスタ!D78/SET!$B$1</f>
        <v>0</v>
      </c>
      <c r="G42" s="367">
        <f t="shared" si="19"/>
        <v>0</v>
      </c>
      <c r="H42" s="139">
        <f>マスタ!D139</f>
        <v>0</v>
      </c>
      <c r="I42" s="375">
        <f>マスタ!D140</f>
        <v>0</v>
      </c>
      <c r="J42" s="376"/>
      <c r="K42" s="365">
        <f>マスタ!D141/SET!$B$1</f>
        <v>0</v>
      </c>
      <c r="L42" s="366">
        <f>マスタ!D142/SET!$B$1</f>
        <v>0</v>
      </c>
      <c r="M42" s="359">
        <f>_xlfn.XLOOKUP(H42,事業部長4!$H$31:$H$46,事業部長4!$K$31:$K$46,0,0,1)</f>
        <v>0</v>
      </c>
      <c r="N42" s="16"/>
      <c r="O42" s="294"/>
      <c r="P42" s="96"/>
      <c r="Q42" s="96"/>
      <c r="R42" s="96"/>
      <c r="S42" s="96"/>
      <c r="T42" s="96"/>
      <c r="U42" s="96"/>
      <c r="V42" s="96"/>
      <c r="W42" s="96"/>
      <c r="X42" s="269"/>
    </row>
    <row r="43" spans="1:24" s="12" customFormat="1" ht="15.9" customHeight="1">
      <c r="A43" s="16"/>
      <c r="B43" s="139">
        <f>マスタ!D79</f>
        <v>0</v>
      </c>
      <c r="C43" s="375">
        <f>マスタ!D80</f>
        <v>0</v>
      </c>
      <c r="D43" s="376"/>
      <c r="E43" s="365">
        <f>マスタ!D81/SET!$B$1</f>
        <v>0</v>
      </c>
      <c r="F43" s="366">
        <f>マスタ!D82/SET!$B$1</f>
        <v>0</v>
      </c>
      <c r="G43" s="367">
        <f t="shared" si="19"/>
        <v>0</v>
      </c>
      <c r="H43" s="139">
        <f>マスタ!D143</f>
        <v>0</v>
      </c>
      <c r="I43" s="375">
        <f>マスタ!D144</f>
        <v>0</v>
      </c>
      <c r="J43" s="376"/>
      <c r="K43" s="365">
        <f>マスタ!D145/SET!$B$1</f>
        <v>0</v>
      </c>
      <c r="L43" s="366">
        <f>マスタ!D146/SET!$B$1</f>
        <v>0</v>
      </c>
      <c r="M43" s="359">
        <f>_xlfn.XLOOKUP(H43,事業部長4!$H$31:$H$46,事業部長4!$K$31:$K$46,0,0,1)</f>
        <v>0</v>
      </c>
      <c r="N43" s="16"/>
      <c r="O43" s="294"/>
      <c r="P43" s="96"/>
      <c r="Q43" s="96"/>
      <c r="R43" s="96"/>
      <c r="S43" s="96"/>
      <c r="T43" s="96"/>
      <c r="U43" s="96"/>
      <c r="V43" s="96"/>
      <c r="W43" s="96"/>
      <c r="X43" s="269"/>
    </row>
    <row r="44" spans="1:24" s="12" customFormat="1" ht="15.9" customHeight="1">
      <c r="A44" s="16"/>
      <c r="B44" s="139">
        <f>マスタ!D83</f>
        <v>0</v>
      </c>
      <c r="C44" s="375">
        <f>マスタ!D84</f>
        <v>0</v>
      </c>
      <c r="D44" s="376"/>
      <c r="E44" s="365">
        <f>マスタ!D85/SET!$B$1</f>
        <v>0</v>
      </c>
      <c r="F44" s="366">
        <f>マスタ!D86/SET!$B$1</f>
        <v>0</v>
      </c>
      <c r="G44" s="367">
        <f t="shared" si="19"/>
        <v>0</v>
      </c>
      <c r="H44" s="139">
        <f>マスタ!D147</f>
        <v>0</v>
      </c>
      <c r="I44" s="375">
        <f>マスタ!D148</f>
        <v>0</v>
      </c>
      <c r="J44" s="376"/>
      <c r="K44" s="365">
        <f>マスタ!D149/SET!$B$1</f>
        <v>0</v>
      </c>
      <c r="L44" s="366">
        <f>マスタ!D150/SET!$B$1</f>
        <v>0</v>
      </c>
      <c r="M44" s="359">
        <f>_xlfn.XLOOKUP(H44,事業部長4!$H$31:$H$46,事業部長4!$K$31:$K$46,0,0,1)</f>
        <v>0</v>
      </c>
      <c r="N44" s="16"/>
      <c r="O44" s="294"/>
      <c r="P44" s="96"/>
      <c r="Q44" s="96"/>
      <c r="R44" s="96"/>
      <c r="S44" s="96"/>
      <c r="T44" s="96"/>
      <c r="U44" s="96"/>
      <c r="V44" s="96"/>
      <c r="W44" s="96"/>
      <c r="X44" s="269"/>
    </row>
    <row r="45" spans="1:24" s="12" customFormat="1" ht="15.9" customHeight="1">
      <c r="A45" s="16"/>
      <c r="B45" s="139">
        <f>マスタ!D87</f>
        <v>0</v>
      </c>
      <c r="C45" s="375">
        <f>マスタ!D88</f>
        <v>0</v>
      </c>
      <c r="D45" s="376"/>
      <c r="E45" s="365">
        <f>マスタ!D89/SET!$B$1</f>
        <v>0</v>
      </c>
      <c r="F45" s="366">
        <f>マスタ!D90/SET!$B$1</f>
        <v>0</v>
      </c>
      <c r="G45" s="367">
        <f t="shared" si="19"/>
        <v>0</v>
      </c>
      <c r="H45" s="139">
        <f>マスタ!D151</f>
        <v>0</v>
      </c>
      <c r="I45" s="375">
        <f>マスタ!D152</f>
        <v>0</v>
      </c>
      <c r="J45" s="376"/>
      <c r="K45" s="365">
        <f>マスタ!D153/SET!$B$1</f>
        <v>0</v>
      </c>
      <c r="L45" s="366">
        <f>マスタ!D154/SET!$B$1</f>
        <v>0</v>
      </c>
      <c r="M45" s="359">
        <f>_xlfn.XLOOKUP(H45,事業部長4!$H$31:$H$46,事業部長4!$K$31:$K$46,0,0,1)</f>
        <v>0</v>
      </c>
      <c r="N45" s="16"/>
      <c r="O45" s="285"/>
      <c r="P45" s="265"/>
      <c r="Q45" s="265"/>
      <c r="R45" s="265"/>
      <c r="S45" s="265"/>
      <c r="T45" s="265"/>
      <c r="U45" s="265"/>
      <c r="V45" s="96"/>
      <c r="W45" s="96"/>
      <c r="X45" s="269"/>
    </row>
    <row r="46" spans="1:24" s="12" customFormat="1" ht="15.9" customHeight="1">
      <c r="A46" s="16"/>
      <c r="B46" s="140">
        <f>マスタ!D91</f>
        <v>0</v>
      </c>
      <c r="C46" s="379">
        <f>マスタ!D92</f>
        <v>0</v>
      </c>
      <c r="D46" s="380"/>
      <c r="E46" s="368">
        <f>マスタ!D93/SET!$B$1</f>
        <v>0</v>
      </c>
      <c r="F46" s="369">
        <f>マスタ!D94/SET!$B$1</f>
        <v>0</v>
      </c>
      <c r="G46" s="370">
        <f t="shared" si="19"/>
        <v>0</v>
      </c>
      <c r="H46" s="140">
        <f>マスタ!D155</f>
        <v>0</v>
      </c>
      <c r="I46" s="379">
        <f>マスタ!D156</f>
        <v>0</v>
      </c>
      <c r="J46" s="380"/>
      <c r="K46" s="368">
        <f>マスタ!D157/SET!$B$1</f>
        <v>0</v>
      </c>
      <c r="L46" s="369">
        <f>マスタ!D158/SET!$B$1</f>
        <v>0</v>
      </c>
      <c r="M46" s="361">
        <f>_xlfn.XLOOKUP(H46,事業部長4!$H$31:$H$46,事業部長4!$K$31:$K$46,0,0,1)</f>
        <v>0</v>
      </c>
      <c r="N46" s="16"/>
      <c r="O46" s="285"/>
      <c r="P46" s="277"/>
      <c r="Q46" s="277"/>
      <c r="R46" s="265"/>
      <c r="S46" s="265"/>
      <c r="T46" s="265"/>
      <c r="U46" s="265"/>
      <c r="V46" s="96"/>
      <c r="W46" s="96"/>
      <c r="X46" s="269"/>
    </row>
    <row r="47" spans="1:24" s="12" customFormat="1" ht="15.9" customHeight="1">
      <c r="A47" s="295"/>
      <c r="B47" s="296" t="s">
        <v>259</v>
      </c>
      <c r="C47" s="297"/>
      <c r="D47" s="297"/>
      <c r="E47" s="371">
        <f>SUM(E31:E46)</f>
        <v>0</v>
      </c>
      <c r="F47" s="372">
        <f t="shared" ref="F47" si="20">SUM(F31:F46)</f>
        <v>0</v>
      </c>
      <c r="G47" s="373">
        <f t="shared" ref="G47" si="21">E47-F47</f>
        <v>0</v>
      </c>
      <c r="H47" s="296"/>
      <c r="I47" s="297"/>
      <c r="J47" s="297"/>
      <c r="K47" s="371">
        <f>SUM(K31:K46)</f>
        <v>0</v>
      </c>
      <c r="L47" s="372">
        <f t="shared" ref="L47:M47" si="22">SUM(L31:L46)</f>
        <v>0</v>
      </c>
      <c r="M47" s="374">
        <f t="shared" si="22"/>
        <v>0</v>
      </c>
      <c r="N47" s="16"/>
      <c r="O47" s="298"/>
      <c r="P47" s="265"/>
      <c r="Q47" s="265"/>
      <c r="R47" s="265"/>
      <c r="S47" s="265"/>
      <c r="T47" s="265"/>
      <c r="U47" s="265"/>
      <c r="V47" s="96"/>
      <c r="W47" s="96"/>
      <c r="X47" s="269"/>
    </row>
    <row r="48" spans="1:24" s="12" customFormat="1" ht="15.9" customHeight="1" thickBot="1">
      <c r="A48" s="295"/>
      <c r="B48" s="299" t="s">
        <v>52</v>
      </c>
      <c r="C48" s="300"/>
      <c r="D48" s="300"/>
      <c r="E48" s="301" t="e">
        <f>E47/G7</f>
        <v>#DIV/0!</v>
      </c>
      <c r="F48" s="302" t="e">
        <f>F47/E7</f>
        <v>#DIV/0!</v>
      </c>
      <c r="G48" s="303"/>
      <c r="H48" s="299"/>
      <c r="I48" s="300"/>
      <c r="J48" s="300"/>
      <c r="K48" s="301" t="e">
        <f>K47/K7</f>
        <v>#DIV/0!</v>
      </c>
      <c r="L48" s="302" t="e">
        <f>L47/J7</f>
        <v>#DIV/0!</v>
      </c>
      <c r="M48" s="330"/>
      <c r="N48" s="16"/>
      <c r="O48" s="298"/>
      <c r="P48" s="265"/>
      <c r="Q48" s="265"/>
      <c r="R48" s="265"/>
      <c r="S48" s="265"/>
      <c r="T48" s="265"/>
      <c r="U48" s="265"/>
      <c r="V48" s="96"/>
      <c r="W48" s="96"/>
      <c r="X48" s="269"/>
    </row>
    <row r="49" spans="1:24" s="12" customFormat="1" ht="15.9" customHeight="1" thickBot="1">
      <c r="A49" s="305"/>
      <c r="B49" s="306"/>
      <c r="C49" s="307"/>
      <c r="M49" s="331" t="s">
        <v>264</v>
      </c>
      <c r="N49" s="16"/>
      <c r="O49" s="298"/>
      <c r="P49" s="265"/>
      <c r="Q49" s="265"/>
      <c r="R49" s="265"/>
      <c r="S49" s="265"/>
      <c r="T49" s="265"/>
      <c r="U49" s="265"/>
      <c r="V49" s="96"/>
      <c r="W49" s="96"/>
      <c r="X49" s="269"/>
    </row>
    <row r="50" spans="1:24" s="12" customFormat="1" ht="15.9" customHeight="1">
      <c r="A50" s="305"/>
      <c r="B50" s="291"/>
      <c r="C50" s="94"/>
      <c r="D50" s="292"/>
      <c r="E50" s="292"/>
      <c r="F50" s="292"/>
      <c r="G50" s="292"/>
      <c r="H50" s="292"/>
      <c r="I50" s="292"/>
      <c r="J50" s="292"/>
      <c r="K50" s="292"/>
      <c r="L50" s="292"/>
      <c r="M50" s="308"/>
      <c r="N50" s="16"/>
      <c r="O50" s="298"/>
      <c r="P50" s="265"/>
      <c r="Q50" s="265"/>
      <c r="R50" s="265"/>
      <c r="S50" s="265"/>
      <c r="T50" s="265"/>
      <c r="U50" s="265"/>
      <c r="V50" s="96"/>
      <c r="W50" s="96"/>
      <c r="X50" s="269"/>
    </row>
    <row r="51" spans="1:24" s="12" customFormat="1" ht="15.9" customHeight="1" thickBot="1">
      <c r="A51" s="305"/>
      <c r="B51" s="285"/>
      <c r="C51" s="265"/>
      <c r="D51" s="265"/>
      <c r="E51" s="265"/>
      <c r="F51" s="265"/>
      <c r="G51" s="265"/>
      <c r="H51" s="265"/>
      <c r="I51" s="265"/>
      <c r="J51" s="265"/>
      <c r="K51" s="265"/>
      <c r="L51" s="265"/>
      <c r="M51" s="309"/>
      <c r="N51" s="16"/>
      <c r="O51" s="310"/>
      <c r="P51" s="145"/>
      <c r="Q51" s="145"/>
      <c r="R51" s="145"/>
      <c r="S51" s="145"/>
      <c r="T51" s="145"/>
      <c r="U51" s="145"/>
      <c r="V51" s="145"/>
      <c r="W51" s="145"/>
      <c r="X51" s="290"/>
    </row>
    <row r="52" spans="1:24" s="12" customFormat="1" ht="15.9" customHeight="1" thickBot="1">
      <c r="A52" s="305"/>
      <c r="B52" s="285"/>
      <c r="C52" s="265"/>
      <c r="D52" s="265"/>
      <c r="E52" s="265"/>
      <c r="F52" s="265"/>
      <c r="G52" s="265"/>
      <c r="H52" s="265"/>
      <c r="I52" s="265"/>
      <c r="J52" s="265"/>
      <c r="K52" s="265"/>
      <c r="L52" s="265"/>
      <c r="M52" s="309"/>
      <c r="N52" s="16"/>
      <c r="O52" s="16"/>
      <c r="P52" s="16"/>
      <c r="Q52" s="16"/>
      <c r="R52" s="16"/>
      <c r="S52" s="311"/>
      <c r="T52" s="16"/>
      <c r="U52" s="16"/>
    </row>
    <row r="53" spans="1:24" s="12" customFormat="1" ht="15.9" customHeight="1">
      <c r="A53" s="305"/>
      <c r="B53" s="285"/>
      <c r="C53" s="265"/>
      <c r="D53" s="265"/>
      <c r="E53" s="265"/>
      <c r="F53" s="265"/>
      <c r="G53" s="265"/>
      <c r="H53" s="265"/>
      <c r="I53" s="265"/>
      <c r="J53" s="265"/>
      <c r="K53" s="265"/>
      <c r="L53" s="265"/>
      <c r="M53" s="309"/>
      <c r="N53" s="16"/>
      <c r="O53" s="147" t="s">
        <v>53</v>
      </c>
      <c r="P53" s="148"/>
      <c r="Q53" s="149"/>
      <c r="R53" s="291"/>
      <c r="S53" s="312"/>
      <c r="T53" s="312"/>
      <c r="U53" s="312"/>
      <c r="V53" s="312"/>
      <c r="W53" s="94"/>
      <c r="X53" s="293"/>
    </row>
    <row r="54" spans="1:24" s="12" customFormat="1" ht="15.9" customHeight="1">
      <c r="A54" s="305"/>
      <c r="B54" s="285"/>
      <c r="C54" s="265"/>
      <c r="D54" s="265"/>
      <c r="E54" s="265"/>
      <c r="F54" s="265"/>
      <c r="G54" s="265"/>
      <c r="H54" s="265"/>
      <c r="I54" s="265"/>
      <c r="J54" s="265"/>
      <c r="K54" s="265"/>
      <c r="L54" s="265"/>
      <c r="M54" s="309"/>
      <c r="N54" s="16"/>
      <c r="O54" s="212" t="s">
        <v>54</v>
      </c>
      <c r="P54" s="150" t="s">
        <v>7</v>
      </c>
      <c r="Q54" s="151" t="s">
        <v>55</v>
      </c>
      <c r="R54" s="278"/>
      <c r="S54" s="278"/>
      <c r="T54" s="278"/>
      <c r="U54" s="278"/>
      <c r="V54" s="278"/>
      <c r="W54" s="96"/>
      <c r="X54" s="269"/>
    </row>
    <row r="55" spans="1:24" s="12" customFormat="1" ht="15.9" customHeight="1">
      <c r="A55" s="305"/>
      <c r="B55" s="285"/>
      <c r="C55" s="265"/>
      <c r="D55" s="265"/>
      <c r="E55" s="265"/>
      <c r="F55" s="265"/>
      <c r="G55" s="265"/>
      <c r="H55" s="265"/>
      <c r="I55" s="265"/>
      <c r="J55" s="265"/>
      <c r="K55" s="265"/>
      <c r="L55" s="265"/>
      <c r="M55" s="309"/>
      <c r="N55" s="16"/>
      <c r="O55" s="213" t="s">
        <v>56</v>
      </c>
      <c r="P55" s="152"/>
      <c r="Q55" s="153"/>
      <c r="R55" s="278"/>
      <c r="S55" s="278"/>
      <c r="T55" s="278"/>
      <c r="U55" s="278"/>
      <c r="V55" s="278"/>
      <c r="W55" s="96"/>
      <c r="X55" s="269"/>
    </row>
    <row r="56" spans="1:24" s="12" customFormat="1" ht="15.9" customHeight="1">
      <c r="A56" s="305"/>
      <c r="B56" s="285"/>
      <c r="C56" s="265"/>
      <c r="D56" s="265"/>
      <c r="E56" s="265"/>
      <c r="F56" s="265"/>
      <c r="G56" s="265"/>
      <c r="H56" s="265"/>
      <c r="I56" s="265"/>
      <c r="J56" s="265"/>
      <c r="K56" s="265"/>
      <c r="L56" s="265"/>
      <c r="M56" s="309"/>
      <c r="N56" s="16"/>
      <c r="O56" s="211" t="s">
        <v>57</v>
      </c>
      <c r="P56" s="152"/>
      <c r="Q56" s="153"/>
      <c r="R56" s="278"/>
      <c r="S56" s="278"/>
      <c r="T56" s="278"/>
      <c r="U56" s="278"/>
      <c r="V56" s="278"/>
      <c r="W56" s="96"/>
      <c r="X56" s="269"/>
    </row>
    <row r="57" spans="1:24" s="12" customFormat="1" ht="15.9" customHeight="1">
      <c r="A57" s="305"/>
      <c r="B57" s="285"/>
      <c r="C57" s="265"/>
      <c r="D57" s="265"/>
      <c r="E57" s="265"/>
      <c r="F57" s="265"/>
      <c r="G57" s="265"/>
      <c r="H57" s="265"/>
      <c r="I57" s="265"/>
      <c r="J57" s="265"/>
      <c r="K57" s="265"/>
      <c r="L57" s="265"/>
      <c r="M57" s="309"/>
      <c r="N57" s="16"/>
      <c r="O57" s="214" t="s">
        <v>58</v>
      </c>
      <c r="P57" s="154">
        <f>IF(P55=0,0,(P56/P55))</f>
        <v>0</v>
      </c>
      <c r="Q57" s="155">
        <f>IF(Q55=0,0,(Q56/Q55))</f>
        <v>0</v>
      </c>
      <c r="R57" s="313"/>
      <c r="S57" s="313"/>
      <c r="T57" s="313"/>
      <c r="U57" s="278"/>
      <c r="V57" s="278"/>
      <c r="W57" s="96"/>
      <c r="X57" s="269"/>
    </row>
    <row r="58" spans="1:24" s="12" customFormat="1" ht="15.9" customHeight="1">
      <c r="A58" s="305"/>
      <c r="B58" s="285"/>
      <c r="C58" s="265"/>
      <c r="D58" s="265"/>
      <c r="E58" s="265"/>
      <c r="F58" s="265"/>
      <c r="G58" s="265"/>
      <c r="H58" s="265"/>
      <c r="I58" s="265"/>
      <c r="J58" s="265"/>
      <c r="K58" s="265"/>
      <c r="L58" s="265"/>
      <c r="M58" s="309"/>
      <c r="N58" s="16"/>
      <c r="O58" s="211" t="s">
        <v>59</v>
      </c>
      <c r="P58" s="152"/>
      <c r="Q58" s="153"/>
      <c r="R58" s="313"/>
      <c r="S58" s="313"/>
      <c r="T58" s="313"/>
      <c r="U58" s="278"/>
      <c r="V58" s="278"/>
      <c r="W58" s="96"/>
      <c r="X58" s="269"/>
    </row>
    <row r="59" spans="1:24" s="12" customFormat="1" ht="15.9" customHeight="1">
      <c r="A59" s="305"/>
      <c r="B59" s="285"/>
      <c r="C59" s="265"/>
      <c r="D59" s="265"/>
      <c r="E59" s="265"/>
      <c r="F59" s="265"/>
      <c r="G59" s="265"/>
      <c r="H59" s="265"/>
      <c r="I59" s="265"/>
      <c r="J59" s="265"/>
      <c r="K59" s="265"/>
      <c r="L59" s="265"/>
      <c r="M59" s="309"/>
      <c r="N59" s="16"/>
      <c r="O59" s="211" t="s">
        <v>60</v>
      </c>
      <c r="P59" s="152">
        <f>P56-P58</f>
        <v>0</v>
      </c>
      <c r="Q59" s="153">
        <f>Q56-Q58</f>
        <v>0</v>
      </c>
      <c r="R59" s="313"/>
      <c r="S59" s="313"/>
      <c r="T59" s="313"/>
      <c r="U59" s="278"/>
      <c r="V59" s="278"/>
      <c r="W59" s="96"/>
      <c r="X59" s="269"/>
    </row>
    <row r="60" spans="1:24" s="12" customFormat="1" ht="15.9" customHeight="1">
      <c r="A60" s="305"/>
      <c r="B60" s="285"/>
      <c r="C60" s="265"/>
      <c r="D60" s="265"/>
      <c r="E60" s="265"/>
      <c r="F60" s="265"/>
      <c r="G60" s="265"/>
      <c r="H60" s="265"/>
      <c r="I60" s="265"/>
      <c r="J60" s="265"/>
      <c r="K60" s="265"/>
      <c r="L60" s="265"/>
      <c r="M60" s="309"/>
      <c r="N60" s="16"/>
      <c r="O60" s="214" t="s">
        <v>58</v>
      </c>
      <c r="P60" s="154">
        <f>IF(P55=0,0,(P59/P55))</f>
        <v>0</v>
      </c>
      <c r="Q60" s="155">
        <f>IF(Q55=0,0,(Q59/Q55))</f>
        <v>0</v>
      </c>
      <c r="R60" s="313"/>
      <c r="S60" s="313"/>
      <c r="T60" s="313"/>
      <c r="U60" s="278"/>
      <c r="V60" s="278"/>
      <c r="W60" s="96"/>
      <c r="X60" s="269"/>
    </row>
    <row r="61" spans="1:24" s="12" customFormat="1" ht="15.9" customHeight="1">
      <c r="A61" s="305"/>
      <c r="B61" s="285"/>
      <c r="C61" s="265"/>
      <c r="D61" s="265"/>
      <c r="E61" s="265"/>
      <c r="F61" s="265"/>
      <c r="G61" s="265"/>
      <c r="H61" s="265"/>
      <c r="I61" s="265"/>
      <c r="J61" s="265"/>
      <c r="K61" s="265"/>
      <c r="L61" s="265"/>
      <c r="M61" s="309"/>
      <c r="N61" s="16"/>
      <c r="O61" s="211" t="s">
        <v>61</v>
      </c>
      <c r="P61" s="156"/>
      <c r="Q61" s="157"/>
      <c r="R61" s="278"/>
      <c r="S61" s="278"/>
      <c r="T61" s="278"/>
      <c r="U61" s="278"/>
      <c r="V61" s="278"/>
      <c r="W61" s="96"/>
      <c r="X61" s="269"/>
    </row>
    <row r="62" spans="1:24" s="12" customFormat="1" ht="15.9" customHeight="1">
      <c r="A62" s="305"/>
      <c r="B62" s="285"/>
      <c r="C62" s="265"/>
      <c r="D62" s="265"/>
      <c r="E62" s="265"/>
      <c r="F62" s="265"/>
      <c r="G62" s="265"/>
      <c r="H62" s="265"/>
      <c r="I62" s="265"/>
      <c r="J62" s="265"/>
      <c r="K62" s="265"/>
      <c r="L62" s="265"/>
      <c r="M62" s="309"/>
      <c r="N62" s="16"/>
      <c r="O62" s="211" t="s">
        <v>62</v>
      </c>
      <c r="P62" s="156"/>
      <c r="Q62" s="157"/>
      <c r="R62" s="278"/>
      <c r="S62" s="278"/>
      <c r="T62" s="278"/>
      <c r="U62" s="278"/>
      <c r="V62" s="278"/>
      <c r="W62" s="96"/>
      <c r="X62" s="269"/>
    </row>
    <row r="63" spans="1:24" s="12" customFormat="1" ht="15.9" customHeight="1">
      <c r="A63" s="305"/>
      <c r="B63" s="285"/>
      <c r="C63" s="265"/>
      <c r="D63" s="265"/>
      <c r="E63" s="265"/>
      <c r="F63" s="265"/>
      <c r="G63" s="265"/>
      <c r="H63" s="265"/>
      <c r="I63" s="265"/>
      <c r="J63" s="265"/>
      <c r="K63" s="265"/>
      <c r="L63" s="265"/>
      <c r="M63" s="309"/>
      <c r="N63" s="16"/>
      <c r="O63" s="211" t="s">
        <v>63</v>
      </c>
      <c r="P63" s="156"/>
      <c r="Q63" s="157"/>
      <c r="R63" s="313"/>
      <c r="S63" s="313"/>
      <c r="T63" s="313"/>
      <c r="U63" s="278"/>
      <c r="V63" s="278"/>
      <c r="W63" s="96"/>
      <c r="X63" s="269"/>
    </row>
    <row r="64" spans="1:24" s="12" customFormat="1" ht="15.9" customHeight="1" thickBot="1">
      <c r="A64" s="305"/>
      <c r="B64" s="286"/>
      <c r="C64" s="288"/>
      <c r="D64" s="288"/>
      <c r="E64" s="288"/>
      <c r="F64" s="288"/>
      <c r="G64" s="288"/>
      <c r="H64" s="288"/>
      <c r="I64" s="288"/>
      <c r="J64" s="288"/>
      <c r="K64" s="288"/>
      <c r="L64" s="288"/>
      <c r="M64" s="314"/>
      <c r="N64" s="16"/>
      <c r="O64" s="215" t="s">
        <v>16</v>
      </c>
      <c r="P64" s="158"/>
      <c r="Q64" s="159"/>
      <c r="R64" s="315"/>
      <c r="S64" s="315"/>
      <c r="T64" s="315"/>
      <c r="U64" s="316"/>
      <c r="V64" s="316"/>
      <c r="W64" s="145"/>
      <c r="X64" s="290"/>
    </row>
  </sheetData>
  <mergeCells count="57">
    <mergeCell ref="C37:D37"/>
    <mergeCell ref="I37:J37"/>
    <mergeCell ref="C38:D38"/>
    <mergeCell ref="I38:J38"/>
    <mergeCell ref="C34:D34"/>
    <mergeCell ref="I34:J34"/>
    <mergeCell ref="C35:D35"/>
    <mergeCell ref="I35:J35"/>
    <mergeCell ref="C36:D36"/>
    <mergeCell ref="I36:J36"/>
    <mergeCell ref="C33:D33"/>
    <mergeCell ref="I33:J33"/>
    <mergeCell ref="B23:C23"/>
    <mergeCell ref="B24:C24"/>
    <mergeCell ref="B25:C25"/>
    <mergeCell ref="B26:C26"/>
    <mergeCell ref="C30:D30"/>
    <mergeCell ref="I30:J30"/>
    <mergeCell ref="C31:D31"/>
    <mergeCell ref="I31:J31"/>
    <mergeCell ref="C32:D32"/>
    <mergeCell ref="I32:J32"/>
    <mergeCell ref="B27:C27"/>
    <mergeCell ref="B22:C22"/>
    <mergeCell ref="B11:C11"/>
    <mergeCell ref="B12:C12"/>
    <mergeCell ref="B13:C13"/>
    <mergeCell ref="B14:C14"/>
    <mergeCell ref="B15:C15"/>
    <mergeCell ref="B16:C16"/>
    <mergeCell ref="B17:C17"/>
    <mergeCell ref="B18:C18"/>
    <mergeCell ref="B19:C19"/>
    <mergeCell ref="B20:C20"/>
    <mergeCell ref="B21:C21"/>
    <mergeCell ref="B10:C10"/>
    <mergeCell ref="D5:H5"/>
    <mergeCell ref="I5:M5"/>
    <mergeCell ref="B7:C7"/>
    <mergeCell ref="B8:C8"/>
    <mergeCell ref="B9:C9"/>
    <mergeCell ref="C39:D39"/>
    <mergeCell ref="I39:J39"/>
    <mergeCell ref="C40:D40"/>
    <mergeCell ref="I40:J40"/>
    <mergeCell ref="C41:D41"/>
    <mergeCell ref="I41:J41"/>
    <mergeCell ref="C45:D45"/>
    <mergeCell ref="I45:J45"/>
    <mergeCell ref="C46:D46"/>
    <mergeCell ref="I46:J46"/>
    <mergeCell ref="C42:D42"/>
    <mergeCell ref="I42:J42"/>
    <mergeCell ref="C43:D43"/>
    <mergeCell ref="I43:J43"/>
    <mergeCell ref="C44:D44"/>
    <mergeCell ref="I44:J44"/>
  </mergeCells>
  <phoneticPr fontId="4"/>
  <pageMargins left="0.19685039370078741" right="0.19685039370078741" top="0.39370078740157483" bottom="0.19685039370078741" header="0" footer="0"/>
  <pageSetup paperSize="9" scale="54"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Button 5">
              <controlPr defaultSize="0" print="0" autoFill="0" autoPict="0" macro="[0]!Get_Data">
                <anchor moveWithCells="1" sizeWithCells="1">
                  <from>
                    <xdr:col>1</xdr:col>
                    <xdr:colOff>7620</xdr:colOff>
                    <xdr:row>0</xdr:row>
                    <xdr:rowOff>22860</xdr:rowOff>
                  </from>
                  <to>
                    <xdr:col>2</xdr:col>
                    <xdr:colOff>640080</xdr:colOff>
                    <xdr:row>1</xdr:row>
                    <xdr:rowOff>0</xdr:rowOff>
                  </to>
                </anchor>
              </controlPr>
            </control>
          </mc:Choice>
        </mc:AlternateContent>
        <mc:AlternateContent xmlns:mc="http://schemas.openxmlformats.org/markup-compatibility/2006">
          <mc:Choice Requires="x14">
            <control shapeId="3078" r:id="rId5" name="Button 6">
              <controlPr defaultSize="0" print="0" autoFill="0" autoPict="0" macro="[0]!Export_Report">
                <anchor moveWithCells="1" sizeWithCells="1">
                  <from>
                    <xdr:col>3</xdr:col>
                    <xdr:colOff>114300</xdr:colOff>
                    <xdr:row>0</xdr:row>
                    <xdr:rowOff>7620</xdr:rowOff>
                  </from>
                  <to>
                    <xdr:col>4</xdr:col>
                    <xdr:colOff>746760</xdr:colOff>
                    <xdr:row>0</xdr:row>
                    <xdr:rowOff>274320</xdr:rowOff>
                  </to>
                </anchor>
              </controlPr>
            </control>
          </mc:Choice>
        </mc:AlternateContent>
        <mc:AlternateContent xmlns:mc="http://schemas.openxmlformats.org/markup-compatibility/2006">
          <mc:Choice Requires="x14">
            <control shapeId="3079" r:id="rId6" name="Button 7">
              <controlPr defaultSize="0" print="0" autoFill="0" autoPict="0" macro="[0]!Get_Data">
                <anchor moveWithCells="1" sizeWithCells="1">
                  <from>
                    <xdr:col>1</xdr:col>
                    <xdr:colOff>7620</xdr:colOff>
                    <xdr:row>0</xdr:row>
                    <xdr:rowOff>22860</xdr:rowOff>
                  </from>
                  <to>
                    <xdr:col>2</xdr:col>
                    <xdr:colOff>640080</xdr:colOff>
                    <xdr:row>1</xdr:row>
                    <xdr:rowOff>0</xdr:rowOff>
                  </to>
                </anchor>
              </controlPr>
            </control>
          </mc:Choice>
        </mc:AlternateContent>
        <mc:AlternateContent xmlns:mc="http://schemas.openxmlformats.org/markup-compatibility/2006">
          <mc:Choice Requires="x14">
            <control shapeId="3080" r:id="rId7" name="Button 8">
              <controlPr defaultSize="0" print="0" autoFill="0" autoPict="0" macro="[0]!Export_Report">
                <anchor moveWithCells="1" sizeWithCells="1">
                  <from>
                    <xdr:col>3</xdr:col>
                    <xdr:colOff>114300</xdr:colOff>
                    <xdr:row>0</xdr:row>
                    <xdr:rowOff>7620</xdr:rowOff>
                  </from>
                  <to>
                    <xdr:col>4</xdr:col>
                    <xdr:colOff>746760</xdr:colOff>
                    <xdr:row>0</xdr:row>
                    <xdr:rowOff>274320</xdr:rowOff>
                  </to>
                </anchor>
              </controlPr>
            </control>
          </mc:Choice>
        </mc:AlternateContent>
        <mc:AlternateContent xmlns:mc="http://schemas.openxmlformats.org/markup-compatibility/2006">
          <mc:Choice Requires="x14">
            <control shapeId="3081" r:id="rId8" name="Button 9">
              <controlPr defaultSize="0" print="0" autoFill="0" autoPict="0" macro="[0]!Get_Data">
                <anchor moveWithCells="1" sizeWithCells="1">
                  <from>
                    <xdr:col>1</xdr:col>
                    <xdr:colOff>7620</xdr:colOff>
                    <xdr:row>0</xdr:row>
                    <xdr:rowOff>22860</xdr:rowOff>
                  </from>
                  <to>
                    <xdr:col>2</xdr:col>
                    <xdr:colOff>640080</xdr:colOff>
                    <xdr:row>1</xdr:row>
                    <xdr:rowOff>0</xdr:rowOff>
                  </to>
                </anchor>
              </controlPr>
            </control>
          </mc:Choice>
        </mc:AlternateContent>
        <mc:AlternateContent xmlns:mc="http://schemas.openxmlformats.org/markup-compatibility/2006">
          <mc:Choice Requires="x14">
            <control shapeId="3082" r:id="rId9" name="Button 10">
              <controlPr defaultSize="0" print="0" autoFill="0" autoPict="0" macro="[0]!Export_Report">
                <anchor moveWithCells="1" sizeWithCells="1">
                  <from>
                    <xdr:col>3</xdr:col>
                    <xdr:colOff>114300</xdr:colOff>
                    <xdr:row>0</xdr:row>
                    <xdr:rowOff>7620</xdr:rowOff>
                  </from>
                  <to>
                    <xdr:col>4</xdr:col>
                    <xdr:colOff>746760</xdr:colOff>
                    <xdr:row>0</xdr:row>
                    <xdr:rowOff>274320</xdr:rowOff>
                  </to>
                </anchor>
              </controlPr>
            </control>
          </mc:Choice>
        </mc:AlternateContent>
        <mc:AlternateContent xmlns:mc="http://schemas.openxmlformats.org/markup-compatibility/2006">
          <mc:Choice Requires="x14">
            <control shapeId="3083" r:id="rId10" name="Button 11">
              <controlPr defaultSize="0" print="0" autoFill="0" autoPict="0" macro="[0]!Get_Data">
                <anchor moveWithCells="1" sizeWithCells="1">
                  <from>
                    <xdr:col>1</xdr:col>
                    <xdr:colOff>7620</xdr:colOff>
                    <xdr:row>0</xdr:row>
                    <xdr:rowOff>22860</xdr:rowOff>
                  </from>
                  <to>
                    <xdr:col>2</xdr:col>
                    <xdr:colOff>640080</xdr:colOff>
                    <xdr:row>1</xdr:row>
                    <xdr:rowOff>0</xdr:rowOff>
                  </to>
                </anchor>
              </controlPr>
            </control>
          </mc:Choice>
        </mc:AlternateContent>
        <mc:AlternateContent xmlns:mc="http://schemas.openxmlformats.org/markup-compatibility/2006">
          <mc:Choice Requires="x14">
            <control shapeId="3084" r:id="rId11" name="Button 12">
              <controlPr defaultSize="0" print="0" autoFill="0" autoPict="0" macro="[0]!Export_Report">
                <anchor moveWithCells="1" sizeWithCells="1">
                  <from>
                    <xdr:col>3</xdr:col>
                    <xdr:colOff>114300</xdr:colOff>
                    <xdr:row>0</xdr:row>
                    <xdr:rowOff>7620</xdr:rowOff>
                  </from>
                  <to>
                    <xdr:col>4</xdr:col>
                    <xdr:colOff>746760</xdr:colOff>
                    <xdr:row>0</xdr:row>
                    <xdr:rowOff>274320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397FC-195F-4794-B37C-2FED4A2BACF7}">
  <sheetPr codeName="Sheet3">
    <pageSetUpPr fitToPage="1"/>
  </sheetPr>
  <dimension ref="A1:X64"/>
  <sheetViews>
    <sheetView showGridLines="0" view="pageBreakPreview" topLeftCell="A22" zoomScaleNormal="100" zoomScaleSheetLayoutView="100" workbookViewId="0">
      <selection activeCell="M26" sqref="M26"/>
    </sheetView>
  </sheetViews>
  <sheetFormatPr defaultColWidth="9" defaultRowHeight="15.9" customHeight="1"/>
  <cols>
    <col min="1" max="1" width="3.19921875" style="11" customWidth="1"/>
    <col min="2" max="13" width="9.8984375" style="11" customWidth="1"/>
    <col min="14" max="14" width="1.69921875" style="11" customWidth="1"/>
    <col min="15" max="15" width="10.09765625" style="11" customWidth="1"/>
    <col min="16" max="24" width="9.8984375" style="11" customWidth="1"/>
    <col min="25" max="16384" width="9" style="11"/>
  </cols>
  <sheetData>
    <row r="1" spans="1:24" ht="23.1" customHeight="1"/>
    <row r="2" spans="1:24" ht="23.1" customHeight="1">
      <c r="B2" s="161" t="s">
        <v>64</v>
      </c>
      <c r="C2" s="163"/>
      <c r="D2" s="11" t="s">
        <v>249</v>
      </c>
    </row>
    <row r="3" spans="1:24" ht="15.9" customHeight="1">
      <c r="B3" s="1" t="s">
        <v>0</v>
      </c>
      <c r="C3" s="1"/>
      <c r="D3" s="2" t="s">
        <v>247</v>
      </c>
      <c r="E3" s="210" t="str">
        <f>IF(マスタ!E3="","",マスタ!E3)</f>
        <v/>
      </c>
      <c r="F3" s="3"/>
      <c r="G3" s="4"/>
      <c r="H3" s="4" t="s">
        <v>1</v>
      </c>
      <c r="I3" s="198" t="str">
        <f>IF(マスタ!E4="","",マスタ!E4)</f>
        <v/>
      </c>
      <c r="J3" s="5"/>
      <c r="K3" s="6" t="str">
        <f>"第"&amp;マスタ!E5&amp;"期"</f>
        <v>第期</v>
      </c>
      <c r="L3" s="6"/>
      <c r="M3" s="7" t="str">
        <f>マスタ!E6&amp;"年6月度"</f>
        <v>年6月度</v>
      </c>
      <c r="N3" s="8"/>
      <c r="O3" s="9" t="s">
        <v>2</v>
      </c>
      <c r="P3" s="10"/>
      <c r="Q3" s="10"/>
      <c r="U3" s="12"/>
      <c r="V3" s="13"/>
      <c r="W3" s="13"/>
      <c r="X3" s="13">
        <f ca="1">NOW()</f>
        <v>46072.486122106478</v>
      </c>
    </row>
    <row r="4" spans="1:24" s="17" customFormat="1" ht="15.9" customHeight="1" thickBot="1">
      <c r="B4" s="14" t="str">
        <f>マスタ!E6&amp;"年6月度"</f>
        <v>年6月度</v>
      </c>
      <c r="C4" s="14"/>
      <c r="D4" s="15"/>
      <c r="E4" s="15"/>
      <c r="F4" s="10"/>
      <c r="G4" s="10"/>
      <c r="H4" s="10"/>
      <c r="I4" s="10"/>
      <c r="J4" s="10"/>
      <c r="K4" s="10"/>
      <c r="L4" s="10"/>
      <c r="M4" s="10"/>
      <c r="N4" s="16"/>
      <c r="O4" s="16"/>
      <c r="P4" s="16"/>
      <c r="Q4" s="16"/>
      <c r="R4" s="16"/>
      <c r="S4" s="16"/>
      <c r="T4" s="16"/>
      <c r="U4" s="12"/>
      <c r="V4" s="12"/>
    </row>
    <row r="5" spans="1:24" s="12" customFormat="1" ht="15.9" customHeight="1">
      <c r="A5" s="10"/>
      <c r="B5" s="18"/>
      <c r="C5" s="19"/>
      <c r="D5" s="385" t="s">
        <v>3</v>
      </c>
      <c r="E5" s="386"/>
      <c r="F5" s="386"/>
      <c r="G5" s="386"/>
      <c r="H5" s="387"/>
      <c r="I5" s="385" t="s">
        <v>4</v>
      </c>
      <c r="J5" s="386"/>
      <c r="K5" s="386"/>
      <c r="L5" s="386"/>
      <c r="M5" s="388"/>
      <c r="N5" s="16"/>
      <c r="O5" s="20" t="str">
        <f>"【"&amp;マスタ!E5&amp;"期 上期 各部 半期予測】"</f>
        <v>【期 上期 各部 半期予測】</v>
      </c>
      <c r="P5" s="21"/>
      <c r="Q5" s="22"/>
      <c r="R5" s="22"/>
      <c r="S5" s="22"/>
      <c r="T5" s="22"/>
      <c r="U5" s="23"/>
      <c r="V5" s="24"/>
      <c r="W5" s="25"/>
      <c r="X5" s="26"/>
    </row>
    <row r="6" spans="1:24" s="12" customFormat="1" ht="15.9" customHeight="1">
      <c r="A6" s="10"/>
      <c r="B6" s="27" t="s">
        <v>6</v>
      </c>
      <c r="C6" s="28"/>
      <c r="D6" s="29" t="s">
        <v>7</v>
      </c>
      <c r="E6" s="30" t="s">
        <v>8</v>
      </c>
      <c r="F6" s="30" t="s">
        <v>9</v>
      </c>
      <c r="G6" s="31" t="s">
        <v>10</v>
      </c>
      <c r="H6" s="32" t="s">
        <v>11</v>
      </c>
      <c r="I6" s="29" t="s">
        <v>7</v>
      </c>
      <c r="J6" s="30" t="s">
        <v>12</v>
      </c>
      <c r="K6" s="31" t="s">
        <v>13</v>
      </c>
      <c r="L6" s="30" t="s">
        <v>11</v>
      </c>
      <c r="M6" s="33" t="s">
        <v>14</v>
      </c>
      <c r="N6" s="16"/>
      <c r="O6" s="34"/>
      <c r="P6" s="35" t="s">
        <v>15</v>
      </c>
      <c r="Q6" s="37"/>
      <c r="R6" s="36"/>
      <c r="S6" s="35" t="s">
        <v>63</v>
      </c>
      <c r="T6" s="37"/>
      <c r="U6" s="36"/>
      <c r="V6" s="35" t="s">
        <v>16</v>
      </c>
      <c r="W6" s="37"/>
      <c r="X6" s="165"/>
    </row>
    <row r="7" spans="1:24" s="12" customFormat="1" ht="15.9" customHeight="1">
      <c r="A7" s="10"/>
      <c r="B7" s="389" t="s">
        <v>17</v>
      </c>
      <c r="C7" s="390"/>
      <c r="D7" s="40">
        <f>SET!E5/SET!$B$1</f>
        <v>0</v>
      </c>
      <c r="E7" s="41">
        <f>SET!E18/SET!$B$1</f>
        <v>0</v>
      </c>
      <c r="F7" s="42">
        <f>SET!E32/SET!$B$1</f>
        <v>0</v>
      </c>
      <c r="G7" s="43">
        <f>SET!E47/SET!$B$1</f>
        <v>0</v>
      </c>
      <c r="H7" s="44">
        <f t="shared" ref="H7" si="0">G7-D7</f>
        <v>0</v>
      </c>
      <c r="I7" s="40">
        <f>事業部長5!I7+D7</f>
        <v>0</v>
      </c>
      <c r="J7" s="41">
        <f>事業部長5!J7+E7</f>
        <v>0</v>
      </c>
      <c r="K7" s="45">
        <f>SET!E64/SET!$B$1</f>
        <v>0</v>
      </c>
      <c r="L7" s="42">
        <f>K7-I7</f>
        <v>0</v>
      </c>
      <c r="M7" s="46">
        <f>K7-J7</f>
        <v>0</v>
      </c>
      <c r="N7" s="16"/>
      <c r="O7" s="47" t="s">
        <v>260</v>
      </c>
      <c r="P7" s="167" t="s">
        <v>18</v>
      </c>
      <c r="Q7" s="168" t="s">
        <v>72</v>
      </c>
      <c r="R7" s="169" t="s">
        <v>261</v>
      </c>
      <c r="S7" s="167" t="s">
        <v>18</v>
      </c>
      <c r="T7" s="168" t="s">
        <v>72</v>
      </c>
      <c r="U7" s="169" t="s">
        <v>261</v>
      </c>
      <c r="V7" s="167" t="s">
        <v>18</v>
      </c>
      <c r="W7" s="168" t="s">
        <v>72</v>
      </c>
      <c r="X7" s="170" t="s">
        <v>261</v>
      </c>
    </row>
    <row r="8" spans="1:24" s="12" customFormat="1" ht="15.9" customHeight="1" thickBot="1">
      <c r="A8" s="10"/>
      <c r="B8" s="391" t="s">
        <v>20</v>
      </c>
      <c r="C8" s="392"/>
      <c r="D8" s="48">
        <f>SET!E6/SET!$B$1</f>
        <v>0</v>
      </c>
      <c r="E8" s="49">
        <f>SET!E19/SET!$B$1</f>
        <v>0</v>
      </c>
      <c r="F8" s="49">
        <f>SET!E33/SET!$B$1</f>
        <v>0</v>
      </c>
      <c r="G8" s="50">
        <f>SET!E48/SET!$B$1</f>
        <v>0</v>
      </c>
      <c r="H8" s="51">
        <f>G8-D8</f>
        <v>0</v>
      </c>
      <c r="I8" s="52">
        <f>事業部長5!I8+D8</f>
        <v>0</v>
      </c>
      <c r="J8" s="53">
        <f>事業部長5!J8+E8</f>
        <v>0</v>
      </c>
      <c r="K8" s="54">
        <f>SET!E65/SET!$B$1</f>
        <v>0</v>
      </c>
      <c r="L8" s="53">
        <f t="shared" ref="L8:L22" si="1">K8-I8</f>
        <v>0</v>
      </c>
      <c r="M8" s="55">
        <f t="shared" ref="M8:M22" si="2">K8-J8</f>
        <v>0</v>
      </c>
      <c r="N8" s="16"/>
      <c r="O8" s="56" t="str">
        <f>IF(マスタ!E21="","-",マスタ!E21)</f>
        <v>-</v>
      </c>
      <c r="P8" s="218">
        <f>SET!E154/SET!$B$1</f>
        <v>0</v>
      </c>
      <c r="Q8" s="317"/>
      <c r="R8" s="219">
        <f>SET!E121/SET!$B$1</f>
        <v>0</v>
      </c>
      <c r="S8" s="218">
        <f>SET!E165/SET!$B$1</f>
        <v>0</v>
      </c>
      <c r="T8" s="317"/>
      <c r="U8" s="220">
        <f>SET!E132/SET!$B$1</f>
        <v>0</v>
      </c>
      <c r="V8" s="221">
        <f>SET!E176/SET!$B$1</f>
        <v>0</v>
      </c>
      <c r="W8" s="317"/>
      <c r="X8" s="318">
        <f>SET!E143/SET!$B$1</f>
        <v>0</v>
      </c>
    </row>
    <row r="9" spans="1:24" s="12" customFormat="1" ht="15.9" customHeight="1" thickTop="1">
      <c r="A9" s="10"/>
      <c r="B9" s="393" t="s">
        <v>21</v>
      </c>
      <c r="C9" s="394"/>
      <c r="D9" s="57">
        <f>IF(D7=0,0,(D8/D7))</f>
        <v>0</v>
      </c>
      <c r="E9" s="58">
        <f>IF(E7=0,0,(E8/E7))</f>
        <v>0</v>
      </c>
      <c r="F9" s="58">
        <f t="shared" ref="F9:G9" si="3">IF(F7=0,0,(F8/F7))</f>
        <v>0</v>
      </c>
      <c r="G9" s="59">
        <f t="shared" si="3"/>
        <v>0</v>
      </c>
      <c r="H9" s="60">
        <f t="shared" ref="H9:H24" si="4">G9-D9</f>
        <v>0</v>
      </c>
      <c r="I9" s="57">
        <f t="shared" ref="I9:K9" si="5">IF(I7=0,0,(I8/I7))</f>
        <v>0</v>
      </c>
      <c r="J9" s="58">
        <f t="shared" si="5"/>
        <v>0</v>
      </c>
      <c r="K9" s="59">
        <f t="shared" si="5"/>
        <v>0</v>
      </c>
      <c r="L9" s="58">
        <f t="shared" si="1"/>
        <v>0</v>
      </c>
      <c r="M9" s="61">
        <f t="shared" si="2"/>
        <v>0</v>
      </c>
      <c r="N9" s="16"/>
      <c r="O9" s="62" t="str">
        <f>IF(マスタ!E22="","-",マスタ!E22)</f>
        <v>-</v>
      </c>
      <c r="P9" s="226">
        <f>SET!E155/SET!$B$1</f>
        <v>0</v>
      </c>
      <c r="Q9" s="319"/>
      <c r="R9" s="227">
        <f>SET!E122/SET!$B$1</f>
        <v>0</v>
      </c>
      <c r="S9" s="226">
        <f>SET!E166/SET!$B$1</f>
        <v>0</v>
      </c>
      <c r="T9" s="319"/>
      <c r="U9" s="227">
        <f>SET!E133/SET!$B$1</f>
        <v>0</v>
      </c>
      <c r="V9" s="228">
        <f>SET!E177/SET!$B$1</f>
        <v>0</v>
      </c>
      <c r="W9" s="319"/>
      <c r="X9" s="320">
        <f>SET!E144/SET!$B$1</f>
        <v>0</v>
      </c>
    </row>
    <row r="10" spans="1:24" s="12" customFormat="1" ht="15.9" customHeight="1">
      <c r="A10" s="10"/>
      <c r="B10" s="383" t="s">
        <v>22</v>
      </c>
      <c r="C10" s="384"/>
      <c r="D10" s="63">
        <f>SET!E7/SET!$B$1</f>
        <v>0</v>
      </c>
      <c r="E10" s="64">
        <f>SET!E20/SET!$B$1</f>
        <v>0</v>
      </c>
      <c r="F10" s="64">
        <f>SET!E34/SET!$B$1</f>
        <v>0</v>
      </c>
      <c r="G10" s="65">
        <f>SET!E49/SET!$B$1</f>
        <v>0</v>
      </c>
      <c r="H10" s="66">
        <f t="shared" si="4"/>
        <v>0</v>
      </c>
      <c r="I10" s="63">
        <f>事業部長5!I10+D10</f>
        <v>0</v>
      </c>
      <c r="J10" s="64">
        <f>事業部長5!J10+E10</f>
        <v>0</v>
      </c>
      <c r="K10" s="67">
        <f>SET!E66/SET!$B$1</f>
        <v>0</v>
      </c>
      <c r="L10" s="68">
        <f t="shared" si="1"/>
        <v>0</v>
      </c>
      <c r="M10" s="69">
        <f t="shared" si="2"/>
        <v>0</v>
      </c>
      <c r="N10" s="16"/>
      <c r="O10" s="62" t="str">
        <f>IF(マスタ!E23="","-",マスタ!E23)</f>
        <v>-</v>
      </c>
      <c r="P10" s="226">
        <f>SET!E156/SET!$B$1</f>
        <v>0</v>
      </c>
      <c r="Q10" s="319"/>
      <c r="R10" s="227">
        <f>SET!E123/SET!$B$1</f>
        <v>0</v>
      </c>
      <c r="S10" s="226">
        <f>SET!E167/SET!$B$1</f>
        <v>0</v>
      </c>
      <c r="T10" s="319"/>
      <c r="U10" s="227">
        <f>SET!E134/SET!$B$1</f>
        <v>0</v>
      </c>
      <c r="V10" s="228">
        <f>SET!E178/SET!$B$1</f>
        <v>0</v>
      </c>
      <c r="W10" s="319"/>
      <c r="X10" s="320">
        <f>SET!E145/SET!$B$1</f>
        <v>0</v>
      </c>
    </row>
    <row r="11" spans="1:24" s="12" customFormat="1" ht="15.9" customHeight="1" thickBot="1">
      <c r="A11" s="10"/>
      <c r="B11" s="397" t="s">
        <v>23</v>
      </c>
      <c r="C11" s="398"/>
      <c r="D11" s="70">
        <f>D8-D10</f>
        <v>0</v>
      </c>
      <c r="E11" s="71">
        <f>E8-E10</f>
        <v>0</v>
      </c>
      <c r="F11" s="71">
        <f t="shared" ref="F11:G11" si="6">F8-F10</f>
        <v>0</v>
      </c>
      <c r="G11" s="72">
        <f t="shared" si="6"/>
        <v>0</v>
      </c>
      <c r="H11" s="73">
        <f t="shared" si="4"/>
        <v>0</v>
      </c>
      <c r="I11" s="70">
        <f t="shared" ref="I11:K11" si="7">I8-I10</f>
        <v>0</v>
      </c>
      <c r="J11" s="71">
        <f t="shared" si="7"/>
        <v>0</v>
      </c>
      <c r="K11" s="72">
        <f t="shared" si="7"/>
        <v>0</v>
      </c>
      <c r="L11" s="71">
        <f t="shared" si="1"/>
        <v>0</v>
      </c>
      <c r="M11" s="74">
        <f t="shared" si="2"/>
        <v>0</v>
      </c>
      <c r="N11" s="16"/>
      <c r="O11" s="62" t="str">
        <f>IF(マスタ!E24="","-",マスタ!E24)</f>
        <v>-</v>
      </c>
      <c r="P11" s="226">
        <f>SET!E157/SET!$B$1</f>
        <v>0</v>
      </c>
      <c r="Q11" s="319"/>
      <c r="R11" s="227">
        <f>SET!E124/SET!$B$1</f>
        <v>0</v>
      </c>
      <c r="S11" s="226">
        <f>SET!E168/SET!$B$1</f>
        <v>0</v>
      </c>
      <c r="T11" s="319"/>
      <c r="U11" s="227">
        <f>SET!E135/SET!$B$1</f>
        <v>0</v>
      </c>
      <c r="V11" s="228">
        <f>SET!E179/SET!$B$1</f>
        <v>0</v>
      </c>
      <c r="W11" s="319"/>
      <c r="X11" s="320">
        <f>SET!E146/SET!$B$1</f>
        <v>0</v>
      </c>
    </row>
    <row r="12" spans="1:24" s="12" customFormat="1" ht="15.9" customHeight="1" thickTop="1">
      <c r="A12" s="10"/>
      <c r="B12" s="393" t="s">
        <v>21</v>
      </c>
      <c r="C12" s="394"/>
      <c r="D12" s="57">
        <f>IF(D7=0,0,(D11/D7))</f>
        <v>0</v>
      </c>
      <c r="E12" s="58">
        <f>IF(E7=0,0,(E11/E7))</f>
        <v>0</v>
      </c>
      <c r="F12" s="58">
        <f t="shared" ref="F12:G12" si="8">IF(F7=0,0,(F11/F7))</f>
        <v>0</v>
      </c>
      <c r="G12" s="59">
        <f t="shared" si="8"/>
        <v>0</v>
      </c>
      <c r="H12" s="60">
        <f t="shared" si="4"/>
        <v>0</v>
      </c>
      <c r="I12" s="57">
        <f t="shared" ref="I12:K12" si="9">IF(I7=0,0,(I11/I7))</f>
        <v>0</v>
      </c>
      <c r="J12" s="58">
        <f t="shared" si="9"/>
        <v>0</v>
      </c>
      <c r="K12" s="59">
        <f t="shared" si="9"/>
        <v>0</v>
      </c>
      <c r="L12" s="58">
        <f t="shared" si="1"/>
        <v>0</v>
      </c>
      <c r="M12" s="61">
        <f t="shared" si="2"/>
        <v>0</v>
      </c>
      <c r="N12" s="16"/>
      <c r="O12" s="62" t="str">
        <f>IF(マスタ!E25="","-",マスタ!E25)</f>
        <v>-</v>
      </c>
      <c r="P12" s="226">
        <f>SET!E158/SET!$B$1</f>
        <v>0</v>
      </c>
      <c r="Q12" s="319"/>
      <c r="R12" s="227">
        <f>SET!E125/SET!$B$1</f>
        <v>0</v>
      </c>
      <c r="S12" s="226">
        <f>SET!E169/SET!$B$1</f>
        <v>0</v>
      </c>
      <c r="T12" s="319"/>
      <c r="U12" s="227">
        <f>SET!E136/SET!$B$1</f>
        <v>0</v>
      </c>
      <c r="V12" s="228">
        <f>SET!E180/SET!$B$1</f>
        <v>0</v>
      </c>
      <c r="W12" s="319"/>
      <c r="X12" s="320">
        <f>SET!E147/SET!$B$1</f>
        <v>0</v>
      </c>
    </row>
    <row r="13" spans="1:24" s="12" customFormat="1" ht="15.9" customHeight="1" thickBot="1">
      <c r="A13" s="10"/>
      <c r="B13" s="399" t="s">
        <v>24</v>
      </c>
      <c r="C13" s="400"/>
      <c r="D13" s="75">
        <f>SET!E9/SET!$B$1</f>
        <v>0</v>
      </c>
      <c r="E13" s="76">
        <f>SET!E22/SET!$B$1</f>
        <v>0</v>
      </c>
      <c r="F13" s="76">
        <f>SET!E36/SET!$B$1</f>
        <v>0</v>
      </c>
      <c r="G13" s="77">
        <f>SET!E51/SET!$B$1</f>
        <v>0</v>
      </c>
      <c r="H13" s="78">
        <f t="shared" si="4"/>
        <v>0</v>
      </c>
      <c r="I13" s="75">
        <f>事業部長5!I13+D13</f>
        <v>0</v>
      </c>
      <c r="J13" s="76">
        <f>事業部長5!J13+E13</f>
        <v>0</v>
      </c>
      <c r="K13" s="77">
        <f>SET!E68/SET!$B$1</f>
        <v>0</v>
      </c>
      <c r="L13" s="76">
        <f t="shared" si="1"/>
        <v>0</v>
      </c>
      <c r="M13" s="79">
        <f t="shared" si="2"/>
        <v>0</v>
      </c>
      <c r="N13" s="16"/>
      <c r="O13" s="339" t="str">
        <f>IF(マスタ!E26="","-",マスタ!E26)</f>
        <v>-</v>
      </c>
      <c r="P13" s="321">
        <f>SET!E159/SET!$B$1</f>
        <v>0</v>
      </c>
      <c r="Q13" s="322"/>
      <c r="R13" s="323">
        <f>SET!E126/SET!$B$1</f>
        <v>0</v>
      </c>
      <c r="S13" s="321">
        <f>SET!E170/SET!$B$1</f>
        <v>0</v>
      </c>
      <c r="T13" s="322"/>
      <c r="U13" s="323">
        <f>SET!E137/SET!$B$1</f>
        <v>0</v>
      </c>
      <c r="V13" s="237">
        <f>SET!E181/SET!$B$1</f>
        <v>0</v>
      </c>
      <c r="W13" s="322"/>
      <c r="X13" s="324">
        <f>SET!E148/SET!$B$1</f>
        <v>0</v>
      </c>
    </row>
    <row r="14" spans="1:24" s="12" customFormat="1" ht="15.9" customHeight="1" thickTop="1" thickBot="1">
      <c r="A14" s="10"/>
      <c r="B14" s="401" t="s">
        <v>25</v>
      </c>
      <c r="C14" s="402"/>
      <c r="D14" s="75">
        <f>SET!E10/SET!$B$1</f>
        <v>0</v>
      </c>
      <c r="E14" s="76">
        <f>SET!E23/SET!$B$1</f>
        <v>0</v>
      </c>
      <c r="F14" s="76">
        <f>SET!E37/SET!$B$1</f>
        <v>0</v>
      </c>
      <c r="G14" s="77">
        <f>SET!E52/SET!$B$1</f>
        <v>0</v>
      </c>
      <c r="H14" s="78">
        <f t="shared" si="4"/>
        <v>0</v>
      </c>
      <c r="I14" s="75">
        <f>事業部長5!I14+D14</f>
        <v>0</v>
      </c>
      <c r="J14" s="76">
        <f>事業部長5!J14+E14</f>
        <v>0</v>
      </c>
      <c r="K14" s="77">
        <f>SET!E69/SET!$B$1</f>
        <v>0</v>
      </c>
      <c r="L14" s="76">
        <f t="shared" si="1"/>
        <v>0</v>
      </c>
      <c r="M14" s="79">
        <f t="shared" si="2"/>
        <v>0</v>
      </c>
      <c r="N14" s="16"/>
      <c r="O14" s="340" t="s">
        <v>262</v>
      </c>
      <c r="P14" s="325">
        <f>SUM(P8:P13)</f>
        <v>0</v>
      </c>
      <c r="Q14" s="326">
        <f t="shared" ref="Q14:X14" si="10">SUM(Q8:Q13)</f>
        <v>0</v>
      </c>
      <c r="R14" s="327">
        <f t="shared" si="10"/>
        <v>0</v>
      </c>
      <c r="S14" s="325">
        <f t="shared" si="10"/>
        <v>0</v>
      </c>
      <c r="T14" s="326">
        <f t="shared" si="10"/>
        <v>0</v>
      </c>
      <c r="U14" s="327">
        <f t="shared" si="10"/>
        <v>0</v>
      </c>
      <c r="V14" s="244">
        <f t="shared" si="10"/>
        <v>0</v>
      </c>
      <c r="W14" s="326">
        <f t="shared" si="10"/>
        <v>0</v>
      </c>
      <c r="X14" s="328">
        <f t="shared" si="10"/>
        <v>0</v>
      </c>
    </row>
    <row r="15" spans="1:24" s="12" customFormat="1" ht="15.9" customHeight="1" thickBot="1">
      <c r="A15" s="10"/>
      <c r="B15" s="383" t="s">
        <v>26</v>
      </c>
      <c r="C15" s="384"/>
      <c r="D15" s="63">
        <f>SET!E11/SET!$B$1</f>
        <v>0</v>
      </c>
      <c r="E15" s="64">
        <f>SET!E24/SET!$B$1</f>
        <v>0</v>
      </c>
      <c r="F15" s="64">
        <f>SET!E38/SET!$B$1</f>
        <v>0</v>
      </c>
      <c r="G15" s="65">
        <f>SET!E53/SET!$B$1</f>
        <v>0</v>
      </c>
      <c r="H15" s="66">
        <f t="shared" si="4"/>
        <v>0</v>
      </c>
      <c r="I15" s="63">
        <f>事業部長5!I15+D15</f>
        <v>0</v>
      </c>
      <c r="J15" s="64">
        <f>事業部長5!J15+E15</f>
        <v>0</v>
      </c>
      <c r="K15" s="65">
        <f>SET!E70/SET!$B$1</f>
        <v>0</v>
      </c>
      <c r="L15" s="64">
        <f t="shared" si="1"/>
        <v>0</v>
      </c>
      <c r="M15" s="80">
        <f t="shared" si="2"/>
        <v>0</v>
      </c>
      <c r="N15" s="16"/>
      <c r="O15" s="87"/>
      <c r="P15" s="249"/>
      <c r="Q15" s="250"/>
      <c r="R15" s="250"/>
      <c r="S15" s="251"/>
      <c r="T15" s="250"/>
      <c r="U15" s="250"/>
      <c r="V15" s="250"/>
      <c r="W15" s="250"/>
      <c r="X15" s="251"/>
    </row>
    <row r="16" spans="1:24" s="12" customFormat="1" ht="15.9" customHeight="1" thickBot="1">
      <c r="A16" s="10"/>
      <c r="B16" s="403" t="s">
        <v>27</v>
      </c>
      <c r="C16" s="404"/>
      <c r="D16" s="81">
        <f>D11-D13-D14+D15</f>
        <v>0</v>
      </c>
      <c r="E16" s="82">
        <f>E11-E13-E14+E15</f>
        <v>0</v>
      </c>
      <c r="F16" s="82">
        <f t="shared" ref="F16:G16" si="11">F11-F13-F14+F15</f>
        <v>0</v>
      </c>
      <c r="G16" s="82">
        <f t="shared" si="11"/>
        <v>0</v>
      </c>
      <c r="H16" s="83">
        <f t="shared" si="4"/>
        <v>0</v>
      </c>
      <c r="I16" s="81">
        <f t="shared" ref="I16:K16" si="12">I11-I13-I14+I15</f>
        <v>0</v>
      </c>
      <c r="J16" s="82">
        <f t="shared" si="12"/>
        <v>0</v>
      </c>
      <c r="K16" s="82">
        <f t="shared" si="12"/>
        <v>0</v>
      </c>
      <c r="L16" s="82">
        <f t="shared" si="1"/>
        <v>0</v>
      </c>
      <c r="M16" s="84">
        <f t="shared" si="2"/>
        <v>0</v>
      </c>
      <c r="N16" s="16"/>
      <c r="O16" s="252"/>
      <c r="P16" s="253"/>
      <c r="Q16" s="254"/>
      <c r="R16" s="254"/>
      <c r="S16" s="255"/>
      <c r="T16" s="254"/>
      <c r="U16" s="254"/>
      <c r="V16" s="254"/>
      <c r="W16" s="254"/>
      <c r="X16" s="256"/>
    </row>
    <row r="17" spans="1:24" s="12" customFormat="1" ht="15.9" customHeight="1" thickTop="1">
      <c r="A17" s="10"/>
      <c r="B17" s="395" t="s">
        <v>28</v>
      </c>
      <c r="C17" s="396"/>
      <c r="D17" s="63">
        <f>SET!E12/SET!$B$1</f>
        <v>0</v>
      </c>
      <c r="E17" s="64">
        <f>SET!E25/SET!$B$1</f>
        <v>0</v>
      </c>
      <c r="F17" s="64">
        <f>SET!E39/SET!$B$1</f>
        <v>0</v>
      </c>
      <c r="G17" s="65">
        <f>SET!E55/SET!$B$1</f>
        <v>0</v>
      </c>
      <c r="H17" s="66">
        <f t="shared" si="4"/>
        <v>0</v>
      </c>
      <c r="I17" s="63">
        <f>事業部長5!I17+D17</f>
        <v>0</v>
      </c>
      <c r="J17" s="64">
        <f>事業部長5!J17+E17</f>
        <v>0</v>
      </c>
      <c r="K17" s="65">
        <f>SET!E72/SET!$B$1</f>
        <v>0</v>
      </c>
      <c r="L17" s="64">
        <f t="shared" si="1"/>
        <v>0</v>
      </c>
      <c r="M17" s="80">
        <f t="shared" si="2"/>
        <v>0</v>
      </c>
      <c r="N17" s="16"/>
      <c r="O17" s="257"/>
      <c r="P17" s="258"/>
      <c r="Q17" s="259"/>
      <c r="R17" s="259"/>
      <c r="S17" s="260"/>
      <c r="T17" s="259"/>
      <c r="U17" s="259"/>
      <c r="V17" s="259"/>
      <c r="W17" s="259"/>
      <c r="X17" s="261"/>
    </row>
    <row r="18" spans="1:24" s="12" customFormat="1" ht="15.9" customHeight="1" thickBot="1">
      <c r="A18" s="10"/>
      <c r="B18" s="397" t="s">
        <v>29</v>
      </c>
      <c r="C18" s="398"/>
      <c r="D18" s="70">
        <f>D16-D17</f>
        <v>0</v>
      </c>
      <c r="E18" s="71">
        <f>E16-E17</f>
        <v>0</v>
      </c>
      <c r="F18" s="71">
        <f t="shared" ref="F18:G18" si="13">F16-F17</f>
        <v>0</v>
      </c>
      <c r="G18" s="72">
        <f t="shared" si="13"/>
        <v>0</v>
      </c>
      <c r="H18" s="73">
        <f t="shared" si="4"/>
        <v>0</v>
      </c>
      <c r="I18" s="70">
        <f t="shared" ref="I18:K18" si="14">I16-I17</f>
        <v>0</v>
      </c>
      <c r="J18" s="71">
        <f t="shared" si="14"/>
        <v>0</v>
      </c>
      <c r="K18" s="72">
        <f t="shared" si="14"/>
        <v>0</v>
      </c>
      <c r="L18" s="71">
        <f t="shared" si="1"/>
        <v>0</v>
      </c>
      <c r="M18" s="74">
        <f t="shared" si="2"/>
        <v>0</v>
      </c>
      <c r="N18" s="16"/>
      <c r="O18" s="257"/>
      <c r="P18" s="258"/>
      <c r="Q18" s="259"/>
      <c r="R18" s="259"/>
      <c r="S18" s="260"/>
      <c r="T18" s="259"/>
      <c r="U18" s="259"/>
      <c r="V18" s="259"/>
      <c r="W18" s="259"/>
      <c r="X18" s="261"/>
    </row>
    <row r="19" spans="1:24" s="12" customFormat="1" ht="15.9" customHeight="1" thickTop="1">
      <c r="A19" s="10"/>
      <c r="B19" s="399" t="s">
        <v>30</v>
      </c>
      <c r="C19" s="400"/>
      <c r="D19" s="75">
        <f>SET!E13/SET!$B$1</f>
        <v>0</v>
      </c>
      <c r="E19" s="76">
        <f>SET!E26/SET!$B$1</f>
        <v>0</v>
      </c>
      <c r="F19" s="76">
        <f>SET!E40/SET!$B$1</f>
        <v>0</v>
      </c>
      <c r="G19" s="77">
        <f>SET!E56/SET!$B$1</f>
        <v>0</v>
      </c>
      <c r="H19" s="78">
        <f t="shared" si="4"/>
        <v>0</v>
      </c>
      <c r="I19" s="75">
        <f>事業部長5!I19+D19</f>
        <v>0</v>
      </c>
      <c r="J19" s="76">
        <f>事業部長5!J19+E19</f>
        <v>0</v>
      </c>
      <c r="K19" s="77">
        <f>SET!E73/SET!$B$1</f>
        <v>0</v>
      </c>
      <c r="L19" s="76">
        <f t="shared" si="1"/>
        <v>0</v>
      </c>
      <c r="M19" s="79">
        <f t="shared" si="2"/>
        <v>0</v>
      </c>
      <c r="N19" s="16"/>
      <c r="O19" s="257"/>
      <c r="P19" s="258"/>
      <c r="Q19" s="259"/>
      <c r="R19" s="259"/>
      <c r="S19" s="260"/>
      <c r="T19" s="259"/>
      <c r="U19" s="259"/>
      <c r="V19" s="259"/>
      <c r="W19" s="259"/>
      <c r="X19" s="261"/>
    </row>
    <row r="20" spans="1:24" s="12" customFormat="1" ht="15.9" customHeight="1">
      <c r="A20" s="10"/>
      <c r="B20" s="383" t="s">
        <v>31</v>
      </c>
      <c r="C20" s="384"/>
      <c r="D20" s="88">
        <f>SET!E14/SET!$B$1</f>
        <v>0</v>
      </c>
      <c r="E20" s="89">
        <f>SET!E27/SET!$B$1</f>
        <v>0</v>
      </c>
      <c r="F20" s="89">
        <f>SET!E41/SET!$B$1</f>
        <v>0</v>
      </c>
      <c r="G20" s="90">
        <f>SET!E57/SET!$B$1</f>
        <v>0</v>
      </c>
      <c r="H20" s="91">
        <f t="shared" si="4"/>
        <v>0</v>
      </c>
      <c r="I20" s="88">
        <f>事業部長5!I20+D20</f>
        <v>0</v>
      </c>
      <c r="J20" s="89">
        <f>事業部長5!J20+E20</f>
        <v>0</v>
      </c>
      <c r="K20" s="90">
        <f>SET!E74/SET!$B$1</f>
        <v>0</v>
      </c>
      <c r="L20" s="89">
        <f t="shared" si="1"/>
        <v>0</v>
      </c>
      <c r="M20" s="92">
        <f t="shared" si="2"/>
        <v>0</v>
      </c>
      <c r="N20" s="16"/>
      <c r="O20" s="257"/>
      <c r="P20" s="258"/>
      <c r="Q20" s="259"/>
      <c r="R20" s="259"/>
      <c r="S20" s="260"/>
      <c r="T20" s="259"/>
      <c r="U20" s="259"/>
      <c r="V20" s="259"/>
      <c r="W20" s="259"/>
      <c r="X20" s="261"/>
    </row>
    <row r="21" spans="1:24" s="12" customFormat="1" ht="15.9" customHeight="1" thickBot="1">
      <c r="A21" s="10"/>
      <c r="B21" s="403" t="s">
        <v>32</v>
      </c>
      <c r="C21" s="404"/>
      <c r="D21" s="81">
        <f>D18-D19-D20</f>
        <v>0</v>
      </c>
      <c r="E21" s="82">
        <f>E18-E19-E20</f>
        <v>0</v>
      </c>
      <c r="F21" s="82">
        <f t="shared" ref="F21:G21" si="15">F18-F19-F20</f>
        <v>0</v>
      </c>
      <c r="G21" s="82">
        <f t="shared" si="15"/>
        <v>0</v>
      </c>
      <c r="H21" s="83">
        <f t="shared" si="4"/>
        <v>0</v>
      </c>
      <c r="I21" s="81">
        <f t="shared" ref="I21:K21" si="16">I18-I19-I20</f>
        <v>0</v>
      </c>
      <c r="J21" s="82">
        <f t="shared" si="16"/>
        <v>0</v>
      </c>
      <c r="K21" s="82">
        <f t="shared" si="16"/>
        <v>0</v>
      </c>
      <c r="L21" s="82">
        <f t="shared" si="1"/>
        <v>0</v>
      </c>
      <c r="M21" s="84">
        <f t="shared" si="2"/>
        <v>0</v>
      </c>
      <c r="N21" s="16"/>
      <c r="O21" s="257"/>
      <c r="P21" s="258"/>
      <c r="Q21" s="259"/>
      <c r="R21" s="259"/>
      <c r="S21" s="260"/>
      <c r="T21" s="259"/>
      <c r="U21" s="259"/>
      <c r="V21" s="259"/>
      <c r="W21" s="259"/>
      <c r="X21" s="261"/>
    </row>
    <row r="22" spans="1:24" s="12" customFormat="1" ht="15.9" customHeight="1" thickTop="1" thickBot="1">
      <c r="A22" s="10"/>
      <c r="B22" s="395" t="s">
        <v>33</v>
      </c>
      <c r="C22" s="396"/>
      <c r="D22" s="99">
        <f>SET!E15/SET!$B$1</f>
        <v>0</v>
      </c>
      <c r="E22" s="100">
        <f>SET!E28/SET!$B$1</f>
        <v>0</v>
      </c>
      <c r="F22" s="100">
        <f>SET!E42/SET!$B$1</f>
        <v>0</v>
      </c>
      <c r="G22" s="101">
        <f>SET!E58/SET!$B$1</f>
        <v>0</v>
      </c>
      <c r="H22" s="78">
        <f t="shared" si="4"/>
        <v>0</v>
      </c>
      <c r="I22" s="63">
        <f>事業部長5!I22+D22</f>
        <v>0</v>
      </c>
      <c r="J22" s="64">
        <f>事業部長5!J22+E22</f>
        <v>0</v>
      </c>
      <c r="K22" s="65">
        <f>SET!E75/SET!$B$1</f>
        <v>0</v>
      </c>
      <c r="L22" s="64">
        <f t="shared" si="1"/>
        <v>0</v>
      </c>
      <c r="M22" s="80">
        <f t="shared" si="2"/>
        <v>0</v>
      </c>
      <c r="N22" s="16"/>
      <c r="O22" s="257"/>
      <c r="P22" s="258"/>
      <c r="Q22" s="259"/>
      <c r="R22" s="259"/>
      <c r="S22" s="260"/>
      <c r="T22" s="259"/>
      <c r="U22" s="259"/>
      <c r="V22" s="259"/>
      <c r="W22" s="259"/>
      <c r="X22" s="261"/>
    </row>
    <row r="23" spans="1:24" s="12" customFormat="1" ht="15.9" customHeight="1" thickTop="1">
      <c r="A23" s="10"/>
      <c r="B23" s="389" t="s">
        <v>34</v>
      </c>
      <c r="C23" s="390"/>
      <c r="D23" s="262">
        <f>SET!E16/SET!$B$1</f>
        <v>0</v>
      </c>
      <c r="E23" s="263">
        <f>SET!E29/SET!$B$1</f>
        <v>0</v>
      </c>
      <c r="F23" s="263">
        <f>SET!E43/SET!$B$1</f>
        <v>0</v>
      </c>
      <c r="G23" s="102">
        <f>SET!E59/SET!$B$1</f>
        <v>0</v>
      </c>
      <c r="H23" s="264">
        <f t="shared" si="4"/>
        <v>0</v>
      </c>
      <c r="I23" s="103"/>
      <c r="J23" s="104" t="s">
        <v>35</v>
      </c>
      <c r="K23" s="105" t="s">
        <v>36</v>
      </c>
      <c r="L23" s="105" t="s">
        <v>37</v>
      </c>
      <c r="M23" s="106" t="s">
        <v>38</v>
      </c>
      <c r="N23" s="16"/>
      <c r="O23" s="257"/>
      <c r="P23" s="265"/>
      <c r="Q23" s="266"/>
      <c r="R23" s="266"/>
      <c r="S23" s="260"/>
      <c r="T23" s="266"/>
      <c r="U23" s="266"/>
      <c r="V23" s="266"/>
      <c r="W23" s="266"/>
      <c r="X23" s="267"/>
    </row>
    <row r="24" spans="1:24" s="12" customFormat="1" ht="15.9" customHeight="1">
      <c r="A24" s="10"/>
      <c r="B24" s="401" t="s">
        <v>39</v>
      </c>
      <c r="C24" s="402"/>
      <c r="D24" s="107">
        <f>IF(D7=0,0,(D23/D7)*30)</f>
        <v>0</v>
      </c>
      <c r="E24" s="108">
        <f>IF(E7=0,0,(E23/E7)*30)</f>
        <v>0</v>
      </c>
      <c r="F24" s="108">
        <f t="shared" ref="F24:G24" si="17">IF(F7=0,0,(F23/F7)*30)</f>
        <v>0</v>
      </c>
      <c r="G24" s="109">
        <f t="shared" si="17"/>
        <v>0</v>
      </c>
      <c r="H24" s="110">
        <f t="shared" si="4"/>
        <v>0</v>
      </c>
      <c r="I24" s="111" t="s">
        <v>40</v>
      </c>
      <c r="J24" s="112">
        <f>SET!E291/SET!$B$1</f>
        <v>0</v>
      </c>
      <c r="K24" s="113">
        <f>SET!E292/SET!$B$1</f>
        <v>0</v>
      </c>
      <c r="L24" s="113">
        <f>SET!E293/SET!$B$1</f>
        <v>0</v>
      </c>
      <c r="M24" s="114">
        <f>SET!E294</f>
        <v>0</v>
      </c>
      <c r="N24" s="16"/>
      <c r="O24" s="268"/>
      <c r="P24" s="96"/>
      <c r="Q24" s="96"/>
      <c r="R24" s="96"/>
      <c r="S24" s="96"/>
      <c r="T24" s="96"/>
      <c r="U24" s="96"/>
      <c r="V24" s="96"/>
      <c r="W24" s="96"/>
      <c r="X24" s="269"/>
    </row>
    <row r="25" spans="1:24" s="12" customFormat="1" ht="15.9" customHeight="1" thickBot="1">
      <c r="A25" s="10"/>
      <c r="B25" s="406" t="s">
        <v>41</v>
      </c>
      <c r="C25" s="407"/>
      <c r="D25" s="115"/>
      <c r="E25" s="116"/>
      <c r="F25" s="117">
        <f>SET!E44/SET!$B$1</f>
        <v>0</v>
      </c>
      <c r="G25" s="118">
        <f>SET!E60/SET!$B$1</f>
        <v>0</v>
      </c>
      <c r="H25" s="119"/>
      <c r="I25" s="124" t="s">
        <v>256</v>
      </c>
      <c r="J25" s="349">
        <f>SET!E287/SET!$B$1</f>
        <v>0</v>
      </c>
      <c r="K25" s="125">
        <f>SET!E288/SET!$B$1</f>
        <v>0</v>
      </c>
      <c r="L25" s="125">
        <f>SET!E289/SET!$B$1</f>
        <v>0</v>
      </c>
      <c r="M25" s="126">
        <f>SET!E290</f>
        <v>0</v>
      </c>
      <c r="N25" s="16"/>
      <c r="O25" s="268"/>
      <c r="P25" s="96"/>
      <c r="Q25" s="96"/>
      <c r="R25" s="96"/>
      <c r="S25" s="96"/>
      <c r="T25" s="96"/>
      <c r="U25" s="96"/>
      <c r="V25" s="96"/>
      <c r="W25" s="96"/>
      <c r="X25" s="269"/>
    </row>
    <row r="26" spans="1:24" s="12" customFormat="1" ht="15.9" customHeight="1" thickTop="1" thickBot="1">
      <c r="A26" s="10"/>
      <c r="B26" s="408" t="s">
        <v>42</v>
      </c>
      <c r="C26" s="409"/>
      <c r="D26" s="120"/>
      <c r="E26" s="121"/>
      <c r="F26" s="71">
        <f>SET!E45/SET!$B$1</f>
        <v>0</v>
      </c>
      <c r="G26" s="122">
        <f>SET!E61/SET!$B$1</f>
        <v>0</v>
      </c>
      <c r="H26" s="123"/>
      <c r="I26" s="270"/>
      <c r="J26" s="271"/>
      <c r="K26" s="272"/>
      <c r="L26" s="273"/>
      <c r="M26" s="274"/>
      <c r="N26" s="16"/>
      <c r="O26" s="268"/>
      <c r="P26" s="96"/>
      <c r="Q26" s="96"/>
      <c r="R26" s="96"/>
      <c r="S26" s="96"/>
      <c r="T26" s="96"/>
      <c r="U26" s="96"/>
      <c r="V26" s="96"/>
      <c r="W26" s="96"/>
      <c r="X26" s="269"/>
    </row>
    <row r="27" spans="1:24" s="12" customFormat="1" ht="15.9" customHeight="1" thickTop="1" thickBot="1">
      <c r="A27" s="10"/>
      <c r="B27" s="416" t="s">
        <v>44</v>
      </c>
      <c r="C27" s="417"/>
      <c r="D27" s="128"/>
      <c r="E27" s="127">
        <f>SET!E29/SET!$B$1</f>
        <v>0</v>
      </c>
      <c r="F27" s="128"/>
      <c r="G27" s="129">
        <f>SET!E61/SET!$B$1</f>
        <v>0</v>
      </c>
      <c r="H27" s="200"/>
      <c r="I27" s="200"/>
      <c r="J27" s="130">
        <f>事業部長5!J27+E27</f>
        <v>0</v>
      </c>
      <c r="K27" s="129">
        <f>SET!E75/SET!$B$1</f>
        <v>0</v>
      </c>
      <c r="L27" s="200"/>
      <c r="M27" s="131">
        <f t="shared" ref="M27" si="18">K27-J27</f>
        <v>0</v>
      </c>
      <c r="N27" s="16"/>
      <c r="O27" s="257"/>
      <c r="P27" s="265"/>
      <c r="Q27" s="265"/>
      <c r="R27" s="265"/>
      <c r="S27" s="265"/>
      <c r="T27" s="265"/>
      <c r="U27" s="265"/>
      <c r="V27" s="265"/>
      <c r="W27" s="265"/>
      <c r="X27" s="269"/>
    </row>
    <row r="28" spans="1:24" s="12" customFormat="1" ht="15.9" customHeight="1">
      <c r="A28" s="10"/>
      <c r="B28" s="10" t="s">
        <v>43</v>
      </c>
      <c r="C28" s="10"/>
      <c r="D28" s="10"/>
      <c r="E28" s="10"/>
      <c r="F28" s="10"/>
      <c r="G28" s="10"/>
      <c r="H28" s="10"/>
      <c r="I28" s="10"/>
      <c r="J28" s="10"/>
      <c r="K28" s="10"/>
      <c r="L28" s="10"/>
      <c r="M28" s="10"/>
      <c r="N28" s="16"/>
      <c r="O28" s="268"/>
      <c r="P28" s="265"/>
      <c r="Q28" s="277"/>
      <c r="R28" s="277"/>
      <c r="S28" s="277"/>
      <c r="T28" s="265"/>
      <c r="U28" s="265"/>
      <c r="V28" s="265"/>
      <c r="W28" s="265"/>
      <c r="X28" s="269"/>
    </row>
    <row r="29" spans="1:24" s="12" customFormat="1" ht="15.9" customHeight="1" thickBot="1">
      <c r="A29" s="10"/>
      <c r="B29" s="10" t="s">
        <v>257</v>
      </c>
      <c r="C29" s="10"/>
      <c r="D29" s="17"/>
      <c r="E29" s="17"/>
      <c r="F29" s="132"/>
      <c r="G29" s="17"/>
      <c r="H29" s="17" t="s">
        <v>263</v>
      </c>
      <c r="I29" s="17"/>
      <c r="J29" s="17"/>
      <c r="K29" s="17"/>
      <c r="L29" s="17"/>
      <c r="M29" s="133" t="s">
        <v>5</v>
      </c>
      <c r="N29" s="16"/>
      <c r="O29" s="257"/>
      <c r="P29" s="278"/>
      <c r="Q29" s="279"/>
      <c r="R29" s="279"/>
      <c r="S29" s="279"/>
      <c r="T29" s="279"/>
      <c r="U29" s="279"/>
      <c r="V29" s="279"/>
      <c r="W29" s="96"/>
      <c r="X29" s="269"/>
    </row>
    <row r="30" spans="1:24" s="12" customFormat="1" ht="15.9" customHeight="1">
      <c r="A30" s="16"/>
      <c r="B30" s="134" t="s">
        <v>45</v>
      </c>
      <c r="C30" s="421" t="s">
        <v>46</v>
      </c>
      <c r="D30" s="422"/>
      <c r="E30" s="136" t="s">
        <v>47</v>
      </c>
      <c r="F30" s="135" t="s">
        <v>48</v>
      </c>
      <c r="G30" s="137" t="s">
        <v>49</v>
      </c>
      <c r="H30" s="329" t="s">
        <v>45</v>
      </c>
      <c r="I30" s="418" t="s">
        <v>46</v>
      </c>
      <c r="J30" s="419"/>
      <c r="K30" s="166" t="s">
        <v>73</v>
      </c>
      <c r="L30" s="85" t="s">
        <v>74</v>
      </c>
      <c r="M30" s="86" t="s">
        <v>75</v>
      </c>
      <c r="N30" s="16"/>
      <c r="O30" s="257"/>
      <c r="P30" s="278"/>
      <c r="Q30" s="279"/>
      <c r="R30" s="279"/>
      <c r="S30" s="279"/>
      <c r="T30" s="279"/>
      <c r="U30" s="279"/>
      <c r="V30" s="279"/>
      <c r="W30" s="96"/>
      <c r="X30" s="269"/>
    </row>
    <row r="31" spans="1:24" s="12" customFormat="1" ht="15.9" customHeight="1">
      <c r="A31" s="16"/>
      <c r="B31" s="138">
        <f>マスタ!E31</f>
        <v>0</v>
      </c>
      <c r="C31" s="412">
        <f>マスタ!E32</f>
        <v>0</v>
      </c>
      <c r="D31" s="413"/>
      <c r="E31" s="362">
        <f>マスタ!E33/SET!$B$1</f>
        <v>0</v>
      </c>
      <c r="F31" s="363">
        <f>マスタ!E34/SET!$B$1</f>
        <v>0</v>
      </c>
      <c r="G31" s="364">
        <f t="shared" ref="G31:G46" si="19">E31-F31</f>
        <v>0</v>
      </c>
      <c r="H31" s="138">
        <f>マスタ!E95</f>
        <v>0</v>
      </c>
      <c r="I31" s="420">
        <f>マスタ!E96</f>
        <v>0</v>
      </c>
      <c r="J31" s="412"/>
      <c r="K31" s="362">
        <f>マスタ!E97/SET!$B$1</f>
        <v>0</v>
      </c>
      <c r="L31" s="363">
        <f>マスタ!E98/SET!$B$1</f>
        <v>0</v>
      </c>
      <c r="M31" s="357">
        <f>_xlfn.XLOOKUP(H31,事業部長4!$H$31:$H$46,事業部長4!$K$31:$K$46,0,0,1)</f>
        <v>0</v>
      </c>
      <c r="N31" s="16"/>
      <c r="O31" s="257"/>
      <c r="P31" s="278"/>
      <c r="Q31" s="279"/>
      <c r="R31" s="279"/>
      <c r="S31" s="279"/>
      <c r="T31" s="279"/>
      <c r="U31" s="279"/>
      <c r="V31" s="279"/>
      <c r="W31" s="96"/>
      <c r="X31" s="269"/>
    </row>
    <row r="32" spans="1:24" s="12" customFormat="1" ht="15.9" customHeight="1">
      <c r="A32" s="16"/>
      <c r="B32" s="139">
        <f>マスタ!E35</f>
        <v>0</v>
      </c>
      <c r="C32" s="375">
        <f>マスタ!E36</f>
        <v>0</v>
      </c>
      <c r="D32" s="376"/>
      <c r="E32" s="365">
        <f>マスタ!E37/SET!$B$1</f>
        <v>0</v>
      </c>
      <c r="F32" s="366">
        <f>マスタ!E38/SET!$B$1</f>
        <v>0</v>
      </c>
      <c r="G32" s="367">
        <f t="shared" si="19"/>
        <v>0</v>
      </c>
      <c r="H32" s="139">
        <f>マスタ!E99</f>
        <v>0</v>
      </c>
      <c r="I32" s="375">
        <f>マスタ!E100</f>
        <v>0</v>
      </c>
      <c r="J32" s="376"/>
      <c r="K32" s="365">
        <f>マスタ!E101/SET!$B$1</f>
        <v>0</v>
      </c>
      <c r="L32" s="366">
        <f>マスタ!E102/SET!$B$1</f>
        <v>0</v>
      </c>
      <c r="M32" s="359">
        <f>_xlfn.XLOOKUP(H32,事業部長4!$H$31:$H$46,事業部長4!$K$31:$K$46,0,0,1)</f>
        <v>0</v>
      </c>
      <c r="N32" s="16"/>
      <c r="O32" s="257"/>
      <c r="P32" s="278"/>
      <c r="Q32" s="279"/>
      <c r="R32" s="279"/>
      <c r="S32" s="279"/>
      <c r="T32" s="279"/>
      <c r="U32" s="279"/>
      <c r="V32" s="279"/>
      <c r="W32" s="96"/>
      <c r="X32" s="269"/>
    </row>
    <row r="33" spans="1:24" s="12" customFormat="1" ht="15.9" customHeight="1">
      <c r="A33" s="16"/>
      <c r="B33" s="139">
        <f>マスタ!E39</f>
        <v>0</v>
      </c>
      <c r="C33" s="375">
        <f>マスタ!E40</f>
        <v>0</v>
      </c>
      <c r="D33" s="376"/>
      <c r="E33" s="365">
        <f>マスタ!E41/SET!$B$1</f>
        <v>0</v>
      </c>
      <c r="F33" s="366">
        <f>マスタ!E42/SET!$B$1</f>
        <v>0</v>
      </c>
      <c r="G33" s="367">
        <f t="shared" si="19"/>
        <v>0</v>
      </c>
      <c r="H33" s="139">
        <f>マスタ!E103</f>
        <v>0</v>
      </c>
      <c r="I33" s="375">
        <f>マスタ!E104</f>
        <v>0</v>
      </c>
      <c r="J33" s="376"/>
      <c r="K33" s="365">
        <f>マスタ!E105/SET!$B$1</f>
        <v>0</v>
      </c>
      <c r="L33" s="366">
        <f>マスタ!E106/SET!$B$1</f>
        <v>0</v>
      </c>
      <c r="M33" s="359">
        <f>_xlfn.XLOOKUP(H33,事業部長4!$H$31:$H$46,事業部長4!$K$31:$K$46,0,0,1)</f>
        <v>0</v>
      </c>
      <c r="N33" s="16"/>
      <c r="O33" s="257"/>
      <c r="P33" s="96"/>
      <c r="Q33" s="279"/>
      <c r="R33" s="279"/>
      <c r="S33" s="279"/>
      <c r="T33" s="279"/>
      <c r="U33" s="279"/>
      <c r="V33" s="279"/>
      <c r="W33" s="96"/>
      <c r="X33" s="269"/>
    </row>
    <row r="34" spans="1:24" s="12" customFormat="1" ht="15.9" customHeight="1">
      <c r="A34" s="16"/>
      <c r="B34" s="139">
        <f>マスタ!E43</f>
        <v>0</v>
      </c>
      <c r="C34" s="375">
        <f>マスタ!E44</f>
        <v>0</v>
      </c>
      <c r="D34" s="376"/>
      <c r="E34" s="365">
        <f>マスタ!E45/SET!$B$1</f>
        <v>0</v>
      </c>
      <c r="F34" s="366">
        <f>マスタ!E46/SET!$B$1</f>
        <v>0</v>
      </c>
      <c r="G34" s="367">
        <f t="shared" si="19"/>
        <v>0</v>
      </c>
      <c r="H34" s="139">
        <f>マスタ!E107</f>
        <v>0</v>
      </c>
      <c r="I34" s="375">
        <f>マスタ!E108</f>
        <v>0</v>
      </c>
      <c r="J34" s="376"/>
      <c r="K34" s="365">
        <f>マスタ!E109/SET!$B$1</f>
        <v>0</v>
      </c>
      <c r="L34" s="366">
        <f>マスタ!E110/SET!$B$1</f>
        <v>0</v>
      </c>
      <c r="M34" s="359">
        <f>_xlfn.XLOOKUP(H34,事業部長4!$H$31:$H$46,事業部長4!$K$31:$K$46,0,0,1)</f>
        <v>0</v>
      </c>
      <c r="N34" s="16"/>
      <c r="O34" s="284"/>
      <c r="P34" s="96"/>
      <c r="Q34" s="279"/>
      <c r="R34" s="279"/>
      <c r="S34" s="279"/>
      <c r="T34" s="279"/>
      <c r="U34" s="279"/>
      <c r="V34" s="279"/>
      <c r="W34" s="96"/>
      <c r="X34" s="269"/>
    </row>
    <row r="35" spans="1:24" s="12" customFormat="1" ht="15.9" customHeight="1">
      <c r="A35" s="16"/>
      <c r="B35" s="139">
        <f>マスタ!E47</f>
        <v>0</v>
      </c>
      <c r="C35" s="375">
        <f>マスタ!E48</f>
        <v>0</v>
      </c>
      <c r="D35" s="376"/>
      <c r="E35" s="365">
        <f>マスタ!E49/SET!$B$1</f>
        <v>0</v>
      </c>
      <c r="F35" s="366">
        <f>マスタ!E50/SET!$B$1</f>
        <v>0</v>
      </c>
      <c r="G35" s="367">
        <f t="shared" si="19"/>
        <v>0</v>
      </c>
      <c r="H35" s="139">
        <f>マスタ!E111</f>
        <v>0</v>
      </c>
      <c r="I35" s="375">
        <f>マスタ!E112</f>
        <v>0</v>
      </c>
      <c r="J35" s="376"/>
      <c r="K35" s="365">
        <f>マスタ!E113/SET!$B$1</f>
        <v>0</v>
      </c>
      <c r="L35" s="366">
        <f>マスタ!E114/SET!$B$1</f>
        <v>0</v>
      </c>
      <c r="M35" s="359">
        <f>_xlfn.XLOOKUP(H35,事業部長4!$H$31:$H$46,事業部長4!$K$31:$K$46,0,0,1)</f>
        <v>0</v>
      </c>
      <c r="N35" s="16"/>
      <c r="O35" s="285"/>
      <c r="P35" s="96"/>
      <c r="Q35" s="279"/>
      <c r="R35" s="279"/>
      <c r="S35" s="279"/>
      <c r="T35" s="279"/>
      <c r="U35" s="279"/>
      <c r="V35" s="279"/>
      <c r="W35" s="96"/>
      <c r="X35" s="269"/>
    </row>
    <row r="36" spans="1:24" s="12" customFormat="1" ht="15.9" customHeight="1" thickBot="1">
      <c r="A36" s="16"/>
      <c r="B36" s="139">
        <f>マスタ!E51</f>
        <v>0</v>
      </c>
      <c r="C36" s="375">
        <f>マスタ!E52</f>
        <v>0</v>
      </c>
      <c r="D36" s="376"/>
      <c r="E36" s="365">
        <f>マスタ!E53/SET!$B$1</f>
        <v>0</v>
      </c>
      <c r="F36" s="366">
        <f>マスタ!E54/SET!$B$1</f>
        <v>0</v>
      </c>
      <c r="G36" s="367">
        <f t="shared" si="19"/>
        <v>0</v>
      </c>
      <c r="H36" s="139">
        <f>マスタ!E115</f>
        <v>0</v>
      </c>
      <c r="I36" s="375">
        <f>マスタ!E116</f>
        <v>0</v>
      </c>
      <c r="J36" s="376"/>
      <c r="K36" s="365">
        <f>マスタ!E117/SET!$B$1</f>
        <v>0</v>
      </c>
      <c r="L36" s="366">
        <f>マスタ!E118/SET!$B$1</f>
        <v>0</v>
      </c>
      <c r="M36" s="359">
        <f>_xlfn.XLOOKUP(H36,事業部長4!$H$31:$H$46,事業部長4!$K$31:$K$46,0,0,1)</f>
        <v>0</v>
      </c>
      <c r="N36" s="16"/>
      <c r="O36" s="286"/>
      <c r="P36" s="145"/>
      <c r="Q36" s="287"/>
      <c r="R36" s="288"/>
      <c r="S36" s="288"/>
      <c r="T36" s="287"/>
      <c r="U36" s="289"/>
      <c r="V36" s="288"/>
      <c r="W36" s="145"/>
      <c r="X36" s="290"/>
    </row>
    <row r="37" spans="1:24" s="12" customFormat="1" ht="15.9" customHeight="1" thickBot="1">
      <c r="A37" s="16"/>
      <c r="B37" s="139">
        <f>マスタ!E55</f>
        <v>0</v>
      </c>
      <c r="C37" s="375">
        <f>マスタ!E56</f>
        <v>0</v>
      </c>
      <c r="D37" s="376"/>
      <c r="E37" s="365">
        <f>マスタ!E57/SET!$B$1</f>
        <v>0</v>
      </c>
      <c r="F37" s="366">
        <f>マスタ!E58/SET!$B$1</f>
        <v>0</v>
      </c>
      <c r="G37" s="367">
        <f t="shared" si="19"/>
        <v>0</v>
      </c>
      <c r="H37" s="139">
        <f>マスタ!E119</f>
        <v>0</v>
      </c>
      <c r="I37" s="375">
        <f>マスタ!E120</f>
        <v>0</v>
      </c>
      <c r="J37" s="376"/>
      <c r="K37" s="365">
        <f>マスタ!E1121/SET!$B$1</f>
        <v>0</v>
      </c>
      <c r="L37" s="366">
        <f>マスタ!E122/SET!$B$1</f>
        <v>0</v>
      </c>
      <c r="M37" s="359">
        <f>_xlfn.XLOOKUP(H37,事業部長4!$H$31:$H$46,事業部長4!$K$31:$K$46,0,0,1)</f>
        <v>0</v>
      </c>
      <c r="N37" s="16"/>
      <c r="P37" s="16"/>
      <c r="Q37" s="16"/>
      <c r="R37" s="16"/>
      <c r="S37" s="16"/>
      <c r="T37" s="16"/>
      <c r="U37" s="16"/>
    </row>
    <row r="38" spans="1:24" s="12" customFormat="1" ht="15.9" customHeight="1">
      <c r="A38" s="16"/>
      <c r="B38" s="139">
        <f>マスタ!E59</f>
        <v>0</v>
      </c>
      <c r="C38" s="375">
        <f>マスタ!E60</f>
        <v>0</v>
      </c>
      <c r="D38" s="376"/>
      <c r="E38" s="365">
        <f>マスタ!E61/SET!$B$1</f>
        <v>0</v>
      </c>
      <c r="F38" s="366">
        <f>マスタ!E62/SET!$B$1</f>
        <v>0</v>
      </c>
      <c r="G38" s="367">
        <f t="shared" si="19"/>
        <v>0</v>
      </c>
      <c r="H38" s="139">
        <f>マスタ!E123</f>
        <v>0</v>
      </c>
      <c r="I38" s="375">
        <f>マスタ!E124</f>
        <v>0</v>
      </c>
      <c r="J38" s="376"/>
      <c r="K38" s="365">
        <f>マスタ!E125/SET!$B$1</f>
        <v>0</v>
      </c>
      <c r="L38" s="366">
        <f>マスタ!E126/SET!$B$1</f>
        <v>0</v>
      </c>
      <c r="M38" s="359">
        <f>_xlfn.XLOOKUP(H38,事業部長4!$H$31:$H$46,事業部長4!$K$31:$K$46,0,0,1)</f>
        <v>0</v>
      </c>
      <c r="N38" s="16"/>
      <c r="O38" s="291"/>
      <c r="P38" s="292"/>
      <c r="Q38" s="292"/>
      <c r="R38" s="292"/>
      <c r="S38" s="292"/>
      <c r="T38" s="292"/>
      <c r="U38" s="292"/>
      <c r="V38" s="94"/>
      <c r="W38" s="94"/>
      <c r="X38" s="293"/>
    </row>
    <row r="39" spans="1:24" s="12" customFormat="1" ht="15.9" customHeight="1">
      <c r="A39" s="16"/>
      <c r="B39" s="139">
        <f>マスタ!E63</f>
        <v>0</v>
      </c>
      <c r="C39" s="375">
        <f>マスタ!E64</f>
        <v>0</v>
      </c>
      <c r="D39" s="376"/>
      <c r="E39" s="365">
        <f>マスタ!E65/SET!$B$1</f>
        <v>0</v>
      </c>
      <c r="F39" s="366">
        <f>マスタ!E66/SET!$B$1</f>
        <v>0</v>
      </c>
      <c r="G39" s="367">
        <f t="shared" si="19"/>
        <v>0</v>
      </c>
      <c r="H39" s="139">
        <f>マスタ!E127</f>
        <v>0</v>
      </c>
      <c r="I39" s="375">
        <f>マスタ!E128</f>
        <v>0</v>
      </c>
      <c r="J39" s="376"/>
      <c r="K39" s="365">
        <f>マスタ!E129/SET!$B$1</f>
        <v>0</v>
      </c>
      <c r="L39" s="366">
        <f>マスタ!E130/SET!$B$1</f>
        <v>0</v>
      </c>
      <c r="M39" s="359">
        <f>_xlfn.XLOOKUP(H39,事業部長4!$H$31:$H$46,事業部長4!$K$31:$K$46,0,0,1)</f>
        <v>0</v>
      </c>
      <c r="N39" s="16"/>
      <c r="O39" s="285"/>
      <c r="P39" s="265"/>
      <c r="Q39" s="265"/>
      <c r="R39" s="265"/>
      <c r="S39" s="265"/>
      <c r="T39" s="265"/>
      <c r="U39" s="265"/>
      <c r="V39" s="96"/>
      <c r="W39" s="96"/>
      <c r="X39" s="269"/>
    </row>
    <row r="40" spans="1:24" s="12" customFormat="1" ht="15.9" customHeight="1">
      <c r="A40" s="16"/>
      <c r="B40" s="139">
        <f>マスタ!E67</f>
        <v>0</v>
      </c>
      <c r="C40" s="375">
        <f>マスタ!E68</f>
        <v>0</v>
      </c>
      <c r="D40" s="376"/>
      <c r="E40" s="365">
        <f>マスタ!E69/SET!$B$1</f>
        <v>0</v>
      </c>
      <c r="F40" s="366">
        <f>マスタ!E70/SET!$B$1</f>
        <v>0</v>
      </c>
      <c r="G40" s="367">
        <f t="shared" si="19"/>
        <v>0</v>
      </c>
      <c r="H40" s="139">
        <f>マスタ!E131</f>
        <v>0</v>
      </c>
      <c r="I40" s="375">
        <f>マスタ!E132</f>
        <v>0</v>
      </c>
      <c r="J40" s="376"/>
      <c r="K40" s="365">
        <f>マスタ!E133/SET!$B$1</f>
        <v>0</v>
      </c>
      <c r="L40" s="366">
        <f>マスタ!E134/SET!$B$1</f>
        <v>0</v>
      </c>
      <c r="M40" s="359">
        <f>_xlfn.XLOOKUP(H40,事業部長4!$H$31:$H$46,事業部長4!$K$31:$K$46,0,0,1)</f>
        <v>0</v>
      </c>
      <c r="N40" s="16"/>
      <c r="O40" s="294"/>
      <c r="P40" s="96"/>
      <c r="Q40" s="96"/>
      <c r="R40" s="96"/>
      <c r="S40" s="96"/>
      <c r="T40" s="96"/>
      <c r="U40" s="96"/>
      <c r="V40" s="96"/>
      <c r="W40" s="96"/>
      <c r="X40" s="269"/>
    </row>
    <row r="41" spans="1:24" s="12" customFormat="1" ht="15.9" customHeight="1">
      <c r="A41" s="16"/>
      <c r="B41" s="139">
        <f>マスタ!E71</f>
        <v>0</v>
      </c>
      <c r="C41" s="375">
        <f>マスタ!E72</f>
        <v>0</v>
      </c>
      <c r="D41" s="376"/>
      <c r="E41" s="365">
        <f>マスタ!E73/SET!$B$1</f>
        <v>0</v>
      </c>
      <c r="F41" s="366">
        <f>マスタ!E74/SET!$B$1</f>
        <v>0</v>
      </c>
      <c r="G41" s="367">
        <f t="shared" si="19"/>
        <v>0</v>
      </c>
      <c r="H41" s="139">
        <f>マスタ!E135</f>
        <v>0</v>
      </c>
      <c r="I41" s="375">
        <f>マスタ!E136</f>
        <v>0</v>
      </c>
      <c r="J41" s="376"/>
      <c r="K41" s="365">
        <f>マスタ!E137/SET!$B$1</f>
        <v>0</v>
      </c>
      <c r="L41" s="366">
        <f>マスタ!E138/SET!$B$1</f>
        <v>0</v>
      </c>
      <c r="M41" s="359">
        <f>_xlfn.XLOOKUP(H41,事業部長4!$H$31:$H$46,事業部長4!$K$31:$K$46,0,0,1)</f>
        <v>0</v>
      </c>
      <c r="N41" s="16"/>
      <c r="O41" s="294"/>
      <c r="P41" s="96"/>
      <c r="Q41" s="96"/>
      <c r="R41" s="96"/>
      <c r="S41" s="96"/>
      <c r="T41" s="96"/>
      <c r="U41" s="96"/>
      <c r="V41" s="96"/>
      <c r="W41" s="96"/>
      <c r="X41" s="269"/>
    </row>
    <row r="42" spans="1:24" s="12" customFormat="1" ht="15.9" customHeight="1">
      <c r="A42" s="16"/>
      <c r="B42" s="139">
        <f>マスタ!E75</f>
        <v>0</v>
      </c>
      <c r="C42" s="375">
        <f>マスタ!E76</f>
        <v>0</v>
      </c>
      <c r="D42" s="376"/>
      <c r="E42" s="365">
        <f>マスタ!E77/SET!$B$1</f>
        <v>0</v>
      </c>
      <c r="F42" s="366">
        <f>マスタ!E78/SET!$B$1</f>
        <v>0</v>
      </c>
      <c r="G42" s="367">
        <f t="shared" si="19"/>
        <v>0</v>
      </c>
      <c r="H42" s="139">
        <f>マスタ!E139</f>
        <v>0</v>
      </c>
      <c r="I42" s="375">
        <f>マスタ!E140</f>
        <v>0</v>
      </c>
      <c r="J42" s="376"/>
      <c r="K42" s="365">
        <f>マスタ!E141/SET!$B$1</f>
        <v>0</v>
      </c>
      <c r="L42" s="366">
        <f>マスタ!E142/SET!$B$1</f>
        <v>0</v>
      </c>
      <c r="M42" s="359">
        <f>_xlfn.XLOOKUP(H42,事業部長4!$H$31:$H$46,事業部長4!$K$31:$K$46,0,0,1)</f>
        <v>0</v>
      </c>
      <c r="N42" s="16"/>
      <c r="O42" s="294"/>
      <c r="P42" s="96"/>
      <c r="Q42" s="96"/>
      <c r="R42" s="96"/>
      <c r="S42" s="96"/>
      <c r="T42" s="96"/>
      <c r="U42" s="96"/>
      <c r="V42" s="96"/>
      <c r="W42" s="96"/>
      <c r="X42" s="269"/>
    </row>
    <row r="43" spans="1:24" s="12" customFormat="1" ht="15.9" customHeight="1">
      <c r="A43" s="16"/>
      <c r="B43" s="139">
        <f>マスタ!E79</f>
        <v>0</v>
      </c>
      <c r="C43" s="375">
        <f>マスタ!E80</f>
        <v>0</v>
      </c>
      <c r="D43" s="376"/>
      <c r="E43" s="365">
        <f>マスタ!E81/SET!$B$1</f>
        <v>0</v>
      </c>
      <c r="F43" s="366">
        <f>マスタ!E82/SET!$B$1</f>
        <v>0</v>
      </c>
      <c r="G43" s="367">
        <f t="shared" si="19"/>
        <v>0</v>
      </c>
      <c r="H43" s="139">
        <f>マスタ!E143</f>
        <v>0</v>
      </c>
      <c r="I43" s="375">
        <f>マスタ!E144</f>
        <v>0</v>
      </c>
      <c r="J43" s="376"/>
      <c r="K43" s="365">
        <f>マスタ!E145/SET!$B$1</f>
        <v>0</v>
      </c>
      <c r="L43" s="366">
        <f>マスタ!E146/SET!$B$1</f>
        <v>0</v>
      </c>
      <c r="M43" s="359">
        <f>_xlfn.XLOOKUP(H43,事業部長4!$H$31:$H$46,事業部長4!$K$31:$K$46,0,0,1)</f>
        <v>0</v>
      </c>
      <c r="N43" s="16"/>
      <c r="O43" s="294"/>
      <c r="P43" s="96"/>
      <c r="Q43" s="96"/>
      <c r="R43" s="96"/>
      <c r="S43" s="96"/>
      <c r="T43" s="96"/>
      <c r="U43" s="96"/>
      <c r="V43" s="96"/>
      <c r="W43" s="96"/>
      <c r="X43" s="269"/>
    </row>
    <row r="44" spans="1:24" s="12" customFormat="1" ht="15.9" customHeight="1">
      <c r="A44" s="16"/>
      <c r="B44" s="139">
        <f>マスタ!E83</f>
        <v>0</v>
      </c>
      <c r="C44" s="375">
        <f>マスタ!E84</f>
        <v>0</v>
      </c>
      <c r="D44" s="376"/>
      <c r="E44" s="365">
        <f>マスタ!E85/SET!$B$1</f>
        <v>0</v>
      </c>
      <c r="F44" s="366">
        <f>マスタ!E86/SET!$B$1</f>
        <v>0</v>
      </c>
      <c r="G44" s="367">
        <f t="shared" si="19"/>
        <v>0</v>
      </c>
      <c r="H44" s="139">
        <f>マスタ!E147</f>
        <v>0</v>
      </c>
      <c r="I44" s="375">
        <f>マスタ!E148</f>
        <v>0</v>
      </c>
      <c r="J44" s="376"/>
      <c r="K44" s="365">
        <f>マスタ!E149/SET!$B$1</f>
        <v>0</v>
      </c>
      <c r="L44" s="366">
        <f>マスタ!E150/SET!$B$1</f>
        <v>0</v>
      </c>
      <c r="M44" s="359">
        <f>_xlfn.XLOOKUP(H44,事業部長4!$H$31:$H$46,事業部長4!$K$31:$K$46,0,0,1)</f>
        <v>0</v>
      </c>
      <c r="N44" s="16"/>
      <c r="O44" s="294"/>
      <c r="P44" s="96"/>
      <c r="Q44" s="96"/>
      <c r="R44" s="96"/>
      <c r="S44" s="96"/>
      <c r="T44" s="96"/>
      <c r="U44" s="96"/>
      <c r="V44" s="96"/>
      <c r="W44" s="96"/>
      <c r="X44" s="269"/>
    </row>
    <row r="45" spans="1:24" s="12" customFormat="1" ht="15.9" customHeight="1">
      <c r="A45" s="16"/>
      <c r="B45" s="139">
        <f>マスタ!E87</f>
        <v>0</v>
      </c>
      <c r="C45" s="375">
        <f>マスタ!E88</f>
        <v>0</v>
      </c>
      <c r="D45" s="376"/>
      <c r="E45" s="365">
        <f>マスタ!E89/SET!$B$1</f>
        <v>0</v>
      </c>
      <c r="F45" s="366">
        <f>マスタ!E90/SET!$B$1</f>
        <v>0</v>
      </c>
      <c r="G45" s="367">
        <f t="shared" si="19"/>
        <v>0</v>
      </c>
      <c r="H45" s="139">
        <f>マスタ!E151</f>
        <v>0</v>
      </c>
      <c r="I45" s="375">
        <f>マスタ!E152</f>
        <v>0</v>
      </c>
      <c r="J45" s="376"/>
      <c r="K45" s="365">
        <f>マスタ!E153/SET!$B$1</f>
        <v>0</v>
      </c>
      <c r="L45" s="366">
        <f>マスタ!E154/SET!$B$1</f>
        <v>0</v>
      </c>
      <c r="M45" s="359">
        <f>_xlfn.XLOOKUP(H45,事業部長4!$H$31:$H$46,事業部長4!$K$31:$K$46,0,0,1)</f>
        <v>0</v>
      </c>
      <c r="N45" s="16"/>
      <c r="O45" s="285"/>
      <c r="P45" s="265"/>
      <c r="Q45" s="265"/>
      <c r="R45" s="265"/>
      <c r="S45" s="265"/>
      <c r="T45" s="265"/>
      <c r="U45" s="265"/>
      <c r="V45" s="96"/>
      <c r="W45" s="96"/>
      <c r="X45" s="269"/>
    </row>
    <row r="46" spans="1:24" s="12" customFormat="1" ht="15.9" customHeight="1">
      <c r="A46" s="16"/>
      <c r="B46" s="140">
        <f>マスタ!E91</f>
        <v>0</v>
      </c>
      <c r="C46" s="379">
        <f>マスタ!E92</f>
        <v>0</v>
      </c>
      <c r="D46" s="380"/>
      <c r="E46" s="368">
        <f>マスタ!E93/SET!$B$1</f>
        <v>0</v>
      </c>
      <c r="F46" s="369">
        <f>マスタ!E94/SET!$B$1</f>
        <v>0</v>
      </c>
      <c r="G46" s="370">
        <f t="shared" si="19"/>
        <v>0</v>
      </c>
      <c r="H46" s="140">
        <f>マスタ!E155</f>
        <v>0</v>
      </c>
      <c r="I46" s="379">
        <f>マスタ!E156</f>
        <v>0</v>
      </c>
      <c r="J46" s="380"/>
      <c r="K46" s="368">
        <f>マスタ!E157/SET!$B$1</f>
        <v>0</v>
      </c>
      <c r="L46" s="369">
        <f>マスタ!E158/SET!$B$1</f>
        <v>0</v>
      </c>
      <c r="M46" s="361">
        <f>_xlfn.XLOOKUP(H46,事業部長4!$H$31:$H$46,事業部長4!$K$31:$K$46,0,0,1)</f>
        <v>0</v>
      </c>
      <c r="N46" s="16"/>
      <c r="O46" s="285"/>
      <c r="P46" s="277"/>
      <c r="Q46" s="277"/>
      <c r="R46" s="265"/>
      <c r="S46" s="265"/>
      <c r="T46" s="265"/>
      <c r="U46" s="265"/>
      <c r="V46" s="96"/>
      <c r="W46" s="96"/>
      <c r="X46" s="269"/>
    </row>
    <row r="47" spans="1:24" s="12" customFormat="1" ht="15.9" customHeight="1">
      <c r="A47" s="295"/>
      <c r="B47" s="335" t="s">
        <v>259</v>
      </c>
      <c r="C47" s="141"/>
      <c r="D47" s="141"/>
      <c r="E47" s="371">
        <f>SUM(E31:E46)</f>
        <v>0</v>
      </c>
      <c r="F47" s="372">
        <f>SUM(F31:F46)</f>
        <v>0</v>
      </c>
      <c r="G47" s="373">
        <f>E47-F47</f>
        <v>0</v>
      </c>
      <c r="H47" s="296"/>
      <c r="I47" s="297"/>
      <c r="J47" s="297"/>
      <c r="K47" s="371">
        <f>SUM(K31:K46)</f>
        <v>0</v>
      </c>
      <c r="L47" s="372">
        <f t="shared" ref="L47:M47" si="20">SUM(L31:L46)</f>
        <v>0</v>
      </c>
      <c r="M47" s="374">
        <f t="shared" si="20"/>
        <v>0</v>
      </c>
      <c r="N47" s="16"/>
      <c r="O47" s="298"/>
      <c r="P47" s="265"/>
      <c r="Q47" s="265"/>
      <c r="R47" s="265"/>
      <c r="S47" s="265"/>
      <c r="T47" s="265"/>
      <c r="U47" s="265"/>
      <c r="V47" s="96"/>
      <c r="W47" s="96"/>
      <c r="X47" s="269"/>
    </row>
    <row r="48" spans="1:24" s="12" customFormat="1" ht="15.9" customHeight="1" thickBot="1">
      <c r="A48" s="295"/>
      <c r="B48" s="142" t="s">
        <v>52</v>
      </c>
      <c r="C48" s="143"/>
      <c r="D48" s="143"/>
      <c r="E48" s="301" t="e">
        <f>E47/G7</f>
        <v>#DIV/0!</v>
      </c>
      <c r="F48" s="302" t="e">
        <f>F47/E7</f>
        <v>#DIV/0!</v>
      </c>
      <c r="G48" s="303"/>
      <c r="H48" s="299"/>
      <c r="I48" s="300"/>
      <c r="J48" s="300"/>
      <c r="K48" s="301" t="e">
        <f>K47/K7</f>
        <v>#DIV/0!</v>
      </c>
      <c r="L48" s="302" t="e">
        <f>L47/J7</f>
        <v>#DIV/0!</v>
      </c>
      <c r="M48" s="330"/>
      <c r="N48" s="16"/>
      <c r="O48" s="298"/>
      <c r="P48" s="265"/>
      <c r="Q48" s="265"/>
      <c r="R48" s="265"/>
      <c r="S48" s="265"/>
      <c r="T48" s="265"/>
      <c r="U48" s="265"/>
      <c r="V48" s="96"/>
      <c r="W48" s="96"/>
      <c r="X48" s="269"/>
    </row>
    <row r="49" spans="1:24" s="12" customFormat="1" ht="15.9" customHeight="1" thickBot="1">
      <c r="A49" s="305"/>
      <c r="B49" s="306"/>
      <c r="C49" s="307"/>
      <c r="M49" s="331" t="s">
        <v>264</v>
      </c>
      <c r="N49" s="16"/>
      <c r="O49" s="298"/>
      <c r="P49" s="265"/>
      <c r="Q49" s="265"/>
      <c r="R49" s="265"/>
      <c r="S49" s="265"/>
      <c r="T49" s="265"/>
      <c r="U49" s="265"/>
      <c r="V49" s="96"/>
      <c r="W49" s="96"/>
      <c r="X49" s="269"/>
    </row>
    <row r="50" spans="1:24" s="12" customFormat="1" ht="15.9" customHeight="1">
      <c r="A50" s="305"/>
      <c r="B50" s="291"/>
      <c r="C50" s="94"/>
      <c r="D50" s="292"/>
      <c r="E50" s="292"/>
      <c r="F50" s="292"/>
      <c r="G50" s="292"/>
      <c r="H50" s="292"/>
      <c r="I50" s="292"/>
      <c r="J50" s="292"/>
      <c r="K50" s="292"/>
      <c r="L50" s="292"/>
      <c r="M50" s="308"/>
      <c r="N50" s="16"/>
      <c r="O50" s="298"/>
      <c r="P50" s="265"/>
      <c r="Q50" s="265"/>
      <c r="R50" s="265"/>
      <c r="S50" s="265"/>
      <c r="T50" s="265"/>
      <c r="U50" s="265"/>
      <c r="V50" s="96"/>
      <c r="W50" s="96"/>
      <c r="X50" s="269"/>
    </row>
    <row r="51" spans="1:24" s="12" customFormat="1" ht="15.9" customHeight="1" thickBot="1">
      <c r="A51" s="305"/>
      <c r="B51" s="285"/>
      <c r="C51" s="265"/>
      <c r="D51" s="265"/>
      <c r="E51" s="265"/>
      <c r="F51" s="265"/>
      <c r="G51" s="265"/>
      <c r="H51" s="265"/>
      <c r="I51" s="265"/>
      <c r="J51" s="265"/>
      <c r="K51" s="265"/>
      <c r="L51" s="265"/>
      <c r="M51" s="309"/>
      <c r="N51" s="16"/>
      <c r="O51" s="310"/>
      <c r="P51" s="145"/>
      <c r="Q51" s="145"/>
      <c r="R51" s="145"/>
      <c r="S51" s="145"/>
      <c r="T51" s="145"/>
      <c r="U51" s="145"/>
      <c r="V51" s="145"/>
      <c r="W51" s="145"/>
      <c r="X51" s="290"/>
    </row>
    <row r="52" spans="1:24" s="12" customFormat="1" ht="15.9" customHeight="1" thickBot="1">
      <c r="A52" s="305"/>
      <c r="B52" s="285"/>
      <c r="C52" s="265"/>
      <c r="D52" s="265"/>
      <c r="E52" s="265"/>
      <c r="F52" s="265"/>
      <c r="G52" s="265"/>
      <c r="H52" s="265"/>
      <c r="I52" s="265"/>
      <c r="J52" s="265"/>
      <c r="K52" s="265"/>
      <c r="L52" s="265"/>
      <c r="M52" s="309"/>
      <c r="N52" s="16"/>
      <c r="O52" s="16"/>
      <c r="P52" s="16"/>
      <c r="Q52" s="16"/>
      <c r="R52" s="16"/>
      <c r="S52" s="311"/>
      <c r="T52" s="16"/>
      <c r="U52" s="16"/>
    </row>
    <row r="53" spans="1:24" s="12" customFormat="1" ht="15.9" customHeight="1">
      <c r="A53" s="305"/>
      <c r="B53" s="285"/>
      <c r="C53" s="265"/>
      <c r="D53" s="265"/>
      <c r="E53" s="265"/>
      <c r="F53" s="265"/>
      <c r="G53" s="265"/>
      <c r="H53" s="265"/>
      <c r="I53" s="265"/>
      <c r="J53" s="265"/>
      <c r="K53" s="265"/>
      <c r="L53" s="265"/>
      <c r="M53" s="309"/>
      <c r="N53" s="16"/>
      <c r="O53" s="147" t="s">
        <v>53</v>
      </c>
      <c r="P53" s="148"/>
      <c r="Q53" s="149"/>
      <c r="R53" s="147" t="s">
        <v>76</v>
      </c>
      <c r="S53" s="25"/>
      <c r="T53" s="149"/>
      <c r="U53" s="312"/>
      <c r="V53" s="312"/>
      <c r="W53" s="94"/>
      <c r="X53" s="293"/>
    </row>
    <row r="54" spans="1:24" s="12" customFormat="1" ht="15.9" customHeight="1">
      <c r="A54" s="305"/>
      <c r="B54" s="285"/>
      <c r="C54" s="265"/>
      <c r="D54" s="265"/>
      <c r="E54" s="265"/>
      <c r="F54" s="265"/>
      <c r="G54" s="265"/>
      <c r="H54" s="265"/>
      <c r="I54" s="265"/>
      <c r="J54" s="265"/>
      <c r="K54" s="265"/>
      <c r="L54" s="265"/>
      <c r="M54" s="309"/>
      <c r="N54" s="16"/>
      <c r="O54" s="212" t="s">
        <v>54</v>
      </c>
      <c r="P54" s="150" t="s">
        <v>7</v>
      </c>
      <c r="Q54" s="151" t="s">
        <v>55</v>
      </c>
      <c r="R54" s="150" t="s">
        <v>77</v>
      </c>
      <c r="S54" s="171" t="s">
        <v>78</v>
      </c>
      <c r="T54" s="172" t="s">
        <v>79</v>
      </c>
      <c r="U54" s="278"/>
      <c r="V54" s="278"/>
      <c r="W54" s="96"/>
      <c r="X54" s="269"/>
    </row>
    <row r="55" spans="1:24" s="12" customFormat="1" ht="15.9" customHeight="1">
      <c r="A55" s="305"/>
      <c r="B55" s="285"/>
      <c r="C55" s="265"/>
      <c r="D55" s="265"/>
      <c r="E55" s="265"/>
      <c r="F55" s="265"/>
      <c r="G55" s="265"/>
      <c r="H55" s="265"/>
      <c r="I55" s="265"/>
      <c r="J55" s="265"/>
      <c r="K55" s="265"/>
      <c r="L55" s="265"/>
      <c r="M55" s="309"/>
      <c r="N55" s="16"/>
      <c r="O55" s="213" t="s">
        <v>56</v>
      </c>
      <c r="P55" s="152"/>
      <c r="Q55" s="153"/>
      <c r="R55" s="152"/>
      <c r="S55" s="173"/>
      <c r="T55" s="174">
        <f t="shared" ref="T55:T64" si="21">S55-R55</f>
        <v>0</v>
      </c>
      <c r="U55" s="278"/>
      <c r="V55" s="278"/>
      <c r="W55" s="96"/>
      <c r="X55" s="269"/>
    </row>
    <row r="56" spans="1:24" s="12" customFormat="1" ht="15.9" customHeight="1">
      <c r="A56" s="305"/>
      <c r="B56" s="285"/>
      <c r="C56" s="265"/>
      <c r="D56" s="265"/>
      <c r="E56" s="265"/>
      <c r="F56" s="265"/>
      <c r="G56" s="265"/>
      <c r="H56" s="265"/>
      <c r="I56" s="265"/>
      <c r="J56" s="265"/>
      <c r="K56" s="265"/>
      <c r="L56" s="265"/>
      <c r="M56" s="309"/>
      <c r="N56" s="16"/>
      <c r="O56" s="211" t="s">
        <v>57</v>
      </c>
      <c r="P56" s="152"/>
      <c r="Q56" s="153"/>
      <c r="R56" s="152"/>
      <c r="S56" s="173"/>
      <c r="T56" s="174">
        <f t="shared" si="21"/>
        <v>0</v>
      </c>
      <c r="U56" s="278"/>
      <c r="V56" s="278"/>
      <c r="W56" s="96"/>
      <c r="X56" s="269"/>
    </row>
    <row r="57" spans="1:24" s="12" customFormat="1" ht="15.9" customHeight="1">
      <c r="A57" s="305"/>
      <c r="B57" s="285"/>
      <c r="C57" s="265"/>
      <c r="D57" s="265"/>
      <c r="E57" s="265"/>
      <c r="F57" s="265"/>
      <c r="G57" s="265"/>
      <c r="H57" s="265"/>
      <c r="I57" s="265"/>
      <c r="J57" s="265"/>
      <c r="K57" s="265"/>
      <c r="L57" s="265"/>
      <c r="M57" s="309"/>
      <c r="N57" s="16"/>
      <c r="O57" s="214" t="s">
        <v>58</v>
      </c>
      <c r="P57" s="154">
        <f>IF(P55=0,0,(P56/P55))</f>
        <v>0</v>
      </c>
      <c r="Q57" s="155">
        <f>IF(Q55=0,0,(Q56/Q55))</f>
        <v>0</v>
      </c>
      <c r="R57" s="154">
        <f>IF(R55=0,0,(R56/R55))</f>
        <v>0</v>
      </c>
      <c r="S57" s="175">
        <f>IF(S55=0,0,(S56/S55))</f>
        <v>0</v>
      </c>
      <c r="T57" s="176">
        <f t="shared" si="21"/>
        <v>0</v>
      </c>
      <c r="U57" s="278"/>
      <c r="V57" s="278"/>
      <c r="W57" s="96"/>
      <c r="X57" s="269"/>
    </row>
    <row r="58" spans="1:24" s="12" customFormat="1" ht="15.9" customHeight="1">
      <c r="A58" s="305"/>
      <c r="B58" s="285"/>
      <c r="C58" s="265"/>
      <c r="D58" s="265"/>
      <c r="E58" s="265"/>
      <c r="F58" s="265"/>
      <c r="G58" s="265"/>
      <c r="H58" s="265"/>
      <c r="I58" s="265"/>
      <c r="J58" s="265"/>
      <c r="K58" s="265"/>
      <c r="L58" s="265"/>
      <c r="M58" s="309"/>
      <c r="N58" s="16"/>
      <c r="O58" s="211" t="s">
        <v>59</v>
      </c>
      <c r="P58" s="152"/>
      <c r="Q58" s="153"/>
      <c r="R58" s="152"/>
      <c r="S58" s="173"/>
      <c r="T58" s="174">
        <f t="shared" si="21"/>
        <v>0</v>
      </c>
      <c r="U58" s="278"/>
      <c r="V58" s="278"/>
      <c r="W58" s="96"/>
      <c r="X58" s="269"/>
    </row>
    <row r="59" spans="1:24" s="12" customFormat="1" ht="15.9" customHeight="1">
      <c r="A59" s="305"/>
      <c r="B59" s="285"/>
      <c r="C59" s="265"/>
      <c r="D59" s="265"/>
      <c r="E59" s="265"/>
      <c r="F59" s="265"/>
      <c r="G59" s="265"/>
      <c r="H59" s="265"/>
      <c r="I59" s="265"/>
      <c r="J59" s="265"/>
      <c r="K59" s="265"/>
      <c r="L59" s="265"/>
      <c r="M59" s="309"/>
      <c r="N59" s="16"/>
      <c r="O59" s="211" t="s">
        <v>60</v>
      </c>
      <c r="P59" s="152">
        <f>P56-P58</f>
        <v>0</v>
      </c>
      <c r="Q59" s="153">
        <f>Q56-Q58</f>
        <v>0</v>
      </c>
      <c r="R59" s="152"/>
      <c r="S59" s="173"/>
      <c r="T59" s="174">
        <f t="shared" si="21"/>
        <v>0</v>
      </c>
      <c r="U59" s="278"/>
      <c r="V59" s="278"/>
      <c r="W59" s="96"/>
      <c r="X59" s="269"/>
    </row>
    <row r="60" spans="1:24" s="12" customFormat="1" ht="15.9" customHeight="1">
      <c r="A60" s="305"/>
      <c r="B60" s="285"/>
      <c r="C60" s="265"/>
      <c r="D60" s="265"/>
      <c r="E60" s="265"/>
      <c r="F60" s="265"/>
      <c r="G60" s="265"/>
      <c r="H60" s="265"/>
      <c r="I60" s="265"/>
      <c r="J60" s="265"/>
      <c r="K60" s="265"/>
      <c r="L60" s="265"/>
      <c r="M60" s="309"/>
      <c r="N60" s="16"/>
      <c r="O60" s="214" t="s">
        <v>58</v>
      </c>
      <c r="P60" s="154">
        <f>IF(P55=0,0,(P59/P55))</f>
        <v>0</v>
      </c>
      <c r="Q60" s="155">
        <f>IF(Q55=0,0,(Q59/Q55))</f>
        <v>0</v>
      </c>
      <c r="R60" s="154">
        <f>IF(R55=0,0,(R59/R55))</f>
        <v>0</v>
      </c>
      <c r="S60" s="175">
        <f>IF(S55=0,0,(S59/S55))</f>
        <v>0</v>
      </c>
      <c r="T60" s="176">
        <f t="shared" si="21"/>
        <v>0</v>
      </c>
      <c r="U60" s="278"/>
      <c r="V60" s="278"/>
      <c r="W60" s="96"/>
      <c r="X60" s="269"/>
    </row>
    <row r="61" spans="1:24" s="12" customFormat="1" ht="15.9" customHeight="1">
      <c r="A61" s="305"/>
      <c r="B61" s="285"/>
      <c r="C61" s="265"/>
      <c r="D61" s="265"/>
      <c r="E61" s="265"/>
      <c r="F61" s="265"/>
      <c r="G61" s="265"/>
      <c r="H61" s="265"/>
      <c r="I61" s="265"/>
      <c r="J61" s="265"/>
      <c r="K61" s="265"/>
      <c r="L61" s="265"/>
      <c r="M61" s="309"/>
      <c r="N61" s="16"/>
      <c r="O61" s="211" t="s">
        <v>61</v>
      </c>
      <c r="P61" s="156"/>
      <c r="Q61" s="157"/>
      <c r="R61" s="156"/>
      <c r="S61" s="177"/>
      <c r="T61" s="178">
        <f t="shared" si="21"/>
        <v>0</v>
      </c>
      <c r="U61" s="278"/>
      <c r="V61" s="278"/>
      <c r="W61" s="96"/>
      <c r="X61" s="269"/>
    </row>
    <row r="62" spans="1:24" s="12" customFormat="1" ht="15.9" customHeight="1">
      <c r="A62" s="305"/>
      <c r="B62" s="285"/>
      <c r="C62" s="265"/>
      <c r="D62" s="265"/>
      <c r="E62" s="265"/>
      <c r="F62" s="265"/>
      <c r="G62" s="265"/>
      <c r="H62" s="265"/>
      <c r="I62" s="265"/>
      <c r="J62" s="265"/>
      <c r="K62" s="265"/>
      <c r="L62" s="265"/>
      <c r="M62" s="309"/>
      <c r="N62" s="16"/>
      <c r="O62" s="211" t="s">
        <v>62</v>
      </c>
      <c r="P62" s="156"/>
      <c r="Q62" s="157"/>
      <c r="R62" s="156"/>
      <c r="S62" s="177"/>
      <c r="T62" s="178">
        <f t="shared" si="21"/>
        <v>0</v>
      </c>
      <c r="U62" s="278"/>
      <c r="V62" s="278"/>
      <c r="W62" s="96"/>
      <c r="X62" s="269"/>
    </row>
    <row r="63" spans="1:24" s="12" customFormat="1" ht="15.9" customHeight="1">
      <c r="A63" s="305"/>
      <c r="B63" s="285"/>
      <c r="C63" s="265"/>
      <c r="D63" s="265"/>
      <c r="E63" s="265"/>
      <c r="F63" s="265"/>
      <c r="G63" s="265"/>
      <c r="H63" s="265"/>
      <c r="I63" s="265"/>
      <c r="J63" s="265"/>
      <c r="K63" s="265"/>
      <c r="L63" s="265"/>
      <c r="M63" s="309"/>
      <c r="N63" s="16"/>
      <c r="O63" s="211" t="s">
        <v>63</v>
      </c>
      <c r="P63" s="156"/>
      <c r="Q63" s="157"/>
      <c r="R63" s="156"/>
      <c r="S63" s="177"/>
      <c r="T63" s="178">
        <f t="shared" si="21"/>
        <v>0</v>
      </c>
      <c r="U63" s="278"/>
      <c r="V63" s="278"/>
      <c r="W63" s="96"/>
      <c r="X63" s="269"/>
    </row>
    <row r="64" spans="1:24" s="12" customFormat="1" ht="15.9" customHeight="1" thickBot="1">
      <c r="A64" s="305"/>
      <c r="B64" s="286"/>
      <c r="C64" s="288"/>
      <c r="D64" s="288"/>
      <c r="E64" s="288"/>
      <c r="F64" s="288"/>
      <c r="G64" s="288"/>
      <c r="H64" s="288"/>
      <c r="I64" s="288"/>
      <c r="J64" s="288"/>
      <c r="K64" s="288"/>
      <c r="L64" s="288"/>
      <c r="M64" s="314"/>
      <c r="N64" s="16"/>
      <c r="O64" s="215" t="s">
        <v>16</v>
      </c>
      <c r="P64" s="158"/>
      <c r="Q64" s="159"/>
      <c r="R64" s="158"/>
      <c r="S64" s="179"/>
      <c r="T64" s="180">
        <f t="shared" si="21"/>
        <v>0</v>
      </c>
      <c r="U64" s="316"/>
      <c r="V64" s="316"/>
      <c r="W64" s="145"/>
      <c r="X64" s="290"/>
    </row>
  </sheetData>
  <mergeCells count="57">
    <mergeCell ref="C37:D37"/>
    <mergeCell ref="I37:J37"/>
    <mergeCell ref="C38:D38"/>
    <mergeCell ref="I38:J38"/>
    <mergeCell ref="C34:D34"/>
    <mergeCell ref="I34:J34"/>
    <mergeCell ref="C35:D35"/>
    <mergeCell ref="I35:J35"/>
    <mergeCell ref="C36:D36"/>
    <mergeCell ref="I36:J36"/>
    <mergeCell ref="C33:D33"/>
    <mergeCell ref="I33:J33"/>
    <mergeCell ref="B23:C23"/>
    <mergeCell ref="B24:C24"/>
    <mergeCell ref="B25:C25"/>
    <mergeCell ref="B26:C26"/>
    <mergeCell ref="C30:D30"/>
    <mergeCell ref="I30:J30"/>
    <mergeCell ref="C31:D31"/>
    <mergeCell ref="I31:J31"/>
    <mergeCell ref="C32:D32"/>
    <mergeCell ref="I32:J32"/>
    <mergeCell ref="B27:C27"/>
    <mergeCell ref="B22:C22"/>
    <mergeCell ref="B11:C11"/>
    <mergeCell ref="B12:C12"/>
    <mergeCell ref="B13:C13"/>
    <mergeCell ref="B14:C14"/>
    <mergeCell ref="B15:C15"/>
    <mergeCell ref="B16:C16"/>
    <mergeCell ref="B17:C17"/>
    <mergeCell ref="B18:C18"/>
    <mergeCell ref="B19:C19"/>
    <mergeCell ref="B20:C20"/>
    <mergeCell ref="B21:C21"/>
    <mergeCell ref="B10:C10"/>
    <mergeCell ref="D5:H5"/>
    <mergeCell ref="I5:M5"/>
    <mergeCell ref="B7:C7"/>
    <mergeCell ref="B8:C8"/>
    <mergeCell ref="B9:C9"/>
    <mergeCell ref="C39:D39"/>
    <mergeCell ref="I39:J39"/>
    <mergeCell ref="C40:D40"/>
    <mergeCell ref="I40:J40"/>
    <mergeCell ref="C41:D41"/>
    <mergeCell ref="I41:J41"/>
    <mergeCell ref="C45:D45"/>
    <mergeCell ref="I45:J45"/>
    <mergeCell ref="C46:D46"/>
    <mergeCell ref="I46:J46"/>
    <mergeCell ref="C42:D42"/>
    <mergeCell ref="I42:J42"/>
    <mergeCell ref="C43:D43"/>
    <mergeCell ref="I43:J43"/>
    <mergeCell ref="C44:D44"/>
    <mergeCell ref="I44:J44"/>
  </mergeCells>
  <phoneticPr fontId="4"/>
  <pageMargins left="0.19685039370078741" right="0.19685039370078741" top="0.39370078740157483" bottom="0.19685039370078741" header="0" footer="0"/>
  <pageSetup paperSize="9" scale="54"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100" r:id="rId4" name="Button 4">
              <controlPr defaultSize="0" print="0" autoFill="0" autoPict="0" macro="[0]!Get_Data">
                <anchor moveWithCells="1" sizeWithCells="1">
                  <from>
                    <xdr:col>1</xdr:col>
                    <xdr:colOff>7620</xdr:colOff>
                    <xdr:row>0</xdr:row>
                    <xdr:rowOff>22860</xdr:rowOff>
                  </from>
                  <to>
                    <xdr:col>2</xdr:col>
                    <xdr:colOff>640080</xdr:colOff>
                    <xdr:row>1</xdr:row>
                    <xdr:rowOff>0</xdr:rowOff>
                  </to>
                </anchor>
              </controlPr>
            </control>
          </mc:Choice>
        </mc:AlternateContent>
        <mc:AlternateContent xmlns:mc="http://schemas.openxmlformats.org/markup-compatibility/2006">
          <mc:Choice Requires="x14">
            <control shapeId="4101" r:id="rId5" name="Button 5">
              <controlPr defaultSize="0" print="0" autoFill="0" autoPict="0" macro="[0]!Export_Report">
                <anchor moveWithCells="1" sizeWithCells="1">
                  <from>
                    <xdr:col>3</xdr:col>
                    <xdr:colOff>114300</xdr:colOff>
                    <xdr:row>0</xdr:row>
                    <xdr:rowOff>7620</xdr:rowOff>
                  </from>
                  <to>
                    <xdr:col>4</xdr:col>
                    <xdr:colOff>746760</xdr:colOff>
                    <xdr:row>0</xdr:row>
                    <xdr:rowOff>274320</xdr:rowOff>
                  </to>
                </anchor>
              </controlPr>
            </control>
          </mc:Choice>
        </mc:AlternateContent>
        <mc:AlternateContent xmlns:mc="http://schemas.openxmlformats.org/markup-compatibility/2006">
          <mc:Choice Requires="x14">
            <control shapeId="4102" r:id="rId6" name="Button 6">
              <controlPr defaultSize="0" print="0" autoFill="0" autoPict="0" macro="[0]!Get_Data">
                <anchor moveWithCells="1" sizeWithCells="1">
                  <from>
                    <xdr:col>1</xdr:col>
                    <xdr:colOff>7620</xdr:colOff>
                    <xdr:row>0</xdr:row>
                    <xdr:rowOff>22860</xdr:rowOff>
                  </from>
                  <to>
                    <xdr:col>2</xdr:col>
                    <xdr:colOff>640080</xdr:colOff>
                    <xdr:row>1</xdr:row>
                    <xdr:rowOff>0</xdr:rowOff>
                  </to>
                </anchor>
              </controlPr>
            </control>
          </mc:Choice>
        </mc:AlternateContent>
        <mc:AlternateContent xmlns:mc="http://schemas.openxmlformats.org/markup-compatibility/2006">
          <mc:Choice Requires="x14">
            <control shapeId="4103" r:id="rId7" name="Button 7">
              <controlPr defaultSize="0" print="0" autoFill="0" autoPict="0" macro="[0]!Export_Report">
                <anchor moveWithCells="1" sizeWithCells="1">
                  <from>
                    <xdr:col>3</xdr:col>
                    <xdr:colOff>114300</xdr:colOff>
                    <xdr:row>0</xdr:row>
                    <xdr:rowOff>7620</xdr:rowOff>
                  </from>
                  <to>
                    <xdr:col>4</xdr:col>
                    <xdr:colOff>746760</xdr:colOff>
                    <xdr:row>0</xdr:row>
                    <xdr:rowOff>274320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EE8B9B-852F-420E-9AA2-10D0E5030DB4}">
  <sheetPr codeName="Sheet4">
    <pageSetUpPr fitToPage="1"/>
  </sheetPr>
  <dimension ref="A1:X64"/>
  <sheetViews>
    <sheetView showGridLines="0" view="pageBreakPreview" topLeftCell="A12" zoomScaleNormal="100" zoomScaleSheetLayoutView="100" workbookViewId="0">
      <selection activeCell="M26" sqref="M26"/>
    </sheetView>
  </sheetViews>
  <sheetFormatPr defaultColWidth="9" defaultRowHeight="15.9" customHeight="1"/>
  <cols>
    <col min="1" max="1" width="3.19921875" style="11" customWidth="1"/>
    <col min="2" max="13" width="9.8984375" style="11" customWidth="1"/>
    <col min="14" max="14" width="1.69921875" style="11" customWidth="1"/>
    <col min="15" max="15" width="10.09765625" style="11" customWidth="1"/>
    <col min="16" max="24" width="9.8984375" style="11" customWidth="1"/>
    <col min="25" max="16384" width="9" style="11"/>
  </cols>
  <sheetData>
    <row r="1" spans="1:24" ht="23.1" customHeight="1"/>
    <row r="2" spans="1:24" ht="23.1" customHeight="1">
      <c r="B2" s="161" t="s">
        <v>64</v>
      </c>
      <c r="C2" s="163"/>
      <c r="D2" s="11" t="s">
        <v>250</v>
      </c>
    </row>
    <row r="3" spans="1:24" ht="15.9" customHeight="1">
      <c r="B3" s="1" t="s">
        <v>0</v>
      </c>
      <c r="C3" s="1"/>
      <c r="D3" s="2" t="s">
        <v>247</v>
      </c>
      <c r="E3" s="210" t="str">
        <f>IF(マスタ!F3="","",マスタ!F3)</f>
        <v/>
      </c>
      <c r="F3" s="3"/>
      <c r="G3" s="4"/>
      <c r="H3" s="4" t="s">
        <v>1</v>
      </c>
      <c r="I3" s="198" t="str">
        <f>IF(マスタ!F4="","",マスタ!F4)</f>
        <v/>
      </c>
      <c r="J3" s="5"/>
      <c r="K3" s="6" t="str">
        <f>"第"&amp;マスタ!F5&amp;"期"</f>
        <v>第期</v>
      </c>
      <c r="L3" s="6"/>
      <c r="M3" s="7" t="str">
        <f>マスタ!F6&amp;"年7月度"</f>
        <v>年7月度</v>
      </c>
      <c r="N3" s="8"/>
      <c r="O3" s="9" t="s">
        <v>2</v>
      </c>
      <c r="P3" s="10"/>
      <c r="Q3" s="10"/>
      <c r="U3" s="12"/>
      <c r="V3" s="13"/>
      <c r="W3" s="13"/>
      <c r="X3" s="13">
        <f ca="1">NOW()</f>
        <v>46072.486122106478</v>
      </c>
    </row>
    <row r="4" spans="1:24" s="17" customFormat="1" ht="15.9" customHeight="1" thickBot="1">
      <c r="B4" s="14" t="str">
        <f>マスタ!F6&amp;"年7月度"</f>
        <v>年7月度</v>
      </c>
      <c r="C4" s="14"/>
      <c r="D4" s="15"/>
      <c r="E4" s="15"/>
      <c r="F4" s="10"/>
      <c r="G4" s="10"/>
      <c r="H4" s="10"/>
      <c r="I4" s="10"/>
      <c r="J4" s="10"/>
      <c r="K4" s="10"/>
      <c r="L4" s="10"/>
      <c r="M4" s="10"/>
      <c r="N4" s="16"/>
      <c r="O4" s="16"/>
      <c r="P4" s="16"/>
      <c r="Q4" s="16"/>
      <c r="R4" s="16"/>
      <c r="S4" s="16"/>
      <c r="T4" s="16"/>
      <c r="U4" s="12"/>
      <c r="V4" s="12"/>
    </row>
    <row r="5" spans="1:24" s="12" customFormat="1" ht="15.9" customHeight="1">
      <c r="A5" s="10"/>
      <c r="B5" s="18"/>
      <c r="C5" s="19"/>
      <c r="D5" s="385" t="s">
        <v>3</v>
      </c>
      <c r="E5" s="386"/>
      <c r="F5" s="386"/>
      <c r="G5" s="386"/>
      <c r="H5" s="387"/>
      <c r="I5" s="385" t="s">
        <v>4</v>
      </c>
      <c r="J5" s="386"/>
      <c r="K5" s="386"/>
      <c r="L5" s="386"/>
      <c r="M5" s="388"/>
      <c r="N5" s="16"/>
      <c r="O5" s="20" t="str">
        <f>"【"&amp;マスタ!F5&amp;"期　上期　各部　半期予測】"</f>
        <v>【期　上期　各部　半期予測】</v>
      </c>
      <c r="P5" s="21"/>
      <c r="Q5" s="22"/>
      <c r="R5" s="22"/>
      <c r="S5" s="22"/>
      <c r="T5" s="22"/>
      <c r="U5" s="23"/>
      <c r="V5" s="24"/>
      <c r="W5" s="25"/>
      <c r="X5" s="26"/>
    </row>
    <row r="6" spans="1:24" s="12" customFormat="1" ht="15.9" customHeight="1">
      <c r="A6" s="10"/>
      <c r="B6" s="27" t="s">
        <v>6</v>
      </c>
      <c r="C6" s="28"/>
      <c r="D6" s="29" t="s">
        <v>7</v>
      </c>
      <c r="E6" s="30" t="s">
        <v>8</v>
      </c>
      <c r="F6" s="30" t="s">
        <v>9</v>
      </c>
      <c r="G6" s="31" t="s">
        <v>10</v>
      </c>
      <c r="H6" s="32" t="s">
        <v>11</v>
      </c>
      <c r="I6" s="29" t="s">
        <v>7</v>
      </c>
      <c r="J6" s="30" t="s">
        <v>12</v>
      </c>
      <c r="K6" s="31" t="s">
        <v>13</v>
      </c>
      <c r="L6" s="30" t="s">
        <v>11</v>
      </c>
      <c r="M6" s="33" t="s">
        <v>14</v>
      </c>
      <c r="N6" s="16"/>
      <c r="O6" s="34"/>
      <c r="P6" s="35" t="s">
        <v>15</v>
      </c>
      <c r="Q6" s="37"/>
      <c r="R6" s="36"/>
      <c r="S6" s="35" t="s">
        <v>63</v>
      </c>
      <c r="T6" s="37"/>
      <c r="U6" s="36"/>
      <c r="V6" s="35" t="s">
        <v>16</v>
      </c>
      <c r="W6" s="37"/>
      <c r="X6" s="165"/>
    </row>
    <row r="7" spans="1:24" s="12" customFormat="1" ht="15.9" customHeight="1">
      <c r="A7" s="10"/>
      <c r="B7" s="389" t="s">
        <v>17</v>
      </c>
      <c r="C7" s="390"/>
      <c r="D7" s="40">
        <f>SET!F5/SET!$B$1</f>
        <v>0</v>
      </c>
      <c r="E7" s="41">
        <f>SET!F18/SET!$B$1</f>
        <v>0</v>
      </c>
      <c r="F7" s="42">
        <f>SET!F32/SET!$B$1</f>
        <v>0</v>
      </c>
      <c r="G7" s="43">
        <f>SET!F47/SET!$B$1</f>
        <v>0</v>
      </c>
      <c r="H7" s="44">
        <f t="shared" ref="H7" si="0">G7-D7</f>
        <v>0</v>
      </c>
      <c r="I7" s="40">
        <f>事業部長6!I7+D7</f>
        <v>0</v>
      </c>
      <c r="J7" s="41">
        <f>事業部長6!J7+E7</f>
        <v>0</v>
      </c>
      <c r="K7" s="45">
        <f>SET!F64/SET!$B$1</f>
        <v>0</v>
      </c>
      <c r="L7" s="42">
        <f>K7-I7</f>
        <v>0</v>
      </c>
      <c r="M7" s="46">
        <f>K7-J7</f>
        <v>0</v>
      </c>
      <c r="N7" s="16"/>
      <c r="O7" s="47" t="s">
        <v>260</v>
      </c>
      <c r="P7" s="167" t="s">
        <v>18</v>
      </c>
      <c r="Q7" s="168" t="s">
        <v>72</v>
      </c>
      <c r="R7" s="169" t="s">
        <v>261</v>
      </c>
      <c r="S7" s="167" t="s">
        <v>18</v>
      </c>
      <c r="T7" s="168" t="s">
        <v>72</v>
      </c>
      <c r="U7" s="169" t="s">
        <v>261</v>
      </c>
      <c r="V7" s="167" t="s">
        <v>18</v>
      </c>
      <c r="W7" s="168" t="s">
        <v>72</v>
      </c>
      <c r="X7" s="170" t="s">
        <v>261</v>
      </c>
    </row>
    <row r="8" spans="1:24" s="12" customFormat="1" ht="15.9" customHeight="1" thickBot="1">
      <c r="A8" s="10"/>
      <c r="B8" s="391" t="s">
        <v>20</v>
      </c>
      <c r="C8" s="392"/>
      <c r="D8" s="48">
        <f>SET!F6/SET!$B$1</f>
        <v>0</v>
      </c>
      <c r="E8" s="49">
        <f>SET!F19/SET!$B$1</f>
        <v>0</v>
      </c>
      <c r="F8" s="49">
        <f>SET!F33/SET!$B$1</f>
        <v>0</v>
      </c>
      <c r="G8" s="50">
        <f>SET!F48/SET!$B$1</f>
        <v>0</v>
      </c>
      <c r="H8" s="51">
        <f>G8-D8</f>
        <v>0</v>
      </c>
      <c r="I8" s="52">
        <f>事業部長6!I8+D8</f>
        <v>0</v>
      </c>
      <c r="J8" s="53">
        <f>事業部長6!J8+E8</f>
        <v>0</v>
      </c>
      <c r="K8" s="54">
        <f>SET!F65/SET!$B$1</f>
        <v>0</v>
      </c>
      <c r="L8" s="53">
        <f t="shared" ref="L8:L22" si="1">K8-I8</f>
        <v>0</v>
      </c>
      <c r="M8" s="55">
        <f t="shared" ref="M8:M22" si="2">K8-J8</f>
        <v>0</v>
      </c>
      <c r="N8" s="16"/>
      <c r="O8" s="56" t="str">
        <f>IF(マスタ!F21="","-",マスタ!F21)</f>
        <v>-</v>
      </c>
      <c r="P8" s="218">
        <f>SET!F154/SET!$B$1</f>
        <v>0</v>
      </c>
      <c r="Q8" s="317"/>
      <c r="R8" s="219">
        <f>SET!F121/SET!$B$1</f>
        <v>0</v>
      </c>
      <c r="S8" s="218">
        <f>SET!F165/SET!$B$1</f>
        <v>0</v>
      </c>
      <c r="T8" s="317"/>
      <c r="U8" s="220">
        <f>SET!F132/SET!$B$1</f>
        <v>0</v>
      </c>
      <c r="V8" s="221">
        <f>SET!F176/SET!$B$1</f>
        <v>0</v>
      </c>
      <c r="W8" s="317"/>
      <c r="X8" s="318">
        <f>SET!F143/SET!$B$1</f>
        <v>0</v>
      </c>
    </row>
    <row r="9" spans="1:24" s="12" customFormat="1" ht="15.9" customHeight="1" thickTop="1">
      <c r="A9" s="10"/>
      <c r="B9" s="393" t="s">
        <v>21</v>
      </c>
      <c r="C9" s="394"/>
      <c r="D9" s="57">
        <f>IF(D7=0,0,(D8/D7))</f>
        <v>0</v>
      </c>
      <c r="E9" s="58">
        <f>IF(E7=0,0,(E8/E7))</f>
        <v>0</v>
      </c>
      <c r="F9" s="58">
        <f t="shared" ref="F9:G9" si="3">IF(F7=0,0,(F8/F7))</f>
        <v>0</v>
      </c>
      <c r="G9" s="59">
        <f t="shared" si="3"/>
        <v>0</v>
      </c>
      <c r="H9" s="60">
        <f t="shared" ref="H9:H24" si="4">G9-D9</f>
        <v>0</v>
      </c>
      <c r="I9" s="57">
        <f t="shared" ref="I9:K9" si="5">IF(I7=0,0,(I8/I7))</f>
        <v>0</v>
      </c>
      <c r="J9" s="58">
        <f t="shared" si="5"/>
        <v>0</v>
      </c>
      <c r="K9" s="59">
        <f t="shared" si="5"/>
        <v>0</v>
      </c>
      <c r="L9" s="58">
        <f t="shared" si="1"/>
        <v>0</v>
      </c>
      <c r="M9" s="61">
        <f t="shared" si="2"/>
        <v>0</v>
      </c>
      <c r="N9" s="16"/>
      <c r="O9" s="62" t="str">
        <f>IF(マスタ!F22="","-",マスタ!F22)</f>
        <v>-</v>
      </c>
      <c r="P9" s="226">
        <f>SET!F155/SET!$B$1</f>
        <v>0</v>
      </c>
      <c r="Q9" s="319"/>
      <c r="R9" s="227">
        <f>SET!F122/SET!$B$1</f>
        <v>0</v>
      </c>
      <c r="S9" s="226">
        <f>SET!F166/SET!$B$1</f>
        <v>0</v>
      </c>
      <c r="T9" s="319"/>
      <c r="U9" s="227">
        <f>SET!F133/SET!$B$1</f>
        <v>0</v>
      </c>
      <c r="V9" s="228">
        <f>SET!F177/SET!$B$1</f>
        <v>0</v>
      </c>
      <c r="W9" s="319"/>
      <c r="X9" s="320">
        <f>SET!F144/SET!$B$1</f>
        <v>0</v>
      </c>
    </row>
    <row r="10" spans="1:24" s="12" customFormat="1" ht="15.9" customHeight="1">
      <c r="A10" s="10"/>
      <c r="B10" s="383" t="s">
        <v>22</v>
      </c>
      <c r="C10" s="384"/>
      <c r="D10" s="63">
        <f>SET!F7/SET!$B$1</f>
        <v>0</v>
      </c>
      <c r="E10" s="64">
        <f>SET!F20/SET!$B$1</f>
        <v>0</v>
      </c>
      <c r="F10" s="64">
        <f>SET!F34/SET!$B$1</f>
        <v>0</v>
      </c>
      <c r="G10" s="65">
        <f>SET!F49/SET!$B$1</f>
        <v>0</v>
      </c>
      <c r="H10" s="66">
        <f t="shared" si="4"/>
        <v>0</v>
      </c>
      <c r="I10" s="63">
        <f>事業部長6!I10+D10</f>
        <v>0</v>
      </c>
      <c r="J10" s="64">
        <f>事業部長6!J10+E10</f>
        <v>0</v>
      </c>
      <c r="K10" s="67">
        <f>SET!F66/SET!$B$1</f>
        <v>0</v>
      </c>
      <c r="L10" s="68">
        <f t="shared" si="1"/>
        <v>0</v>
      </c>
      <c r="M10" s="69">
        <f t="shared" si="2"/>
        <v>0</v>
      </c>
      <c r="N10" s="16"/>
      <c r="O10" s="62" t="str">
        <f>IF(マスタ!F23="","-",マスタ!F23)</f>
        <v>-</v>
      </c>
      <c r="P10" s="226">
        <f>SET!F156/SET!$B$1</f>
        <v>0</v>
      </c>
      <c r="Q10" s="319"/>
      <c r="R10" s="227">
        <f>SET!F123/SET!$B$1</f>
        <v>0</v>
      </c>
      <c r="S10" s="226">
        <f>SET!F167/SET!$B$1</f>
        <v>0</v>
      </c>
      <c r="T10" s="319"/>
      <c r="U10" s="227">
        <f>SET!F134/SET!$B$1</f>
        <v>0</v>
      </c>
      <c r="V10" s="228">
        <f>SET!F178/SET!$B$1</f>
        <v>0</v>
      </c>
      <c r="W10" s="319"/>
      <c r="X10" s="320">
        <f>SET!F145/SET!$B$1</f>
        <v>0</v>
      </c>
    </row>
    <row r="11" spans="1:24" s="12" customFormat="1" ht="15.9" customHeight="1" thickBot="1">
      <c r="A11" s="10"/>
      <c r="B11" s="397" t="s">
        <v>23</v>
      </c>
      <c r="C11" s="398"/>
      <c r="D11" s="70">
        <f>D8-D10</f>
        <v>0</v>
      </c>
      <c r="E11" s="71">
        <f>E8-E10</f>
        <v>0</v>
      </c>
      <c r="F11" s="71">
        <f t="shared" ref="F11:G11" si="6">F8-F10</f>
        <v>0</v>
      </c>
      <c r="G11" s="72">
        <f t="shared" si="6"/>
        <v>0</v>
      </c>
      <c r="H11" s="73">
        <f t="shared" si="4"/>
        <v>0</v>
      </c>
      <c r="I11" s="70">
        <f t="shared" ref="I11:K11" si="7">I8-I10</f>
        <v>0</v>
      </c>
      <c r="J11" s="71">
        <f t="shared" si="7"/>
        <v>0</v>
      </c>
      <c r="K11" s="72">
        <f t="shared" si="7"/>
        <v>0</v>
      </c>
      <c r="L11" s="71">
        <f t="shared" si="1"/>
        <v>0</v>
      </c>
      <c r="M11" s="74">
        <f t="shared" si="2"/>
        <v>0</v>
      </c>
      <c r="N11" s="16"/>
      <c r="O11" s="62" t="str">
        <f>IF(マスタ!F24="","-",マスタ!F24)</f>
        <v>-</v>
      </c>
      <c r="P11" s="226">
        <f>SET!F157/SET!$B$1</f>
        <v>0</v>
      </c>
      <c r="Q11" s="319"/>
      <c r="R11" s="227">
        <f>SET!F124/SET!$B$1</f>
        <v>0</v>
      </c>
      <c r="S11" s="226">
        <f>SET!F168/SET!$B$1</f>
        <v>0</v>
      </c>
      <c r="T11" s="319"/>
      <c r="U11" s="227">
        <f>SET!F135/SET!$B$1</f>
        <v>0</v>
      </c>
      <c r="V11" s="228">
        <f>SET!F179/SET!$B$1</f>
        <v>0</v>
      </c>
      <c r="W11" s="319"/>
      <c r="X11" s="320">
        <f>SET!F146/SET!$B$1</f>
        <v>0</v>
      </c>
    </row>
    <row r="12" spans="1:24" s="12" customFormat="1" ht="15.9" customHeight="1" thickTop="1">
      <c r="A12" s="10"/>
      <c r="B12" s="393" t="s">
        <v>21</v>
      </c>
      <c r="C12" s="394"/>
      <c r="D12" s="57">
        <f>IF(D7=0,0,(D11/D7))</f>
        <v>0</v>
      </c>
      <c r="E12" s="58">
        <f>IF(E7=0,0,(E11/E7))</f>
        <v>0</v>
      </c>
      <c r="F12" s="58">
        <f t="shared" ref="F12:G12" si="8">IF(F7=0,0,(F11/F7))</f>
        <v>0</v>
      </c>
      <c r="G12" s="59">
        <f t="shared" si="8"/>
        <v>0</v>
      </c>
      <c r="H12" s="60">
        <f t="shared" si="4"/>
        <v>0</v>
      </c>
      <c r="I12" s="57">
        <f t="shared" ref="I12:K12" si="9">IF(I7=0,0,(I11/I7))</f>
        <v>0</v>
      </c>
      <c r="J12" s="58">
        <f t="shared" si="9"/>
        <v>0</v>
      </c>
      <c r="K12" s="59">
        <f t="shared" si="9"/>
        <v>0</v>
      </c>
      <c r="L12" s="58">
        <f t="shared" si="1"/>
        <v>0</v>
      </c>
      <c r="M12" s="61">
        <f t="shared" si="2"/>
        <v>0</v>
      </c>
      <c r="N12" s="16"/>
      <c r="O12" s="62" t="str">
        <f>IF(マスタ!F25="","-",マスタ!F25)</f>
        <v>-</v>
      </c>
      <c r="P12" s="226">
        <f>SET!F158/SET!$B$1</f>
        <v>0</v>
      </c>
      <c r="Q12" s="319"/>
      <c r="R12" s="227">
        <f>SET!F125/SET!$B$1</f>
        <v>0</v>
      </c>
      <c r="S12" s="226">
        <f>SET!F169/SET!$B$1</f>
        <v>0</v>
      </c>
      <c r="T12" s="319"/>
      <c r="U12" s="227">
        <f>SET!F136/SET!$B$1</f>
        <v>0</v>
      </c>
      <c r="V12" s="228">
        <f>SET!F180/SET!$B$1</f>
        <v>0</v>
      </c>
      <c r="W12" s="319"/>
      <c r="X12" s="320">
        <f>SET!F147/SET!$B$1</f>
        <v>0</v>
      </c>
    </row>
    <row r="13" spans="1:24" s="12" customFormat="1" ht="15.9" customHeight="1" thickBot="1">
      <c r="A13" s="10"/>
      <c r="B13" s="399" t="s">
        <v>24</v>
      </c>
      <c r="C13" s="400"/>
      <c r="D13" s="75">
        <f>SET!F9/SET!$B$1</f>
        <v>0</v>
      </c>
      <c r="E13" s="76">
        <f>SET!F22/SET!$B$1</f>
        <v>0</v>
      </c>
      <c r="F13" s="76">
        <f>SET!F36/SET!$B$1</f>
        <v>0</v>
      </c>
      <c r="G13" s="77">
        <f>SET!F51/SET!$B$1</f>
        <v>0</v>
      </c>
      <c r="H13" s="78">
        <f t="shared" si="4"/>
        <v>0</v>
      </c>
      <c r="I13" s="75">
        <f>事業部長6!I13+D13</f>
        <v>0</v>
      </c>
      <c r="J13" s="76">
        <f>事業部長6!J13+E13</f>
        <v>0</v>
      </c>
      <c r="K13" s="77">
        <f>SET!F68/SET!$B$1</f>
        <v>0</v>
      </c>
      <c r="L13" s="76">
        <f t="shared" si="1"/>
        <v>0</v>
      </c>
      <c r="M13" s="79">
        <f t="shared" si="2"/>
        <v>0</v>
      </c>
      <c r="N13" s="16"/>
      <c r="O13" s="339" t="str">
        <f>IF(マスタ!F26="","-",マスタ!F26)</f>
        <v>-</v>
      </c>
      <c r="P13" s="321">
        <f>SET!F159/SET!$B$1</f>
        <v>0</v>
      </c>
      <c r="Q13" s="322"/>
      <c r="R13" s="323">
        <f>SET!F126/SET!$B$1</f>
        <v>0</v>
      </c>
      <c r="S13" s="321">
        <f>SET!F170/SET!$B$1</f>
        <v>0</v>
      </c>
      <c r="T13" s="322"/>
      <c r="U13" s="323">
        <f>SET!F137/SET!$B$1</f>
        <v>0</v>
      </c>
      <c r="V13" s="237">
        <f>SET!F181/SET!$B$1</f>
        <v>0</v>
      </c>
      <c r="W13" s="322"/>
      <c r="X13" s="324">
        <f>SET!F148/SET!$B$1</f>
        <v>0</v>
      </c>
    </row>
    <row r="14" spans="1:24" s="12" customFormat="1" ht="15.9" customHeight="1" thickTop="1" thickBot="1">
      <c r="A14" s="10"/>
      <c r="B14" s="401" t="s">
        <v>25</v>
      </c>
      <c r="C14" s="402"/>
      <c r="D14" s="75">
        <f>SET!F10/SET!$B$1</f>
        <v>0</v>
      </c>
      <c r="E14" s="76">
        <f>SET!F23/SET!$B$1</f>
        <v>0</v>
      </c>
      <c r="F14" s="76">
        <f>SET!F37/SET!$B$1</f>
        <v>0</v>
      </c>
      <c r="G14" s="77">
        <f>SET!F52/SET!$B$1</f>
        <v>0</v>
      </c>
      <c r="H14" s="78">
        <f t="shared" si="4"/>
        <v>0</v>
      </c>
      <c r="I14" s="75">
        <f>事業部長6!I14+D14</f>
        <v>0</v>
      </c>
      <c r="J14" s="76">
        <f>事業部長6!J14+E14</f>
        <v>0</v>
      </c>
      <c r="K14" s="77">
        <f>SET!F69/SET!$B$1</f>
        <v>0</v>
      </c>
      <c r="L14" s="76">
        <f t="shared" si="1"/>
        <v>0</v>
      </c>
      <c r="M14" s="79">
        <f t="shared" si="2"/>
        <v>0</v>
      </c>
      <c r="N14" s="16"/>
      <c r="O14" s="340" t="s">
        <v>262</v>
      </c>
      <c r="P14" s="325">
        <f>SUM(P8:P13)</f>
        <v>0</v>
      </c>
      <c r="Q14" s="326">
        <f t="shared" ref="Q14:X14" si="10">SUM(Q8:Q13)</f>
        <v>0</v>
      </c>
      <c r="R14" s="327">
        <f t="shared" si="10"/>
        <v>0</v>
      </c>
      <c r="S14" s="325">
        <f t="shared" si="10"/>
        <v>0</v>
      </c>
      <c r="T14" s="326">
        <f t="shared" si="10"/>
        <v>0</v>
      </c>
      <c r="U14" s="327">
        <f t="shared" si="10"/>
        <v>0</v>
      </c>
      <c r="V14" s="244">
        <f t="shared" si="10"/>
        <v>0</v>
      </c>
      <c r="W14" s="326">
        <f t="shared" si="10"/>
        <v>0</v>
      </c>
      <c r="X14" s="328">
        <f t="shared" si="10"/>
        <v>0</v>
      </c>
    </row>
    <row r="15" spans="1:24" s="12" customFormat="1" ht="15.9" customHeight="1" thickBot="1">
      <c r="A15" s="10"/>
      <c r="B15" s="383" t="s">
        <v>26</v>
      </c>
      <c r="C15" s="384"/>
      <c r="D15" s="63">
        <f>SET!F11/SET!$B$1</f>
        <v>0</v>
      </c>
      <c r="E15" s="64">
        <f>SET!F24/SET!$B$1</f>
        <v>0</v>
      </c>
      <c r="F15" s="64">
        <f>SET!F38/SET!$B$1</f>
        <v>0</v>
      </c>
      <c r="G15" s="65">
        <f>SET!F53/SET!$B$1</f>
        <v>0</v>
      </c>
      <c r="H15" s="66">
        <f t="shared" si="4"/>
        <v>0</v>
      </c>
      <c r="I15" s="63">
        <f>事業部長6!I15+D15</f>
        <v>0</v>
      </c>
      <c r="J15" s="64">
        <f>事業部長6!J15+E15</f>
        <v>0</v>
      </c>
      <c r="K15" s="65">
        <f>SET!F70/SET!$B$1</f>
        <v>0</v>
      </c>
      <c r="L15" s="64">
        <f t="shared" si="1"/>
        <v>0</v>
      </c>
      <c r="M15" s="80">
        <f t="shared" si="2"/>
        <v>0</v>
      </c>
      <c r="N15" s="16"/>
      <c r="O15" s="87"/>
      <c r="P15" s="249"/>
      <c r="Q15" s="250"/>
      <c r="R15" s="250"/>
      <c r="S15" s="251"/>
      <c r="T15" s="250"/>
      <c r="U15" s="250"/>
      <c r="V15" s="250"/>
      <c r="W15" s="250"/>
      <c r="X15" s="251"/>
    </row>
    <row r="16" spans="1:24" s="12" customFormat="1" ht="15.9" customHeight="1" thickBot="1">
      <c r="A16" s="10"/>
      <c r="B16" s="403" t="s">
        <v>27</v>
      </c>
      <c r="C16" s="404"/>
      <c r="D16" s="81">
        <f>D11-D13-D14+D15</f>
        <v>0</v>
      </c>
      <c r="E16" s="82">
        <f>E11-E13-E14+E15</f>
        <v>0</v>
      </c>
      <c r="F16" s="82">
        <f t="shared" ref="F16:G16" si="11">F11-F13-F14+F15</f>
        <v>0</v>
      </c>
      <c r="G16" s="82">
        <f t="shared" si="11"/>
        <v>0</v>
      </c>
      <c r="H16" s="83">
        <f t="shared" si="4"/>
        <v>0</v>
      </c>
      <c r="I16" s="81">
        <f t="shared" ref="I16:K16" si="12">I11-I13-I14+I15</f>
        <v>0</v>
      </c>
      <c r="J16" s="82">
        <f t="shared" si="12"/>
        <v>0</v>
      </c>
      <c r="K16" s="82">
        <f t="shared" si="12"/>
        <v>0</v>
      </c>
      <c r="L16" s="82">
        <f t="shared" si="1"/>
        <v>0</v>
      </c>
      <c r="M16" s="84">
        <f t="shared" si="2"/>
        <v>0</v>
      </c>
      <c r="N16" s="16"/>
      <c r="O16" s="252"/>
      <c r="P16" s="253"/>
      <c r="Q16" s="254"/>
      <c r="R16" s="254"/>
      <c r="S16" s="255"/>
      <c r="T16" s="254"/>
      <c r="U16" s="254"/>
      <c r="V16" s="254"/>
      <c r="W16" s="254"/>
      <c r="X16" s="256"/>
    </row>
    <row r="17" spans="1:24" s="12" customFormat="1" ht="15.9" customHeight="1" thickTop="1">
      <c r="A17" s="10"/>
      <c r="B17" s="395" t="s">
        <v>28</v>
      </c>
      <c r="C17" s="396"/>
      <c r="D17" s="63">
        <f>SET!F12/SET!$B$1</f>
        <v>0</v>
      </c>
      <c r="E17" s="64">
        <f>SET!F25/SET!$B$1</f>
        <v>0</v>
      </c>
      <c r="F17" s="64">
        <f>SET!F39/SET!$B$1</f>
        <v>0</v>
      </c>
      <c r="G17" s="65">
        <f>SET!F55/SET!$B$1</f>
        <v>0</v>
      </c>
      <c r="H17" s="66">
        <f t="shared" si="4"/>
        <v>0</v>
      </c>
      <c r="I17" s="63">
        <f>事業部長6!I17+D17</f>
        <v>0</v>
      </c>
      <c r="J17" s="64">
        <f>事業部長6!J17+E17</f>
        <v>0</v>
      </c>
      <c r="K17" s="65">
        <f>SET!F72/SET!$B$1</f>
        <v>0</v>
      </c>
      <c r="L17" s="64">
        <f t="shared" si="1"/>
        <v>0</v>
      </c>
      <c r="M17" s="80">
        <f t="shared" si="2"/>
        <v>0</v>
      </c>
      <c r="N17" s="16"/>
      <c r="O17" s="257"/>
      <c r="P17" s="258"/>
      <c r="Q17" s="259"/>
      <c r="R17" s="259"/>
      <c r="S17" s="260"/>
      <c r="T17" s="259"/>
      <c r="U17" s="259"/>
      <c r="V17" s="259"/>
      <c r="W17" s="259"/>
      <c r="X17" s="261"/>
    </row>
    <row r="18" spans="1:24" s="12" customFormat="1" ht="15.9" customHeight="1" thickBot="1">
      <c r="A18" s="10"/>
      <c r="B18" s="397" t="s">
        <v>29</v>
      </c>
      <c r="C18" s="398"/>
      <c r="D18" s="70">
        <f>D16-D17</f>
        <v>0</v>
      </c>
      <c r="E18" s="71">
        <f>E16-E17</f>
        <v>0</v>
      </c>
      <c r="F18" s="71">
        <f t="shared" ref="F18:G18" si="13">F16-F17</f>
        <v>0</v>
      </c>
      <c r="G18" s="72">
        <f t="shared" si="13"/>
        <v>0</v>
      </c>
      <c r="H18" s="73">
        <f t="shared" si="4"/>
        <v>0</v>
      </c>
      <c r="I18" s="70">
        <f t="shared" ref="I18:K18" si="14">I16-I17</f>
        <v>0</v>
      </c>
      <c r="J18" s="71">
        <f t="shared" si="14"/>
        <v>0</v>
      </c>
      <c r="K18" s="72">
        <f t="shared" si="14"/>
        <v>0</v>
      </c>
      <c r="L18" s="71">
        <f t="shared" si="1"/>
        <v>0</v>
      </c>
      <c r="M18" s="74">
        <f t="shared" si="2"/>
        <v>0</v>
      </c>
      <c r="N18" s="16"/>
      <c r="O18" s="257"/>
      <c r="P18" s="258"/>
      <c r="Q18" s="259"/>
      <c r="R18" s="259"/>
      <c r="S18" s="260"/>
      <c r="T18" s="259"/>
      <c r="U18" s="259"/>
      <c r="V18" s="259"/>
      <c r="W18" s="259"/>
      <c r="X18" s="261"/>
    </row>
    <row r="19" spans="1:24" s="12" customFormat="1" ht="15.9" customHeight="1" thickTop="1">
      <c r="A19" s="10"/>
      <c r="B19" s="399" t="s">
        <v>30</v>
      </c>
      <c r="C19" s="400"/>
      <c r="D19" s="75">
        <f>SET!F13/SET!$B$1</f>
        <v>0</v>
      </c>
      <c r="E19" s="76">
        <f>SET!F26/SET!$B$1</f>
        <v>0</v>
      </c>
      <c r="F19" s="76">
        <f>SET!F40/SET!$B$1</f>
        <v>0</v>
      </c>
      <c r="G19" s="77">
        <f>SET!F56/SET!$B$1</f>
        <v>0</v>
      </c>
      <c r="H19" s="78">
        <f t="shared" si="4"/>
        <v>0</v>
      </c>
      <c r="I19" s="75">
        <f>事業部長6!I19+D19</f>
        <v>0</v>
      </c>
      <c r="J19" s="76">
        <f>事業部長6!J19+E19</f>
        <v>0</v>
      </c>
      <c r="K19" s="77">
        <f>SET!F73/SET!$B$1</f>
        <v>0</v>
      </c>
      <c r="L19" s="76">
        <f t="shared" si="1"/>
        <v>0</v>
      </c>
      <c r="M19" s="79">
        <f t="shared" si="2"/>
        <v>0</v>
      </c>
      <c r="N19" s="16"/>
      <c r="O19" s="257"/>
      <c r="P19" s="258"/>
      <c r="Q19" s="259"/>
      <c r="R19" s="259"/>
      <c r="S19" s="260"/>
      <c r="T19" s="259"/>
      <c r="U19" s="259"/>
      <c r="V19" s="259"/>
      <c r="W19" s="259"/>
      <c r="X19" s="261"/>
    </row>
    <row r="20" spans="1:24" s="12" customFormat="1" ht="15.9" customHeight="1">
      <c r="A20" s="10"/>
      <c r="B20" s="383" t="s">
        <v>31</v>
      </c>
      <c r="C20" s="384"/>
      <c r="D20" s="88">
        <f>SET!F14/SET!$B$1</f>
        <v>0</v>
      </c>
      <c r="E20" s="89">
        <f>SET!F27/SET!$B$1</f>
        <v>0</v>
      </c>
      <c r="F20" s="89">
        <f>SET!F41/SET!$B$1</f>
        <v>0</v>
      </c>
      <c r="G20" s="90">
        <f>SET!F57/SET!$B$1</f>
        <v>0</v>
      </c>
      <c r="H20" s="91">
        <f t="shared" si="4"/>
        <v>0</v>
      </c>
      <c r="I20" s="88">
        <f>事業部長6!I20+D20</f>
        <v>0</v>
      </c>
      <c r="J20" s="89">
        <f>事業部長6!J20+E20</f>
        <v>0</v>
      </c>
      <c r="K20" s="90">
        <f>SET!F74/SET!$B$1</f>
        <v>0</v>
      </c>
      <c r="L20" s="89">
        <f t="shared" si="1"/>
        <v>0</v>
      </c>
      <c r="M20" s="92">
        <f t="shared" si="2"/>
        <v>0</v>
      </c>
      <c r="N20" s="16"/>
      <c r="O20" s="257"/>
      <c r="P20" s="258"/>
      <c r="Q20" s="259"/>
      <c r="R20" s="259"/>
      <c r="S20" s="260"/>
      <c r="T20" s="259"/>
      <c r="U20" s="259"/>
      <c r="V20" s="259"/>
      <c r="W20" s="259"/>
      <c r="X20" s="261"/>
    </row>
    <row r="21" spans="1:24" s="12" customFormat="1" ht="15.9" customHeight="1" thickBot="1">
      <c r="A21" s="10"/>
      <c r="B21" s="403" t="s">
        <v>32</v>
      </c>
      <c r="C21" s="404"/>
      <c r="D21" s="81">
        <f>D18-D19-D20</f>
        <v>0</v>
      </c>
      <c r="E21" s="82">
        <f>E18-E19-E20</f>
        <v>0</v>
      </c>
      <c r="F21" s="82">
        <f t="shared" ref="F21:G21" si="15">F18-F19-F20</f>
        <v>0</v>
      </c>
      <c r="G21" s="82">
        <f t="shared" si="15"/>
        <v>0</v>
      </c>
      <c r="H21" s="83">
        <f t="shared" si="4"/>
        <v>0</v>
      </c>
      <c r="I21" s="81">
        <f t="shared" ref="I21:K21" si="16">I18-I19-I20</f>
        <v>0</v>
      </c>
      <c r="J21" s="82">
        <f t="shared" si="16"/>
        <v>0</v>
      </c>
      <c r="K21" s="82">
        <f t="shared" si="16"/>
        <v>0</v>
      </c>
      <c r="L21" s="82">
        <f t="shared" si="1"/>
        <v>0</v>
      </c>
      <c r="M21" s="84">
        <f t="shared" si="2"/>
        <v>0</v>
      </c>
      <c r="N21" s="16"/>
      <c r="O21" s="257"/>
      <c r="P21" s="258"/>
      <c r="Q21" s="259"/>
      <c r="R21" s="259"/>
      <c r="S21" s="260"/>
      <c r="T21" s="259"/>
      <c r="U21" s="259"/>
      <c r="V21" s="259"/>
      <c r="W21" s="259"/>
      <c r="X21" s="261"/>
    </row>
    <row r="22" spans="1:24" s="12" customFormat="1" ht="15.9" customHeight="1" thickTop="1" thickBot="1">
      <c r="A22" s="10"/>
      <c r="B22" s="395" t="s">
        <v>33</v>
      </c>
      <c r="C22" s="396"/>
      <c r="D22" s="99">
        <f>SET!F15/SET!$B$1</f>
        <v>0</v>
      </c>
      <c r="E22" s="100">
        <f>SET!F28/SET!$B$1</f>
        <v>0</v>
      </c>
      <c r="F22" s="100">
        <f>SET!F42/SET!$B$1</f>
        <v>0</v>
      </c>
      <c r="G22" s="101">
        <f>SET!F58/SET!$B$1</f>
        <v>0</v>
      </c>
      <c r="H22" s="78">
        <f t="shared" si="4"/>
        <v>0</v>
      </c>
      <c r="I22" s="63">
        <f>事業部長6!I22+D22</f>
        <v>0</v>
      </c>
      <c r="J22" s="64">
        <f>事業部長6!J22+E22</f>
        <v>0</v>
      </c>
      <c r="K22" s="65">
        <f>SET!F75/SET!$B$1</f>
        <v>0</v>
      </c>
      <c r="L22" s="64">
        <f t="shared" si="1"/>
        <v>0</v>
      </c>
      <c r="M22" s="80">
        <f t="shared" si="2"/>
        <v>0</v>
      </c>
      <c r="N22" s="16"/>
      <c r="O22" s="257"/>
      <c r="P22" s="258"/>
      <c r="Q22" s="259"/>
      <c r="R22" s="259"/>
      <c r="S22" s="260"/>
      <c r="T22" s="259"/>
      <c r="U22" s="259"/>
      <c r="V22" s="259"/>
      <c r="W22" s="259"/>
      <c r="X22" s="261"/>
    </row>
    <row r="23" spans="1:24" s="12" customFormat="1" ht="15.9" customHeight="1" thickTop="1">
      <c r="A23" s="10"/>
      <c r="B23" s="389" t="s">
        <v>34</v>
      </c>
      <c r="C23" s="390"/>
      <c r="D23" s="262">
        <f>SET!F16/SET!$B$1</f>
        <v>0</v>
      </c>
      <c r="E23" s="263">
        <f>SET!F29/SET!$B$1</f>
        <v>0</v>
      </c>
      <c r="F23" s="263">
        <f>SET!F43/SET!$B$1</f>
        <v>0</v>
      </c>
      <c r="G23" s="102">
        <f>SET!F59/SET!$B$1</f>
        <v>0</v>
      </c>
      <c r="H23" s="264">
        <f t="shared" si="4"/>
        <v>0</v>
      </c>
      <c r="I23" s="103"/>
      <c r="J23" s="104" t="s">
        <v>35</v>
      </c>
      <c r="K23" s="105" t="s">
        <v>36</v>
      </c>
      <c r="L23" s="105" t="s">
        <v>37</v>
      </c>
      <c r="M23" s="106" t="s">
        <v>38</v>
      </c>
      <c r="N23" s="16"/>
      <c r="O23" s="257"/>
      <c r="P23" s="265"/>
      <c r="Q23" s="266"/>
      <c r="R23" s="266"/>
      <c r="S23" s="260"/>
      <c r="T23" s="266"/>
      <c r="U23" s="266"/>
      <c r="V23" s="266"/>
      <c r="W23" s="266"/>
      <c r="X23" s="267"/>
    </row>
    <row r="24" spans="1:24" s="12" customFormat="1" ht="15.9" customHeight="1">
      <c r="A24" s="10"/>
      <c r="B24" s="401" t="s">
        <v>39</v>
      </c>
      <c r="C24" s="402"/>
      <c r="D24" s="107">
        <f>IF(D7=0,0,(D23/D7)*30)</f>
        <v>0</v>
      </c>
      <c r="E24" s="108">
        <f>IF(E7=0,0,(E23/E7)*30)</f>
        <v>0</v>
      </c>
      <c r="F24" s="108">
        <f t="shared" ref="F24:G24" si="17">IF(F7=0,0,(F23/F7)*30)</f>
        <v>0</v>
      </c>
      <c r="G24" s="109">
        <f t="shared" si="17"/>
        <v>0</v>
      </c>
      <c r="H24" s="110">
        <f t="shared" si="4"/>
        <v>0</v>
      </c>
      <c r="I24" s="111" t="s">
        <v>40</v>
      </c>
      <c r="J24" s="112">
        <f>SET!F291/SET!$B$1</f>
        <v>0</v>
      </c>
      <c r="K24" s="113">
        <f>SET!F292/SET!$B$1</f>
        <v>0</v>
      </c>
      <c r="L24" s="113">
        <f>SET!F293/SET!$B$1</f>
        <v>0</v>
      </c>
      <c r="M24" s="114">
        <f>SET!F294</f>
        <v>0</v>
      </c>
      <c r="N24" s="16"/>
      <c r="O24" s="268"/>
      <c r="P24" s="96"/>
      <c r="Q24" s="96"/>
      <c r="R24" s="96"/>
      <c r="S24" s="96"/>
      <c r="T24" s="96"/>
      <c r="U24" s="96"/>
      <c r="V24" s="96"/>
      <c r="W24" s="96"/>
      <c r="X24" s="269"/>
    </row>
    <row r="25" spans="1:24" s="12" customFormat="1" ht="15.9" customHeight="1" thickBot="1">
      <c r="A25" s="10"/>
      <c r="B25" s="406" t="s">
        <v>41</v>
      </c>
      <c r="C25" s="407"/>
      <c r="D25" s="115"/>
      <c r="E25" s="116"/>
      <c r="F25" s="117">
        <f>SET!F44/SET!$B$1</f>
        <v>0</v>
      </c>
      <c r="G25" s="118">
        <f>SET!F60/SET!$B$1</f>
        <v>0</v>
      </c>
      <c r="H25" s="119"/>
      <c r="I25" s="124" t="s">
        <v>256</v>
      </c>
      <c r="J25" s="349">
        <f>SET!F287/SET!$B$1</f>
        <v>0</v>
      </c>
      <c r="K25" s="125">
        <f>SET!F288/SET!$B$1</f>
        <v>0</v>
      </c>
      <c r="L25" s="125">
        <f>SET!F289/SET!$B$1</f>
        <v>0</v>
      </c>
      <c r="M25" s="126">
        <f>SET!F290</f>
        <v>0</v>
      </c>
      <c r="N25" s="16"/>
      <c r="O25" s="268"/>
      <c r="P25" s="96"/>
      <c r="Q25" s="96"/>
      <c r="R25" s="96"/>
      <c r="S25" s="96"/>
      <c r="T25" s="96"/>
      <c r="U25" s="96"/>
      <c r="V25" s="96"/>
      <c r="W25" s="96"/>
      <c r="X25" s="269"/>
    </row>
    <row r="26" spans="1:24" s="12" customFormat="1" ht="15.9" customHeight="1" thickTop="1" thickBot="1">
      <c r="A26" s="10"/>
      <c r="B26" s="408" t="s">
        <v>42</v>
      </c>
      <c r="C26" s="409"/>
      <c r="D26" s="120"/>
      <c r="E26" s="121"/>
      <c r="F26" s="71">
        <f>SET!F45/SET!$B$1</f>
        <v>0</v>
      </c>
      <c r="G26" s="122">
        <f>SET!F61/SET!$B$1</f>
        <v>0</v>
      </c>
      <c r="H26" s="123"/>
      <c r="I26" s="270"/>
      <c r="J26" s="271"/>
      <c r="K26" s="272"/>
      <c r="L26" s="273"/>
      <c r="M26" s="274"/>
      <c r="N26" s="16"/>
      <c r="O26" s="268"/>
      <c r="P26" s="96"/>
      <c r="Q26" s="96"/>
      <c r="R26" s="96"/>
      <c r="S26" s="96"/>
      <c r="T26" s="96"/>
      <c r="U26" s="96"/>
      <c r="V26" s="96"/>
      <c r="W26" s="96"/>
      <c r="X26" s="269"/>
    </row>
    <row r="27" spans="1:24" s="12" customFormat="1" ht="15.9" customHeight="1" thickTop="1" thickBot="1">
      <c r="A27" s="10"/>
      <c r="B27" s="416" t="s">
        <v>44</v>
      </c>
      <c r="C27" s="417"/>
      <c r="D27" s="128"/>
      <c r="E27" s="127">
        <f>SET!F29/SET!$B$1</f>
        <v>0</v>
      </c>
      <c r="F27" s="128"/>
      <c r="G27" s="129">
        <f>SET!F61/SET!$B$1</f>
        <v>0</v>
      </c>
      <c r="H27" s="342"/>
      <c r="I27" s="344"/>
      <c r="J27" s="130">
        <f>事業部長6!J27+E27</f>
        <v>0</v>
      </c>
      <c r="K27" s="129">
        <f>SET!F75/SET!$B$1</f>
        <v>0</v>
      </c>
      <c r="L27" s="200"/>
      <c r="M27" s="131">
        <f t="shared" ref="M27" si="18">K27-J27</f>
        <v>0</v>
      </c>
      <c r="N27" s="16"/>
      <c r="O27" s="257"/>
      <c r="P27" s="265"/>
      <c r="Q27" s="265"/>
      <c r="R27" s="265"/>
      <c r="S27" s="265"/>
      <c r="T27" s="265"/>
      <c r="U27" s="265"/>
      <c r="V27" s="265"/>
      <c r="W27" s="265"/>
      <c r="X27" s="269"/>
    </row>
    <row r="28" spans="1:24" s="12" customFormat="1" ht="15.9" customHeight="1">
      <c r="A28" s="10"/>
      <c r="B28" s="10" t="s">
        <v>43</v>
      </c>
      <c r="C28" s="10"/>
      <c r="D28" s="10"/>
      <c r="E28" s="10"/>
      <c r="F28" s="10"/>
      <c r="G28" s="10"/>
      <c r="H28" s="10"/>
      <c r="I28" s="10"/>
      <c r="J28" s="10"/>
      <c r="K28" s="10"/>
      <c r="L28" s="10"/>
      <c r="M28" s="10"/>
      <c r="N28" s="16"/>
      <c r="O28" s="268"/>
      <c r="P28" s="265"/>
      <c r="Q28" s="277"/>
      <c r="R28" s="277"/>
      <c r="S28" s="277"/>
      <c r="T28" s="265"/>
      <c r="U28" s="265"/>
      <c r="V28" s="265"/>
      <c r="W28" s="265"/>
      <c r="X28" s="269"/>
    </row>
    <row r="29" spans="1:24" s="12" customFormat="1" ht="15.9" customHeight="1" thickBot="1">
      <c r="A29" s="10"/>
      <c r="B29" s="10" t="s">
        <v>257</v>
      </c>
      <c r="C29" s="10"/>
      <c r="D29" s="17"/>
      <c r="E29" s="17"/>
      <c r="F29" s="132"/>
      <c r="G29" s="17"/>
      <c r="H29" s="17" t="s">
        <v>263</v>
      </c>
      <c r="I29" s="17"/>
      <c r="J29" s="17"/>
      <c r="K29" s="17"/>
      <c r="L29" s="17"/>
      <c r="M29" s="133" t="s">
        <v>5</v>
      </c>
      <c r="N29" s="16"/>
      <c r="O29" s="257"/>
      <c r="P29" s="278"/>
      <c r="Q29" s="279"/>
      <c r="R29" s="279"/>
      <c r="S29" s="279"/>
      <c r="T29" s="279"/>
      <c r="U29" s="279"/>
      <c r="V29" s="279"/>
      <c r="W29" s="96"/>
      <c r="X29" s="269"/>
    </row>
    <row r="30" spans="1:24" s="12" customFormat="1" ht="15.9" customHeight="1">
      <c r="A30" s="16"/>
      <c r="B30" s="134" t="s">
        <v>45</v>
      </c>
      <c r="C30" s="421" t="s">
        <v>46</v>
      </c>
      <c r="D30" s="422"/>
      <c r="E30" s="136" t="s">
        <v>47</v>
      </c>
      <c r="F30" s="135" t="s">
        <v>48</v>
      </c>
      <c r="G30" s="137" t="s">
        <v>49</v>
      </c>
      <c r="H30" s="329" t="s">
        <v>45</v>
      </c>
      <c r="I30" s="418" t="s">
        <v>46</v>
      </c>
      <c r="J30" s="419"/>
      <c r="K30" s="166" t="s">
        <v>73</v>
      </c>
      <c r="L30" s="85" t="s">
        <v>74</v>
      </c>
      <c r="M30" s="86" t="s">
        <v>75</v>
      </c>
      <c r="N30" s="16"/>
      <c r="O30" s="257"/>
      <c r="P30" s="278"/>
      <c r="Q30" s="279"/>
      <c r="R30" s="279"/>
      <c r="S30" s="279"/>
      <c r="T30" s="279"/>
      <c r="U30" s="279"/>
      <c r="V30" s="279"/>
      <c r="W30" s="96"/>
      <c r="X30" s="269"/>
    </row>
    <row r="31" spans="1:24" s="12" customFormat="1" ht="15.9" customHeight="1">
      <c r="A31" s="16"/>
      <c r="B31" s="138">
        <f>マスタ!F31</f>
        <v>0</v>
      </c>
      <c r="C31" s="412">
        <f>マスタ!F32</f>
        <v>0</v>
      </c>
      <c r="D31" s="413"/>
      <c r="E31" s="362">
        <f>マスタ!F33/SET!$B$1</f>
        <v>0</v>
      </c>
      <c r="F31" s="363">
        <f>マスタ!F34/SET!$B$1</f>
        <v>0</v>
      </c>
      <c r="G31" s="364">
        <f t="shared" ref="G31:G46" si="19">E31-F31</f>
        <v>0</v>
      </c>
      <c r="H31" s="138">
        <f>マスタ!F95</f>
        <v>0</v>
      </c>
      <c r="I31" s="420">
        <f>マスタ!F96</f>
        <v>0</v>
      </c>
      <c r="J31" s="412"/>
      <c r="K31" s="362">
        <f>マスタ!F97/SET!$B$1</f>
        <v>0</v>
      </c>
      <c r="L31" s="363">
        <f>マスタ!F98/SET!$B$1</f>
        <v>0</v>
      </c>
      <c r="M31" s="357">
        <f>_xlfn.XLOOKUP(H31,事業部長4!$H$31:$H$46,事業部長4!$K$31:$K$46,0,0,1)</f>
        <v>0</v>
      </c>
      <c r="N31" s="16"/>
      <c r="O31" s="257"/>
      <c r="P31" s="278"/>
      <c r="Q31" s="279"/>
      <c r="R31" s="279"/>
      <c r="S31" s="279"/>
      <c r="T31" s="279"/>
      <c r="U31" s="279"/>
      <c r="V31" s="279"/>
      <c r="W31" s="96"/>
      <c r="X31" s="269"/>
    </row>
    <row r="32" spans="1:24" s="12" customFormat="1" ht="15.9" customHeight="1">
      <c r="A32" s="16"/>
      <c r="B32" s="139">
        <f>マスタ!F35</f>
        <v>0</v>
      </c>
      <c r="C32" s="375">
        <f>マスタ!F36</f>
        <v>0</v>
      </c>
      <c r="D32" s="376"/>
      <c r="E32" s="365">
        <f>マスタ!F37/SET!$B$1</f>
        <v>0</v>
      </c>
      <c r="F32" s="366">
        <f>マスタ!F38/SET!$B$1</f>
        <v>0</v>
      </c>
      <c r="G32" s="367">
        <f t="shared" si="19"/>
        <v>0</v>
      </c>
      <c r="H32" s="139">
        <f>マスタ!F99</f>
        <v>0</v>
      </c>
      <c r="I32" s="375">
        <f>マスタ!F100</f>
        <v>0</v>
      </c>
      <c r="J32" s="376"/>
      <c r="K32" s="365">
        <f>マスタ!F101/SET!$B$1</f>
        <v>0</v>
      </c>
      <c r="L32" s="366">
        <f>マスタ!F102/SET!$B$1</f>
        <v>0</v>
      </c>
      <c r="M32" s="359">
        <f>_xlfn.XLOOKUP(H32,事業部長4!$H$31:$H$46,事業部長4!$K$31:$K$46,0,0,1)</f>
        <v>0</v>
      </c>
      <c r="N32" s="16"/>
      <c r="O32" s="257"/>
      <c r="P32" s="278"/>
      <c r="Q32" s="279"/>
      <c r="R32" s="279"/>
      <c r="S32" s="279"/>
      <c r="T32" s="279"/>
      <c r="U32" s="279"/>
      <c r="V32" s="279"/>
      <c r="W32" s="96"/>
      <c r="X32" s="269"/>
    </row>
    <row r="33" spans="1:24" s="12" customFormat="1" ht="15.9" customHeight="1">
      <c r="A33" s="16"/>
      <c r="B33" s="139">
        <f>マスタ!F39</f>
        <v>0</v>
      </c>
      <c r="C33" s="375">
        <f>マスタ!F40</f>
        <v>0</v>
      </c>
      <c r="D33" s="376"/>
      <c r="E33" s="365">
        <f>マスタ!F41/SET!$B$1</f>
        <v>0</v>
      </c>
      <c r="F33" s="366">
        <f>マスタ!F42/SET!$B$1</f>
        <v>0</v>
      </c>
      <c r="G33" s="367">
        <f t="shared" si="19"/>
        <v>0</v>
      </c>
      <c r="H33" s="139">
        <f>マスタ!F103</f>
        <v>0</v>
      </c>
      <c r="I33" s="375">
        <f>マスタ!F104</f>
        <v>0</v>
      </c>
      <c r="J33" s="376"/>
      <c r="K33" s="365">
        <f>マスタ!F105/SET!$B$1</f>
        <v>0</v>
      </c>
      <c r="L33" s="366">
        <f>マスタ!F106/SET!$B$1</f>
        <v>0</v>
      </c>
      <c r="M33" s="359">
        <f>_xlfn.XLOOKUP(H33,事業部長4!$H$31:$H$46,事業部長4!$K$31:$K$46,0,0,1)</f>
        <v>0</v>
      </c>
      <c r="N33" s="16"/>
      <c r="O33" s="257"/>
      <c r="P33" s="96"/>
      <c r="Q33" s="279"/>
      <c r="R33" s="279"/>
      <c r="S33" s="279"/>
      <c r="T33" s="279"/>
      <c r="U33" s="279"/>
      <c r="V33" s="279"/>
      <c r="W33" s="96"/>
      <c r="X33" s="269"/>
    </row>
    <row r="34" spans="1:24" s="12" customFormat="1" ht="15.9" customHeight="1">
      <c r="A34" s="16"/>
      <c r="B34" s="139">
        <f>マスタ!F43</f>
        <v>0</v>
      </c>
      <c r="C34" s="375">
        <f>マスタ!F44</f>
        <v>0</v>
      </c>
      <c r="D34" s="376"/>
      <c r="E34" s="365">
        <f>マスタ!F45/SET!$B$1</f>
        <v>0</v>
      </c>
      <c r="F34" s="366">
        <f>マスタ!F46/SET!$B$1</f>
        <v>0</v>
      </c>
      <c r="G34" s="367">
        <f t="shared" si="19"/>
        <v>0</v>
      </c>
      <c r="H34" s="139">
        <f>マスタ!F107</f>
        <v>0</v>
      </c>
      <c r="I34" s="375">
        <f>マスタ!F108</f>
        <v>0</v>
      </c>
      <c r="J34" s="376"/>
      <c r="K34" s="365">
        <f>マスタ!F109/SET!$B$1</f>
        <v>0</v>
      </c>
      <c r="L34" s="366">
        <f>マスタ!F110/SET!$B$1</f>
        <v>0</v>
      </c>
      <c r="M34" s="359">
        <f>_xlfn.XLOOKUP(H34,事業部長4!$H$31:$H$46,事業部長4!$K$31:$K$46,0,0,1)</f>
        <v>0</v>
      </c>
      <c r="N34" s="16"/>
      <c r="O34" s="284"/>
      <c r="P34" s="96"/>
      <c r="Q34" s="279"/>
      <c r="R34" s="279"/>
      <c r="S34" s="279"/>
      <c r="T34" s="279"/>
      <c r="U34" s="279"/>
      <c r="V34" s="279"/>
      <c r="W34" s="96"/>
      <c r="X34" s="269"/>
    </row>
    <row r="35" spans="1:24" s="12" customFormat="1" ht="15.9" customHeight="1">
      <c r="A35" s="16"/>
      <c r="B35" s="139">
        <f>マスタ!F47</f>
        <v>0</v>
      </c>
      <c r="C35" s="375">
        <f>マスタ!F48</f>
        <v>0</v>
      </c>
      <c r="D35" s="376"/>
      <c r="E35" s="365">
        <f>マスタ!F49/SET!$B$1</f>
        <v>0</v>
      </c>
      <c r="F35" s="366">
        <f>マスタ!F50/SET!$B$1</f>
        <v>0</v>
      </c>
      <c r="G35" s="367">
        <f t="shared" si="19"/>
        <v>0</v>
      </c>
      <c r="H35" s="139">
        <f>マスタ!F111</f>
        <v>0</v>
      </c>
      <c r="I35" s="375">
        <f>マスタ!F112</f>
        <v>0</v>
      </c>
      <c r="J35" s="376"/>
      <c r="K35" s="365">
        <f>マスタ!F113/SET!$B$1</f>
        <v>0</v>
      </c>
      <c r="L35" s="366">
        <f>マスタ!F114/SET!$B$1</f>
        <v>0</v>
      </c>
      <c r="M35" s="359">
        <f>_xlfn.XLOOKUP(H35,事業部長4!$H$31:$H$46,事業部長4!$K$31:$K$46,0,0,1)</f>
        <v>0</v>
      </c>
      <c r="N35" s="16"/>
      <c r="O35" s="285"/>
      <c r="P35" s="96"/>
      <c r="Q35" s="279"/>
      <c r="R35" s="279"/>
      <c r="S35" s="279"/>
      <c r="T35" s="279"/>
      <c r="U35" s="279"/>
      <c r="V35" s="279"/>
      <c r="W35" s="96"/>
      <c r="X35" s="269"/>
    </row>
    <row r="36" spans="1:24" s="12" customFormat="1" ht="15.9" customHeight="1" thickBot="1">
      <c r="A36" s="16"/>
      <c r="B36" s="139">
        <f>マスタ!F51</f>
        <v>0</v>
      </c>
      <c r="C36" s="375">
        <f>マスタ!F52</f>
        <v>0</v>
      </c>
      <c r="D36" s="376"/>
      <c r="E36" s="365">
        <f>マスタ!F53/SET!$B$1</f>
        <v>0</v>
      </c>
      <c r="F36" s="366">
        <f>マスタ!F54/SET!$B$1</f>
        <v>0</v>
      </c>
      <c r="G36" s="367">
        <f t="shared" si="19"/>
        <v>0</v>
      </c>
      <c r="H36" s="139">
        <f>マスタ!F115</f>
        <v>0</v>
      </c>
      <c r="I36" s="375">
        <f>マスタ!F116</f>
        <v>0</v>
      </c>
      <c r="J36" s="376"/>
      <c r="K36" s="365">
        <f>マスタ!F117/SET!$B$1</f>
        <v>0</v>
      </c>
      <c r="L36" s="366">
        <f>マスタ!F118/SET!$B$1</f>
        <v>0</v>
      </c>
      <c r="M36" s="359">
        <f>_xlfn.XLOOKUP(H36,事業部長4!$H$31:$H$46,事業部長4!$K$31:$K$46,0,0,1)</f>
        <v>0</v>
      </c>
      <c r="N36" s="16"/>
      <c r="O36" s="286"/>
      <c r="P36" s="145"/>
      <c r="Q36" s="287"/>
      <c r="R36" s="288"/>
      <c r="S36" s="288"/>
      <c r="T36" s="287"/>
      <c r="U36" s="289"/>
      <c r="V36" s="288"/>
      <c r="W36" s="145"/>
      <c r="X36" s="290"/>
    </row>
    <row r="37" spans="1:24" s="12" customFormat="1" ht="15.9" customHeight="1" thickBot="1">
      <c r="A37" s="16"/>
      <c r="B37" s="139">
        <f>マスタ!F55</f>
        <v>0</v>
      </c>
      <c r="C37" s="375">
        <f>マスタ!F56</f>
        <v>0</v>
      </c>
      <c r="D37" s="376"/>
      <c r="E37" s="365">
        <f>マスタ!F57/SET!$B$1</f>
        <v>0</v>
      </c>
      <c r="F37" s="366">
        <f>マスタ!F58/SET!$B$1</f>
        <v>0</v>
      </c>
      <c r="G37" s="367">
        <f t="shared" si="19"/>
        <v>0</v>
      </c>
      <c r="H37" s="139">
        <f>マスタ!F119</f>
        <v>0</v>
      </c>
      <c r="I37" s="375">
        <f>マスタ!F120</f>
        <v>0</v>
      </c>
      <c r="J37" s="376"/>
      <c r="K37" s="365">
        <f>マスタ!F1121/SET!$B$1</f>
        <v>0</v>
      </c>
      <c r="L37" s="366">
        <f>マスタ!F122/SET!$B$1</f>
        <v>0</v>
      </c>
      <c r="M37" s="359">
        <f>_xlfn.XLOOKUP(H37,事業部長4!$H$31:$H$46,事業部長4!$K$31:$K$46,0,0,1)</f>
        <v>0</v>
      </c>
      <c r="N37" s="16"/>
      <c r="P37" s="16"/>
      <c r="Q37" s="16"/>
      <c r="R37" s="16"/>
      <c r="S37" s="16"/>
      <c r="T37" s="16"/>
      <c r="U37" s="16"/>
    </row>
    <row r="38" spans="1:24" s="12" customFormat="1" ht="15.9" customHeight="1">
      <c r="A38" s="16"/>
      <c r="B38" s="139">
        <f>マスタ!F59</f>
        <v>0</v>
      </c>
      <c r="C38" s="375">
        <f>マスタ!F60</f>
        <v>0</v>
      </c>
      <c r="D38" s="376"/>
      <c r="E38" s="365">
        <f>マスタ!F61/SET!$B$1</f>
        <v>0</v>
      </c>
      <c r="F38" s="366">
        <f>マスタ!F62/SET!$B$1</f>
        <v>0</v>
      </c>
      <c r="G38" s="367">
        <f t="shared" si="19"/>
        <v>0</v>
      </c>
      <c r="H38" s="139">
        <f>マスタ!F123</f>
        <v>0</v>
      </c>
      <c r="I38" s="375">
        <f>マスタ!F124</f>
        <v>0</v>
      </c>
      <c r="J38" s="376"/>
      <c r="K38" s="365">
        <f>マスタ!F125/SET!$B$1</f>
        <v>0</v>
      </c>
      <c r="L38" s="366">
        <f>マスタ!F126/SET!$B$1</f>
        <v>0</v>
      </c>
      <c r="M38" s="359">
        <f>_xlfn.XLOOKUP(H38,事業部長4!$H$31:$H$46,事業部長4!$K$31:$K$46,0,0,1)</f>
        <v>0</v>
      </c>
      <c r="N38" s="16"/>
      <c r="O38" s="291"/>
      <c r="P38" s="292"/>
      <c r="Q38" s="292"/>
      <c r="R38" s="292"/>
      <c r="S38" s="292"/>
      <c r="T38" s="292"/>
      <c r="U38" s="292"/>
      <c r="V38" s="94"/>
      <c r="W38" s="94"/>
      <c r="X38" s="293"/>
    </row>
    <row r="39" spans="1:24" s="12" customFormat="1" ht="15.9" customHeight="1">
      <c r="A39" s="16"/>
      <c r="B39" s="139">
        <f>マスタ!F63</f>
        <v>0</v>
      </c>
      <c r="C39" s="375">
        <f>マスタ!F64</f>
        <v>0</v>
      </c>
      <c r="D39" s="376"/>
      <c r="E39" s="365">
        <f>マスタ!F65/SET!$B$1</f>
        <v>0</v>
      </c>
      <c r="F39" s="366">
        <f>マスタ!F66/SET!$B$1</f>
        <v>0</v>
      </c>
      <c r="G39" s="367">
        <f t="shared" si="19"/>
        <v>0</v>
      </c>
      <c r="H39" s="139">
        <f>マスタ!F127</f>
        <v>0</v>
      </c>
      <c r="I39" s="375">
        <f>マスタ!F128</f>
        <v>0</v>
      </c>
      <c r="J39" s="376"/>
      <c r="K39" s="365">
        <f>マスタ!F129/SET!$B$1</f>
        <v>0</v>
      </c>
      <c r="L39" s="366">
        <f>マスタ!F130/SET!$B$1</f>
        <v>0</v>
      </c>
      <c r="M39" s="359">
        <f>_xlfn.XLOOKUP(H39,事業部長4!$H$31:$H$46,事業部長4!$K$31:$K$46,0,0,1)</f>
        <v>0</v>
      </c>
      <c r="N39" s="16"/>
      <c r="O39" s="285"/>
      <c r="P39" s="265"/>
      <c r="Q39" s="265"/>
      <c r="R39" s="265"/>
      <c r="S39" s="265"/>
      <c r="T39" s="265"/>
      <c r="U39" s="265"/>
      <c r="V39" s="96"/>
      <c r="W39" s="96"/>
      <c r="X39" s="269"/>
    </row>
    <row r="40" spans="1:24" s="12" customFormat="1" ht="15.9" customHeight="1">
      <c r="A40" s="16"/>
      <c r="B40" s="139">
        <f>マスタ!F67</f>
        <v>0</v>
      </c>
      <c r="C40" s="375">
        <f>マスタ!F68</f>
        <v>0</v>
      </c>
      <c r="D40" s="376"/>
      <c r="E40" s="365">
        <f>マスタ!F69/SET!$B$1</f>
        <v>0</v>
      </c>
      <c r="F40" s="366">
        <f>マスタ!F70/SET!$B$1</f>
        <v>0</v>
      </c>
      <c r="G40" s="367">
        <f t="shared" si="19"/>
        <v>0</v>
      </c>
      <c r="H40" s="139">
        <f>マスタ!F131</f>
        <v>0</v>
      </c>
      <c r="I40" s="375">
        <f>マスタ!F132</f>
        <v>0</v>
      </c>
      <c r="J40" s="376"/>
      <c r="K40" s="365">
        <f>マスタ!F133/SET!$B$1</f>
        <v>0</v>
      </c>
      <c r="L40" s="366">
        <f>マスタ!F134/SET!$B$1</f>
        <v>0</v>
      </c>
      <c r="M40" s="359">
        <f>_xlfn.XLOOKUP(H40,事業部長4!$H$31:$H$46,事業部長4!$K$31:$K$46,0,0,1)</f>
        <v>0</v>
      </c>
      <c r="N40" s="16"/>
      <c r="O40" s="294"/>
      <c r="P40" s="96"/>
      <c r="Q40" s="96"/>
      <c r="R40" s="96"/>
      <c r="S40" s="96"/>
      <c r="T40" s="96"/>
      <c r="U40" s="96"/>
      <c r="V40" s="96"/>
      <c r="W40" s="96"/>
      <c r="X40" s="269"/>
    </row>
    <row r="41" spans="1:24" s="12" customFormat="1" ht="15.9" customHeight="1">
      <c r="A41" s="16"/>
      <c r="B41" s="139">
        <f>マスタ!F71</f>
        <v>0</v>
      </c>
      <c r="C41" s="375">
        <f>マスタ!F72</f>
        <v>0</v>
      </c>
      <c r="D41" s="376"/>
      <c r="E41" s="365">
        <f>マスタ!F73/SET!$B$1</f>
        <v>0</v>
      </c>
      <c r="F41" s="366">
        <f>マスタ!F74/SET!$B$1</f>
        <v>0</v>
      </c>
      <c r="G41" s="367">
        <f t="shared" si="19"/>
        <v>0</v>
      </c>
      <c r="H41" s="139">
        <f>マスタ!F135</f>
        <v>0</v>
      </c>
      <c r="I41" s="375">
        <f>マスタ!F136</f>
        <v>0</v>
      </c>
      <c r="J41" s="376"/>
      <c r="K41" s="365">
        <f>マスタ!F137/SET!$B$1</f>
        <v>0</v>
      </c>
      <c r="L41" s="366">
        <f>マスタ!F138/SET!$B$1</f>
        <v>0</v>
      </c>
      <c r="M41" s="359">
        <f>_xlfn.XLOOKUP(H41,事業部長4!$H$31:$H$46,事業部長4!$K$31:$K$46,0,0,1)</f>
        <v>0</v>
      </c>
      <c r="N41" s="16"/>
      <c r="O41" s="294"/>
      <c r="P41" s="96"/>
      <c r="Q41" s="96"/>
      <c r="R41" s="96"/>
      <c r="S41" s="96"/>
      <c r="T41" s="96"/>
      <c r="U41" s="96"/>
      <c r="V41" s="96"/>
      <c r="W41" s="96"/>
      <c r="X41" s="269"/>
    </row>
    <row r="42" spans="1:24" s="12" customFormat="1" ht="15.9" customHeight="1">
      <c r="A42" s="16"/>
      <c r="B42" s="139">
        <f>マスタ!F75</f>
        <v>0</v>
      </c>
      <c r="C42" s="375">
        <f>マスタ!F76</f>
        <v>0</v>
      </c>
      <c r="D42" s="376"/>
      <c r="E42" s="365">
        <f>マスタ!F77/SET!$B$1</f>
        <v>0</v>
      </c>
      <c r="F42" s="366">
        <f>マスタ!F78/SET!$B$1</f>
        <v>0</v>
      </c>
      <c r="G42" s="367">
        <f t="shared" si="19"/>
        <v>0</v>
      </c>
      <c r="H42" s="139">
        <f>マスタ!F139</f>
        <v>0</v>
      </c>
      <c r="I42" s="375">
        <f>マスタ!F140</f>
        <v>0</v>
      </c>
      <c r="J42" s="376"/>
      <c r="K42" s="365">
        <f>マスタ!F141/SET!$B$1</f>
        <v>0</v>
      </c>
      <c r="L42" s="366">
        <f>マスタ!F142/SET!$B$1</f>
        <v>0</v>
      </c>
      <c r="M42" s="359">
        <f>_xlfn.XLOOKUP(H42,事業部長4!$H$31:$H$46,事業部長4!$K$31:$K$46,0,0,1)</f>
        <v>0</v>
      </c>
      <c r="N42" s="16"/>
      <c r="O42" s="294"/>
      <c r="P42" s="96"/>
      <c r="Q42" s="96"/>
      <c r="R42" s="96"/>
      <c r="S42" s="96"/>
      <c r="T42" s="96"/>
      <c r="U42" s="96"/>
      <c r="V42" s="96"/>
      <c r="W42" s="96"/>
      <c r="X42" s="269"/>
    </row>
    <row r="43" spans="1:24" s="12" customFormat="1" ht="15.9" customHeight="1">
      <c r="A43" s="16"/>
      <c r="B43" s="139">
        <f>マスタ!F79</f>
        <v>0</v>
      </c>
      <c r="C43" s="375">
        <f>マスタ!F80</f>
        <v>0</v>
      </c>
      <c r="D43" s="376"/>
      <c r="E43" s="365">
        <f>マスタ!F81/SET!$B$1</f>
        <v>0</v>
      </c>
      <c r="F43" s="366">
        <f>マスタ!F82/SET!$B$1</f>
        <v>0</v>
      </c>
      <c r="G43" s="367">
        <f t="shared" si="19"/>
        <v>0</v>
      </c>
      <c r="H43" s="139">
        <f>マスタ!F143</f>
        <v>0</v>
      </c>
      <c r="I43" s="375">
        <f>マスタ!F144</f>
        <v>0</v>
      </c>
      <c r="J43" s="376"/>
      <c r="K43" s="365">
        <f>マスタ!F145/SET!$B$1</f>
        <v>0</v>
      </c>
      <c r="L43" s="366">
        <f>マスタ!F146/SET!$B$1</f>
        <v>0</v>
      </c>
      <c r="M43" s="359">
        <f>_xlfn.XLOOKUP(H43,事業部長4!$H$31:$H$46,事業部長4!$K$31:$K$46,0,0,1)</f>
        <v>0</v>
      </c>
      <c r="N43" s="16"/>
      <c r="O43" s="294"/>
      <c r="P43" s="96"/>
      <c r="Q43" s="96"/>
      <c r="R43" s="96"/>
      <c r="S43" s="96"/>
      <c r="T43" s="96"/>
      <c r="U43" s="96"/>
      <c r="V43" s="96"/>
      <c r="W43" s="96"/>
      <c r="X43" s="269"/>
    </row>
    <row r="44" spans="1:24" s="12" customFormat="1" ht="15.9" customHeight="1">
      <c r="A44" s="16"/>
      <c r="B44" s="139">
        <f>マスタ!F83</f>
        <v>0</v>
      </c>
      <c r="C44" s="375">
        <f>マスタ!F84</f>
        <v>0</v>
      </c>
      <c r="D44" s="376"/>
      <c r="E44" s="365">
        <f>マスタ!F85/SET!$B$1</f>
        <v>0</v>
      </c>
      <c r="F44" s="366">
        <f>マスタ!F86/SET!$B$1</f>
        <v>0</v>
      </c>
      <c r="G44" s="367">
        <f t="shared" si="19"/>
        <v>0</v>
      </c>
      <c r="H44" s="139">
        <f>マスタ!F147</f>
        <v>0</v>
      </c>
      <c r="I44" s="375">
        <f>マスタ!F148</f>
        <v>0</v>
      </c>
      <c r="J44" s="376"/>
      <c r="K44" s="365">
        <f>マスタ!F149/SET!$B$1</f>
        <v>0</v>
      </c>
      <c r="L44" s="366">
        <f>マスタ!F150/SET!$B$1</f>
        <v>0</v>
      </c>
      <c r="M44" s="359">
        <f>_xlfn.XLOOKUP(H44,事業部長4!$H$31:$H$46,事業部長4!$K$31:$K$46,0,0,1)</f>
        <v>0</v>
      </c>
      <c r="N44" s="16"/>
      <c r="O44" s="294"/>
      <c r="P44" s="96"/>
      <c r="Q44" s="96"/>
      <c r="R44" s="96"/>
      <c r="S44" s="96"/>
      <c r="T44" s="96"/>
      <c r="U44" s="96"/>
      <c r="V44" s="96"/>
      <c r="W44" s="96"/>
      <c r="X44" s="269"/>
    </row>
    <row r="45" spans="1:24" s="12" customFormat="1" ht="15.9" customHeight="1">
      <c r="A45" s="16"/>
      <c r="B45" s="139">
        <f>マスタ!F87</f>
        <v>0</v>
      </c>
      <c r="C45" s="375">
        <f>マスタ!F88</f>
        <v>0</v>
      </c>
      <c r="D45" s="376"/>
      <c r="E45" s="365">
        <f>マスタ!F89/SET!$B$1</f>
        <v>0</v>
      </c>
      <c r="F45" s="366">
        <f>マスタ!F90/SET!$B$1</f>
        <v>0</v>
      </c>
      <c r="G45" s="367">
        <f t="shared" si="19"/>
        <v>0</v>
      </c>
      <c r="H45" s="139">
        <f>マスタ!F151</f>
        <v>0</v>
      </c>
      <c r="I45" s="375">
        <f>マスタ!F152</f>
        <v>0</v>
      </c>
      <c r="J45" s="376"/>
      <c r="K45" s="365">
        <f>マスタ!F153/SET!$B$1</f>
        <v>0</v>
      </c>
      <c r="L45" s="366">
        <f>マスタ!F154/SET!$B$1</f>
        <v>0</v>
      </c>
      <c r="M45" s="359">
        <f>_xlfn.XLOOKUP(H45,事業部長4!$H$31:$H$46,事業部長4!$K$31:$K$46,0,0,1)</f>
        <v>0</v>
      </c>
      <c r="N45" s="16"/>
      <c r="O45" s="285"/>
      <c r="P45" s="265"/>
      <c r="Q45" s="265"/>
      <c r="R45" s="265"/>
      <c r="S45" s="265"/>
      <c r="T45" s="265"/>
      <c r="U45" s="265"/>
      <c r="V45" s="96"/>
      <c r="W45" s="96"/>
      <c r="X45" s="269"/>
    </row>
    <row r="46" spans="1:24" s="12" customFormat="1" ht="15.9" customHeight="1">
      <c r="A46" s="16"/>
      <c r="B46" s="140">
        <f>マスタ!F91</f>
        <v>0</v>
      </c>
      <c r="C46" s="379">
        <f>マスタ!F92</f>
        <v>0</v>
      </c>
      <c r="D46" s="380"/>
      <c r="E46" s="368">
        <f>マスタ!F93/SET!$B$1</f>
        <v>0</v>
      </c>
      <c r="F46" s="369">
        <f>マスタ!F94/SET!$B$1</f>
        <v>0</v>
      </c>
      <c r="G46" s="370">
        <f t="shared" si="19"/>
        <v>0</v>
      </c>
      <c r="H46" s="140">
        <f>マスタ!F155</f>
        <v>0</v>
      </c>
      <c r="I46" s="379">
        <f>マスタ!F156</f>
        <v>0</v>
      </c>
      <c r="J46" s="380"/>
      <c r="K46" s="368">
        <f>マスタ!F157/SET!$B$1</f>
        <v>0</v>
      </c>
      <c r="L46" s="369">
        <f>マスタ!F158/SET!$B$1</f>
        <v>0</v>
      </c>
      <c r="M46" s="361">
        <f>_xlfn.XLOOKUP(H46,事業部長4!$H$31:$H$46,事業部長4!$K$31:$K$46,0,0,1)</f>
        <v>0</v>
      </c>
      <c r="N46" s="16"/>
      <c r="O46" s="285"/>
      <c r="P46" s="277"/>
      <c r="Q46" s="277"/>
      <c r="R46" s="265"/>
      <c r="S46" s="265"/>
      <c r="T46" s="265"/>
      <c r="U46" s="265"/>
      <c r="V46" s="96"/>
      <c r="W46" s="96"/>
      <c r="X46" s="269"/>
    </row>
    <row r="47" spans="1:24" s="12" customFormat="1" ht="15.9" customHeight="1">
      <c r="A47" s="295"/>
      <c r="B47" s="335" t="s">
        <v>259</v>
      </c>
      <c r="C47" s="141"/>
      <c r="D47" s="141"/>
      <c r="E47" s="371">
        <f>SUM(E31:E46)</f>
        <v>0</v>
      </c>
      <c r="F47" s="372">
        <f>SUM(F31:F46)</f>
        <v>0</v>
      </c>
      <c r="G47" s="373">
        <f>E47-F47</f>
        <v>0</v>
      </c>
      <c r="H47" s="296"/>
      <c r="I47" s="297"/>
      <c r="J47" s="297"/>
      <c r="K47" s="371">
        <f>SUM(K31:K46)</f>
        <v>0</v>
      </c>
      <c r="L47" s="372">
        <f t="shared" ref="L47:M47" si="20">SUM(L31:L46)</f>
        <v>0</v>
      </c>
      <c r="M47" s="374">
        <f t="shared" si="20"/>
        <v>0</v>
      </c>
      <c r="N47" s="16"/>
      <c r="O47" s="298"/>
      <c r="P47" s="265"/>
      <c r="Q47" s="265"/>
      <c r="R47" s="265"/>
      <c r="S47" s="265"/>
      <c r="T47" s="265"/>
      <c r="U47" s="265"/>
      <c r="V47" s="96"/>
      <c r="W47" s="96"/>
      <c r="X47" s="269"/>
    </row>
    <row r="48" spans="1:24" s="12" customFormat="1" ht="15.9" customHeight="1" thickBot="1">
      <c r="A48" s="295"/>
      <c r="B48" s="142" t="s">
        <v>52</v>
      </c>
      <c r="C48" s="143"/>
      <c r="D48" s="143"/>
      <c r="E48" s="301" t="e">
        <f>E47/G7</f>
        <v>#DIV/0!</v>
      </c>
      <c r="F48" s="302" t="e">
        <f>F47/E7</f>
        <v>#DIV/0!</v>
      </c>
      <c r="G48" s="303"/>
      <c r="H48" s="299"/>
      <c r="I48" s="300"/>
      <c r="J48" s="300"/>
      <c r="K48" s="301" t="e">
        <f>K47/K7</f>
        <v>#DIV/0!</v>
      </c>
      <c r="L48" s="302" t="e">
        <f>L47/J7</f>
        <v>#DIV/0!</v>
      </c>
      <c r="M48" s="330"/>
      <c r="N48" s="16"/>
      <c r="O48" s="298"/>
      <c r="P48" s="265"/>
      <c r="Q48" s="265"/>
      <c r="R48" s="265"/>
      <c r="S48" s="265"/>
      <c r="T48" s="265"/>
      <c r="U48" s="265"/>
      <c r="V48" s="96"/>
      <c r="W48" s="96"/>
      <c r="X48" s="269"/>
    </row>
    <row r="49" spans="1:24" s="12" customFormat="1" ht="15.9" customHeight="1" thickBot="1">
      <c r="A49" s="305"/>
      <c r="B49" s="306"/>
      <c r="C49" s="307"/>
      <c r="M49" s="331" t="s">
        <v>264</v>
      </c>
      <c r="N49" s="16"/>
      <c r="O49" s="298"/>
      <c r="P49" s="265"/>
      <c r="Q49" s="265"/>
      <c r="R49" s="265"/>
      <c r="S49" s="265"/>
      <c r="T49" s="265"/>
      <c r="U49" s="265"/>
      <c r="V49" s="96"/>
      <c r="W49" s="96"/>
      <c r="X49" s="269"/>
    </row>
    <row r="50" spans="1:24" s="12" customFormat="1" ht="15.9" customHeight="1">
      <c r="A50" s="305"/>
      <c r="B50" s="291"/>
      <c r="C50" s="94"/>
      <c r="D50" s="292"/>
      <c r="E50" s="292"/>
      <c r="F50" s="292"/>
      <c r="G50" s="292"/>
      <c r="H50" s="292"/>
      <c r="I50" s="292"/>
      <c r="J50" s="292"/>
      <c r="K50" s="292"/>
      <c r="L50" s="292"/>
      <c r="M50" s="308"/>
      <c r="N50" s="16"/>
      <c r="O50" s="298"/>
      <c r="P50" s="265"/>
      <c r="Q50" s="265"/>
      <c r="R50" s="265"/>
      <c r="S50" s="265"/>
      <c r="T50" s="265"/>
      <c r="U50" s="265"/>
      <c r="V50" s="96"/>
      <c r="W50" s="96"/>
      <c r="X50" s="269"/>
    </row>
    <row r="51" spans="1:24" s="12" customFormat="1" ht="15.9" customHeight="1" thickBot="1">
      <c r="A51" s="305"/>
      <c r="B51" s="285"/>
      <c r="C51" s="265"/>
      <c r="D51" s="265"/>
      <c r="E51" s="265"/>
      <c r="F51" s="265"/>
      <c r="G51" s="265"/>
      <c r="H51" s="265"/>
      <c r="I51" s="265"/>
      <c r="J51" s="265"/>
      <c r="K51" s="265"/>
      <c r="L51" s="265"/>
      <c r="M51" s="309"/>
      <c r="N51" s="16"/>
      <c r="O51" s="310"/>
      <c r="P51" s="145"/>
      <c r="Q51" s="145"/>
      <c r="R51" s="145"/>
      <c r="S51" s="145"/>
      <c r="T51" s="145"/>
      <c r="U51" s="145"/>
      <c r="V51" s="145"/>
      <c r="W51" s="145"/>
      <c r="X51" s="290"/>
    </row>
    <row r="52" spans="1:24" s="12" customFormat="1" ht="15.9" customHeight="1" thickBot="1">
      <c r="A52" s="305"/>
      <c r="B52" s="285"/>
      <c r="C52" s="265"/>
      <c r="D52" s="265"/>
      <c r="E52" s="265"/>
      <c r="F52" s="265"/>
      <c r="G52" s="265"/>
      <c r="H52" s="265"/>
      <c r="I52" s="265"/>
      <c r="J52" s="265"/>
      <c r="K52" s="265"/>
      <c r="L52" s="265"/>
      <c r="M52" s="309"/>
      <c r="N52" s="16"/>
      <c r="O52" s="16"/>
      <c r="P52" s="16"/>
      <c r="Q52" s="16"/>
      <c r="R52" s="16"/>
      <c r="S52" s="311"/>
      <c r="T52" s="16"/>
      <c r="U52" s="16"/>
    </row>
    <row r="53" spans="1:24" s="12" customFormat="1" ht="15.9" customHeight="1">
      <c r="A53" s="305"/>
      <c r="B53" s="285"/>
      <c r="C53" s="265"/>
      <c r="D53" s="265"/>
      <c r="E53" s="265"/>
      <c r="F53" s="265"/>
      <c r="G53" s="265"/>
      <c r="H53" s="265"/>
      <c r="I53" s="265"/>
      <c r="J53" s="265"/>
      <c r="K53" s="265"/>
      <c r="L53" s="265"/>
      <c r="M53" s="309"/>
      <c r="N53" s="16"/>
      <c r="O53" s="147" t="s">
        <v>53</v>
      </c>
      <c r="P53" s="148"/>
      <c r="Q53" s="149"/>
      <c r="R53" s="147" t="s">
        <v>76</v>
      </c>
      <c r="S53" s="25"/>
      <c r="T53" s="149"/>
      <c r="U53" s="312"/>
      <c r="V53" s="312"/>
      <c r="W53" s="94"/>
      <c r="X53" s="293"/>
    </row>
    <row r="54" spans="1:24" s="12" customFormat="1" ht="15.9" customHeight="1">
      <c r="A54" s="305"/>
      <c r="B54" s="285"/>
      <c r="C54" s="265"/>
      <c r="D54" s="265"/>
      <c r="E54" s="265"/>
      <c r="F54" s="265"/>
      <c r="G54" s="265"/>
      <c r="H54" s="265"/>
      <c r="I54" s="265"/>
      <c r="J54" s="265"/>
      <c r="K54" s="265"/>
      <c r="L54" s="265"/>
      <c r="M54" s="309"/>
      <c r="N54" s="16"/>
      <c r="O54" s="212" t="s">
        <v>54</v>
      </c>
      <c r="P54" s="150" t="s">
        <v>7</v>
      </c>
      <c r="Q54" s="151" t="s">
        <v>55</v>
      </c>
      <c r="R54" s="150" t="s">
        <v>77</v>
      </c>
      <c r="S54" s="171" t="s">
        <v>78</v>
      </c>
      <c r="T54" s="172" t="s">
        <v>79</v>
      </c>
      <c r="U54" s="278"/>
      <c r="V54" s="278"/>
      <c r="W54" s="96"/>
      <c r="X54" s="269"/>
    </row>
    <row r="55" spans="1:24" s="12" customFormat="1" ht="15.9" customHeight="1">
      <c r="A55" s="305"/>
      <c r="B55" s="285"/>
      <c r="C55" s="265"/>
      <c r="D55" s="265"/>
      <c r="E55" s="265"/>
      <c r="F55" s="265"/>
      <c r="G55" s="265"/>
      <c r="H55" s="265"/>
      <c r="I55" s="265"/>
      <c r="J55" s="265"/>
      <c r="K55" s="265"/>
      <c r="L55" s="265"/>
      <c r="M55" s="309"/>
      <c r="N55" s="16"/>
      <c r="O55" s="213" t="s">
        <v>56</v>
      </c>
      <c r="P55" s="152"/>
      <c r="Q55" s="153"/>
      <c r="R55" s="152"/>
      <c r="S55" s="173"/>
      <c r="T55" s="174">
        <f t="shared" ref="T55:T64" si="21">S55-R55</f>
        <v>0</v>
      </c>
      <c r="U55" s="278"/>
      <c r="V55" s="278"/>
      <c r="W55" s="96"/>
      <c r="X55" s="269"/>
    </row>
    <row r="56" spans="1:24" s="12" customFormat="1" ht="15.9" customHeight="1">
      <c r="A56" s="305"/>
      <c r="B56" s="285"/>
      <c r="C56" s="265"/>
      <c r="D56" s="265"/>
      <c r="E56" s="265"/>
      <c r="F56" s="265"/>
      <c r="G56" s="265"/>
      <c r="H56" s="265"/>
      <c r="I56" s="265"/>
      <c r="J56" s="265"/>
      <c r="K56" s="265"/>
      <c r="L56" s="265"/>
      <c r="M56" s="309"/>
      <c r="N56" s="16"/>
      <c r="O56" s="211" t="s">
        <v>57</v>
      </c>
      <c r="P56" s="152"/>
      <c r="Q56" s="153"/>
      <c r="R56" s="152"/>
      <c r="S56" s="173"/>
      <c r="T56" s="174">
        <f t="shared" si="21"/>
        <v>0</v>
      </c>
      <c r="U56" s="278"/>
      <c r="V56" s="278"/>
      <c r="W56" s="96"/>
      <c r="X56" s="269"/>
    </row>
    <row r="57" spans="1:24" s="12" customFormat="1" ht="15.9" customHeight="1">
      <c r="A57" s="305"/>
      <c r="B57" s="285"/>
      <c r="C57" s="265"/>
      <c r="D57" s="265"/>
      <c r="E57" s="265"/>
      <c r="F57" s="265"/>
      <c r="G57" s="265"/>
      <c r="H57" s="265"/>
      <c r="I57" s="265"/>
      <c r="J57" s="265"/>
      <c r="K57" s="265"/>
      <c r="L57" s="265"/>
      <c r="M57" s="309"/>
      <c r="N57" s="16"/>
      <c r="O57" s="214" t="s">
        <v>58</v>
      </c>
      <c r="P57" s="154">
        <f>IF(P55=0,0,(P56/P55))</f>
        <v>0</v>
      </c>
      <c r="Q57" s="155">
        <f>IF(Q55=0,0,(Q56/Q55))</f>
        <v>0</v>
      </c>
      <c r="R57" s="154">
        <f>IF(R55=0,0,(R56/R55))</f>
        <v>0</v>
      </c>
      <c r="S57" s="175">
        <f>IF(S55=0,0,(S56/S55))</f>
        <v>0</v>
      </c>
      <c r="T57" s="176">
        <f t="shared" si="21"/>
        <v>0</v>
      </c>
      <c r="U57" s="278"/>
      <c r="V57" s="278"/>
      <c r="W57" s="96"/>
      <c r="X57" s="269"/>
    </row>
    <row r="58" spans="1:24" s="12" customFormat="1" ht="15.9" customHeight="1">
      <c r="A58" s="305"/>
      <c r="B58" s="285"/>
      <c r="C58" s="265"/>
      <c r="D58" s="265"/>
      <c r="E58" s="265"/>
      <c r="F58" s="265"/>
      <c r="G58" s="265"/>
      <c r="H58" s="265"/>
      <c r="I58" s="265"/>
      <c r="J58" s="265"/>
      <c r="K58" s="265"/>
      <c r="L58" s="265"/>
      <c r="M58" s="309"/>
      <c r="N58" s="16"/>
      <c r="O58" s="211" t="s">
        <v>59</v>
      </c>
      <c r="P58" s="152"/>
      <c r="Q58" s="153"/>
      <c r="R58" s="152"/>
      <c r="S58" s="173"/>
      <c r="T58" s="174">
        <f t="shared" si="21"/>
        <v>0</v>
      </c>
      <c r="U58" s="278"/>
      <c r="V58" s="278"/>
      <c r="W58" s="96"/>
      <c r="X58" s="269"/>
    </row>
    <row r="59" spans="1:24" s="12" customFormat="1" ht="15.9" customHeight="1">
      <c r="A59" s="305"/>
      <c r="B59" s="285"/>
      <c r="C59" s="265"/>
      <c r="D59" s="265"/>
      <c r="E59" s="265"/>
      <c r="F59" s="265"/>
      <c r="G59" s="265"/>
      <c r="H59" s="265"/>
      <c r="I59" s="265"/>
      <c r="J59" s="265"/>
      <c r="K59" s="265"/>
      <c r="L59" s="265"/>
      <c r="M59" s="309"/>
      <c r="N59" s="16"/>
      <c r="O59" s="211" t="s">
        <v>60</v>
      </c>
      <c r="P59" s="152">
        <f>P56-P58</f>
        <v>0</v>
      </c>
      <c r="Q59" s="153">
        <f>Q56-Q58</f>
        <v>0</v>
      </c>
      <c r="R59" s="152"/>
      <c r="S59" s="173"/>
      <c r="T59" s="174">
        <f t="shared" si="21"/>
        <v>0</v>
      </c>
      <c r="U59" s="278"/>
      <c r="V59" s="278"/>
      <c r="W59" s="96"/>
      <c r="X59" s="269"/>
    </row>
    <row r="60" spans="1:24" s="12" customFormat="1" ht="15.9" customHeight="1">
      <c r="A60" s="305"/>
      <c r="B60" s="285"/>
      <c r="C60" s="265"/>
      <c r="D60" s="265"/>
      <c r="E60" s="265"/>
      <c r="F60" s="265"/>
      <c r="G60" s="265"/>
      <c r="H60" s="265"/>
      <c r="I60" s="265"/>
      <c r="J60" s="265"/>
      <c r="K60" s="265"/>
      <c r="L60" s="265"/>
      <c r="M60" s="309"/>
      <c r="N60" s="16"/>
      <c r="O60" s="214" t="s">
        <v>58</v>
      </c>
      <c r="P60" s="154">
        <f>IF(P55=0,0,(P59/P55))</f>
        <v>0</v>
      </c>
      <c r="Q60" s="155">
        <f>IF(Q55=0,0,(Q59/Q55))</f>
        <v>0</v>
      </c>
      <c r="R60" s="154">
        <f>IF(R55=0,0,(R59/R55))</f>
        <v>0</v>
      </c>
      <c r="S60" s="175">
        <f>IF(S55=0,0,(S59/S55))</f>
        <v>0</v>
      </c>
      <c r="T60" s="176">
        <f t="shared" si="21"/>
        <v>0</v>
      </c>
      <c r="U60" s="278"/>
      <c r="V60" s="278"/>
      <c r="W60" s="96"/>
      <c r="X60" s="269"/>
    </row>
    <row r="61" spans="1:24" s="12" customFormat="1" ht="15.9" customHeight="1">
      <c r="A61" s="305"/>
      <c r="B61" s="285"/>
      <c r="C61" s="265"/>
      <c r="D61" s="265"/>
      <c r="E61" s="265"/>
      <c r="F61" s="265"/>
      <c r="G61" s="265"/>
      <c r="H61" s="265"/>
      <c r="I61" s="265"/>
      <c r="J61" s="265"/>
      <c r="K61" s="265"/>
      <c r="L61" s="265"/>
      <c r="M61" s="309"/>
      <c r="N61" s="16"/>
      <c r="O61" s="211" t="s">
        <v>61</v>
      </c>
      <c r="P61" s="156"/>
      <c r="Q61" s="157"/>
      <c r="R61" s="156"/>
      <c r="S61" s="177"/>
      <c r="T61" s="178">
        <f t="shared" si="21"/>
        <v>0</v>
      </c>
      <c r="U61" s="278"/>
      <c r="V61" s="278"/>
      <c r="W61" s="96"/>
      <c r="X61" s="269"/>
    </row>
    <row r="62" spans="1:24" s="12" customFormat="1" ht="15.9" customHeight="1">
      <c r="A62" s="305"/>
      <c r="B62" s="285"/>
      <c r="C62" s="265"/>
      <c r="D62" s="265"/>
      <c r="E62" s="265"/>
      <c r="F62" s="265"/>
      <c r="G62" s="265"/>
      <c r="H62" s="265"/>
      <c r="I62" s="265"/>
      <c r="J62" s="265"/>
      <c r="K62" s="265"/>
      <c r="L62" s="265"/>
      <c r="M62" s="309"/>
      <c r="N62" s="16"/>
      <c r="O62" s="211" t="s">
        <v>62</v>
      </c>
      <c r="P62" s="156"/>
      <c r="Q62" s="157"/>
      <c r="R62" s="156"/>
      <c r="S62" s="177"/>
      <c r="T62" s="178">
        <f t="shared" si="21"/>
        <v>0</v>
      </c>
      <c r="U62" s="278"/>
      <c r="V62" s="278"/>
      <c r="W62" s="96"/>
      <c r="X62" s="269"/>
    </row>
    <row r="63" spans="1:24" s="12" customFormat="1" ht="15.9" customHeight="1">
      <c r="A63" s="305"/>
      <c r="B63" s="285"/>
      <c r="C63" s="265"/>
      <c r="D63" s="265"/>
      <c r="E63" s="265"/>
      <c r="F63" s="265"/>
      <c r="G63" s="265"/>
      <c r="H63" s="265"/>
      <c r="I63" s="265"/>
      <c r="J63" s="265"/>
      <c r="K63" s="265"/>
      <c r="L63" s="265"/>
      <c r="M63" s="309"/>
      <c r="N63" s="16"/>
      <c r="O63" s="211" t="s">
        <v>63</v>
      </c>
      <c r="P63" s="156"/>
      <c r="Q63" s="157"/>
      <c r="R63" s="156"/>
      <c r="S63" s="177"/>
      <c r="T63" s="178">
        <f t="shared" si="21"/>
        <v>0</v>
      </c>
      <c r="U63" s="278"/>
      <c r="V63" s="278"/>
      <c r="W63" s="96"/>
      <c r="X63" s="269"/>
    </row>
    <row r="64" spans="1:24" s="12" customFormat="1" ht="15.9" customHeight="1" thickBot="1">
      <c r="A64" s="305"/>
      <c r="B64" s="286"/>
      <c r="C64" s="288"/>
      <c r="D64" s="288"/>
      <c r="E64" s="288"/>
      <c r="F64" s="288"/>
      <c r="G64" s="288"/>
      <c r="H64" s="288"/>
      <c r="I64" s="288"/>
      <c r="J64" s="288"/>
      <c r="K64" s="288"/>
      <c r="L64" s="288"/>
      <c r="M64" s="314"/>
      <c r="N64" s="16"/>
      <c r="O64" s="215" t="s">
        <v>16</v>
      </c>
      <c r="P64" s="158"/>
      <c r="Q64" s="159"/>
      <c r="R64" s="158"/>
      <c r="S64" s="179"/>
      <c r="T64" s="180">
        <f t="shared" si="21"/>
        <v>0</v>
      </c>
      <c r="U64" s="316"/>
      <c r="V64" s="316"/>
      <c r="W64" s="145"/>
      <c r="X64" s="290"/>
    </row>
  </sheetData>
  <mergeCells count="57">
    <mergeCell ref="C37:D37"/>
    <mergeCell ref="I37:J37"/>
    <mergeCell ref="C38:D38"/>
    <mergeCell ref="I38:J38"/>
    <mergeCell ref="C34:D34"/>
    <mergeCell ref="I34:J34"/>
    <mergeCell ref="C35:D35"/>
    <mergeCell ref="I35:J35"/>
    <mergeCell ref="C36:D36"/>
    <mergeCell ref="I36:J36"/>
    <mergeCell ref="C33:D33"/>
    <mergeCell ref="I33:J33"/>
    <mergeCell ref="B23:C23"/>
    <mergeCell ref="B24:C24"/>
    <mergeCell ref="B25:C25"/>
    <mergeCell ref="B26:C26"/>
    <mergeCell ref="C30:D30"/>
    <mergeCell ref="I30:J30"/>
    <mergeCell ref="C31:D31"/>
    <mergeCell ref="I31:J31"/>
    <mergeCell ref="C32:D32"/>
    <mergeCell ref="I32:J32"/>
    <mergeCell ref="B27:C27"/>
    <mergeCell ref="B22:C22"/>
    <mergeCell ref="B11:C11"/>
    <mergeCell ref="B12:C12"/>
    <mergeCell ref="B13:C13"/>
    <mergeCell ref="B14:C14"/>
    <mergeCell ref="B15:C15"/>
    <mergeCell ref="B16:C16"/>
    <mergeCell ref="B17:C17"/>
    <mergeCell ref="B18:C18"/>
    <mergeCell ref="B19:C19"/>
    <mergeCell ref="B20:C20"/>
    <mergeCell ref="B21:C21"/>
    <mergeCell ref="B10:C10"/>
    <mergeCell ref="D5:H5"/>
    <mergeCell ref="I5:M5"/>
    <mergeCell ref="B7:C7"/>
    <mergeCell ref="B8:C8"/>
    <mergeCell ref="B9:C9"/>
    <mergeCell ref="C39:D39"/>
    <mergeCell ref="I39:J39"/>
    <mergeCell ref="C40:D40"/>
    <mergeCell ref="I40:J40"/>
    <mergeCell ref="C41:D41"/>
    <mergeCell ref="I41:J41"/>
    <mergeCell ref="C45:D45"/>
    <mergeCell ref="I45:J45"/>
    <mergeCell ref="C46:D46"/>
    <mergeCell ref="I46:J46"/>
    <mergeCell ref="C42:D42"/>
    <mergeCell ref="I42:J42"/>
    <mergeCell ref="C43:D43"/>
    <mergeCell ref="I43:J43"/>
    <mergeCell ref="C44:D44"/>
    <mergeCell ref="I44:J44"/>
  </mergeCells>
  <phoneticPr fontId="4"/>
  <pageMargins left="0.19685039370078741" right="0.19685039370078741" top="0.39370078740157483" bottom="0.19685039370078741" header="0" footer="0"/>
  <pageSetup paperSize="9" scale="54"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124" r:id="rId4" name="Button 4">
              <controlPr defaultSize="0" print="0" autoFill="0" autoPict="0" macro="[0]!getData">
                <anchor moveWithCells="1" sizeWithCells="1">
                  <from>
                    <xdr:col>1</xdr:col>
                    <xdr:colOff>7620</xdr:colOff>
                    <xdr:row>0</xdr:row>
                    <xdr:rowOff>22860</xdr:rowOff>
                  </from>
                  <to>
                    <xdr:col>2</xdr:col>
                    <xdr:colOff>640080</xdr:colOff>
                    <xdr:row>1</xdr:row>
                    <xdr:rowOff>0</xdr:rowOff>
                  </to>
                </anchor>
              </controlPr>
            </control>
          </mc:Choice>
        </mc:AlternateContent>
        <mc:AlternateContent xmlns:mc="http://schemas.openxmlformats.org/markup-compatibility/2006">
          <mc:Choice Requires="x14">
            <control shapeId="5125" r:id="rId5" name="Button 5">
              <controlPr defaultSize="0" print="0" autoFill="0" autoPict="0" macro="[0]!ボタン1_Click">
                <anchor moveWithCells="1" sizeWithCells="1">
                  <from>
                    <xdr:col>3</xdr:col>
                    <xdr:colOff>114300</xdr:colOff>
                    <xdr:row>0</xdr:row>
                    <xdr:rowOff>7620</xdr:rowOff>
                  </from>
                  <to>
                    <xdr:col>4</xdr:col>
                    <xdr:colOff>746760</xdr:colOff>
                    <xdr:row>0</xdr:row>
                    <xdr:rowOff>274320</xdr:rowOff>
                  </to>
                </anchor>
              </controlPr>
            </control>
          </mc:Choice>
        </mc:AlternateContent>
        <mc:AlternateContent xmlns:mc="http://schemas.openxmlformats.org/markup-compatibility/2006">
          <mc:Choice Requires="x14">
            <control shapeId="5126" r:id="rId6" name="Button 6">
              <controlPr defaultSize="0" print="0" autoFill="0" autoPict="0" macro="[0]!Get_Data">
                <anchor moveWithCells="1" sizeWithCells="1">
                  <from>
                    <xdr:col>1</xdr:col>
                    <xdr:colOff>7620</xdr:colOff>
                    <xdr:row>0</xdr:row>
                    <xdr:rowOff>22860</xdr:rowOff>
                  </from>
                  <to>
                    <xdr:col>2</xdr:col>
                    <xdr:colOff>640080</xdr:colOff>
                    <xdr:row>1</xdr:row>
                    <xdr:rowOff>0</xdr:rowOff>
                  </to>
                </anchor>
              </controlPr>
            </control>
          </mc:Choice>
        </mc:AlternateContent>
        <mc:AlternateContent xmlns:mc="http://schemas.openxmlformats.org/markup-compatibility/2006">
          <mc:Choice Requires="x14">
            <control shapeId="5127" r:id="rId7" name="Button 7">
              <controlPr defaultSize="0" print="0" autoFill="0" autoPict="0" macro="[0]!Export_Report">
                <anchor moveWithCells="1" sizeWithCells="1">
                  <from>
                    <xdr:col>3</xdr:col>
                    <xdr:colOff>114300</xdr:colOff>
                    <xdr:row>0</xdr:row>
                    <xdr:rowOff>7620</xdr:rowOff>
                  </from>
                  <to>
                    <xdr:col>4</xdr:col>
                    <xdr:colOff>746760</xdr:colOff>
                    <xdr:row>0</xdr:row>
                    <xdr:rowOff>274320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142BA9-ADC6-481D-A20E-3C8C7E8EE284}">
  <sheetPr codeName="Sheet5">
    <pageSetUpPr fitToPage="1"/>
  </sheetPr>
  <dimension ref="A1:X64"/>
  <sheetViews>
    <sheetView showGridLines="0" view="pageBreakPreview" zoomScaleNormal="100" zoomScaleSheetLayoutView="100" workbookViewId="0">
      <selection activeCell="M26" sqref="M26"/>
    </sheetView>
  </sheetViews>
  <sheetFormatPr defaultColWidth="9" defaultRowHeight="15.9" customHeight="1"/>
  <cols>
    <col min="1" max="1" width="3.19921875" style="11" customWidth="1"/>
    <col min="2" max="13" width="9.8984375" style="11" customWidth="1"/>
    <col min="14" max="14" width="1.69921875" style="11" customWidth="1"/>
    <col min="15" max="15" width="10.09765625" style="11" customWidth="1"/>
    <col min="16" max="24" width="9.8984375" style="11" customWidth="1"/>
    <col min="25" max="16384" width="9" style="11"/>
  </cols>
  <sheetData>
    <row r="1" spans="1:24" ht="23.1" customHeight="1"/>
    <row r="2" spans="1:24" ht="23.1" customHeight="1">
      <c r="B2" s="161" t="s">
        <v>64</v>
      </c>
      <c r="C2" s="163"/>
      <c r="D2" s="11" t="s">
        <v>251</v>
      </c>
    </row>
    <row r="3" spans="1:24" ht="15.9" customHeight="1">
      <c r="B3" s="1" t="s">
        <v>0</v>
      </c>
      <c r="C3" s="1"/>
      <c r="D3" s="2" t="s">
        <v>247</v>
      </c>
      <c r="E3" s="210" t="str">
        <f>IF(マスタ!G3="","",マスタ!G3)</f>
        <v/>
      </c>
      <c r="F3" s="3"/>
      <c r="G3" s="4"/>
      <c r="H3" s="4" t="s">
        <v>1</v>
      </c>
      <c r="I3" s="198" t="str">
        <f>IF(マスタ!G4="","",マスタ!G4)</f>
        <v/>
      </c>
      <c r="J3" s="5"/>
      <c r="K3" s="6" t="str">
        <f>"第"&amp;マスタ!G5&amp;"期"</f>
        <v>第期</v>
      </c>
      <c r="L3" s="6"/>
      <c r="M3" s="7" t="str">
        <f>マスタ!G6&amp;"年8月度"</f>
        <v>年8月度</v>
      </c>
      <c r="N3" s="8"/>
      <c r="O3" s="9" t="s">
        <v>2</v>
      </c>
      <c r="P3" s="10"/>
      <c r="Q3" s="10"/>
      <c r="U3" s="12"/>
      <c r="V3" s="13"/>
      <c r="W3" s="13"/>
      <c r="X3" s="13">
        <f ca="1">NOW()</f>
        <v>46072.486122106478</v>
      </c>
    </row>
    <row r="4" spans="1:24" s="17" customFormat="1" ht="15.9" customHeight="1" thickBot="1">
      <c r="B4" s="14" t="str">
        <f>マスタ!G6&amp;"年8月度"</f>
        <v>年8月度</v>
      </c>
      <c r="C4" s="14"/>
      <c r="D4" s="15"/>
      <c r="E4" s="15"/>
      <c r="F4" s="10"/>
      <c r="G4" s="10"/>
      <c r="H4" s="10"/>
      <c r="I4" s="10"/>
      <c r="J4" s="10"/>
      <c r="K4" s="10"/>
      <c r="L4" s="10"/>
      <c r="M4" s="10"/>
      <c r="N4" s="16"/>
      <c r="O4" s="16"/>
      <c r="P4" s="16"/>
      <c r="Q4" s="16"/>
      <c r="R4" s="16"/>
      <c r="S4" s="16"/>
      <c r="T4" s="16"/>
      <c r="U4" s="12"/>
      <c r="V4" s="12"/>
    </row>
    <row r="5" spans="1:24" s="12" customFormat="1" ht="15.9" customHeight="1">
      <c r="A5" s="10"/>
      <c r="B5" s="18"/>
      <c r="C5" s="19"/>
      <c r="D5" s="385" t="s">
        <v>3</v>
      </c>
      <c r="E5" s="386"/>
      <c r="F5" s="386"/>
      <c r="G5" s="386"/>
      <c r="H5" s="387"/>
      <c r="I5" s="385" t="s">
        <v>4</v>
      </c>
      <c r="J5" s="386"/>
      <c r="K5" s="386"/>
      <c r="L5" s="386"/>
      <c r="M5" s="388"/>
      <c r="N5" s="16"/>
      <c r="O5" s="20" t="str">
        <f>"【"&amp;マスタ!G5&amp;"期　上期　各部　半期予測】"</f>
        <v>【期　上期　各部　半期予測】</v>
      </c>
      <c r="P5" s="21"/>
      <c r="Q5" s="22"/>
      <c r="R5" s="22"/>
      <c r="S5" s="22"/>
      <c r="T5" s="22"/>
      <c r="U5" s="23"/>
      <c r="V5" s="24"/>
      <c r="W5" s="25"/>
      <c r="X5" s="26"/>
    </row>
    <row r="6" spans="1:24" s="12" customFormat="1" ht="15.9" customHeight="1">
      <c r="A6" s="10"/>
      <c r="B6" s="27" t="s">
        <v>6</v>
      </c>
      <c r="C6" s="28"/>
      <c r="D6" s="29" t="s">
        <v>7</v>
      </c>
      <c r="E6" s="30" t="s">
        <v>8</v>
      </c>
      <c r="F6" s="30" t="s">
        <v>9</v>
      </c>
      <c r="G6" s="31" t="s">
        <v>10</v>
      </c>
      <c r="H6" s="32" t="s">
        <v>11</v>
      </c>
      <c r="I6" s="29" t="s">
        <v>7</v>
      </c>
      <c r="J6" s="30" t="s">
        <v>12</v>
      </c>
      <c r="K6" s="31" t="s">
        <v>13</v>
      </c>
      <c r="L6" s="30" t="s">
        <v>11</v>
      </c>
      <c r="M6" s="33" t="s">
        <v>14</v>
      </c>
      <c r="N6" s="16"/>
      <c r="O6" s="34"/>
      <c r="P6" s="35" t="s">
        <v>15</v>
      </c>
      <c r="Q6" s="37"/>
      <c r="R6" s="36"/>
      <c r="S6" s="35" t="s">
        <v>63</v>
      </c>
      <c r="T6" s="37"/>
      <c r="U6" s="36"/>
      <c r="V6" s="35" t="s">
        <v>16</v>
      </c>
      <c r="W6" s="37"/>
      <c r="X6" s="165"/>
    </row>
    <row r="7" spans="1:24" s="12" customFormat="1" ht="15.9" customHeight="1">
      <c r="A7" s="10"/>
      <c r="B7" s="389" t="s">
        <v>17</v>
      </c>
      <c r="C7" s="390"/>
      <c r="D7" s="40">
        <f>SET!G5/SET!$B$1</f>
        <v>0</v>
      </c>
      <c r="E7" s="41">
        <f>SET!G18/SET!$B$1</f>
        <v>0</v>
      </c>
      <c r="F7" s="42">
        <f>SET!G32/SET!$B$1</f>
        <v>0</v>
      </c>
      <c r="G7" s="43">
        <f>SET!G47/SET!$B$1</f>
        <v>0</v>
      </c>
      <c r="H7" s="44">
        <f t="shared" ref="H7" si="0">G7-D7</f>
        <v>0</v>
      </c>
      <c r="I7" s="40">
        <f>事業部長7!I7+D7</f>
        <v>0</v>
      </c>
      <c r="J7" s="41">
        <f>事業部長7!J7+E7</f>
        <v>0</v>
      </c>
      <c r="K7" s="45">
        <f>SET!G64/SET!$B$1</f>
        <v>0</v>
      </c>
      <c r="L7" s="42">
        <f>K7-I7</f>
        <v>0</v>
      </c>
      <c r="M7" s="46">
        <f>K7-J7</f>
        <v>0</v>
      </c>
      <c r="N7" s="16"/>
      <c r="O7" s="47" t="s">
        <v>260</v>
      </c>
      <c r="P7" s="167" t="s">
        <v>18</v>
      </c>
      <c r="Q7" s="168" t="s">
        <v>72</v>
      </c>
      <c r="R7" s="169" t="s">
        <v>261</v>
      </c>
      <c r="S7" s="167" t="s">
        <v>18</v>
      </c>
      <c r="T7" s="168" t="s">
        <v>72</v>
      </c>
      <c r="U7" s="169" t="s">
        <v>261</v>
      </c>
      <c r="V7" s="167" t="s">
        <v>18</v>
      </c>
      <c r="W7" s="168" t="s">
        <v>72</v>
      </c>
      <c r="X7" s="170" t="s">
        <v>261</v>
      </c>
    </row>
    <row r="8" spans="1:24" s="12" customFormat="1" ht="15.9" customHeight="1" thickBot="1">
      <c r="A8" s="10"/>
      <c r="B8" s="391" t="s">
        <v>20</v>
      </c>
      <c r="C8" s="392"/>
      <c r="D8" s="48">
        <f>SET!G6/SET!$B$1</f>
        <v>0</v>
      </c>
      <c r="E8" s="49">
        <f>SET!G19/SET!$B$1</f>
        <v>0</v>
      </c>
      <c r="F8" s="49">
        <f>SET!G33/SET!$B$1</f>
        <v>0</v>
      </c>
      <c r="G8" s="50">
        <f>SET!G48/SET!$B$1</f>
        <v>0</v>
      </c>
      <c r="H8" s="51">
        <f>G8-D8</f>
        <v>0</v>
      </c>
      <c r="I8" s="52">
        <f>事業部長7!I8+D8</f>
        <v>0</v>
      </c>
      <c r="J8" s="53">
        <f>事業部長7!J8+E8</f>
        <v>0</v>
      </c>
      <c r="K8" s="54">
        <f>SET!G65/SET!$B$1</f>
        <v>0</v>
      </c>
      <c r="L8" s="53">
        <f t="shared" ref="L8:L22" si="1">K8-I8</f>
        <v>0</v>
      </c>
      <c r="M8" s="55">
        <f t="shared" ref="M8:M22" si="2">K8-J8</f>
        <v>0</v>
      </c>
      <c r="N8" s="16"/>
      <c r="O8" s="56" t="str">
        <f>IF(マスタ!G21="","-",マスタ!G21)</f>
        <v>-</v>
      </c>
      <c r="P8" s="218">
        <f>SET!G154/SET!$B$1</f>
        <v>0</v>
      </c>
      <c r="Q8" s="317"/>
      <c r="R8" s="219">
        <f>SET!G121/SET!$B$1</f>
        <v>0</v>
      </c>
      <c r="S8" s="218">
        <f>SET!G165/SET!$B$1</f>
        <v>0</v>
      </c>
      <c r="T8" s="317"/>
      <c r="U8" s="220">
        <f>SET!G132/SET!$B$1</f>
        <v>0</v>
      </c>
      <c r="V8" s="221">
        <f>SET!G176/SET!$B$1</f>
        <v>0</v>
      </c>
      <c r="W8" s="317"/>
      <c r="X8" s="318">
        <f>SET!G143/SET!$B$1</f>
        <v>0</v>
      </c>
    </row>
    <row r="9" spans="1:24" s="12" customFormat="1" ht="15.9" customHeight="1" thickTop="1">
      <c r="A9" s="10"/>
      <c r="B9" s="393" t="s">
        <v>21</v>
      </c>
      <c r="C9" s="394"/>
      <c r="D9" s="57">
        <f>IF(D7=0,0,(D8/D7))</f>
        <v>0</v>
      </c>
      <c r="E9" s="58">
        <f>IF(E7=0,0,(E8/E7))</f>
        <v>0</v>
      </c>
      <c r="F9" s="58">
        <f t="shared" ref="F9:G9" si="3">IF(F7=0,0,(F8/F7))</f>
        <v>0</v>
      </c>
      <c r="G9" s="59">
        <f t="shared" si="3"/>
        <v>0</v>
      </c>
      <c r="H9" s="60">
        <f t="shared" ref="H9:H24" si="4">G9-D9</f>
        <v>0</v>
      </c>
      <c r="I9" s="57">
        <f t="shared" ref="I9:K9" si="5">IF(I7=0,0,(I8/I7))</f>
        <v>0</v>
      </c>
      <c r="J9" s="58">
        <f t="shared" si="5"/>
        <v>0</v>
      </c>
      <c r="K9" s="59">
        <f t="shared" si="5"/>
        <v>0</v>
      </c>
      <c r="L9" s="58">
        <f t="shared" si="1"/>
        <v>0</v>
      </c>
      <c r="M9" s="61">
        <f t="shared" si="2"/>
        <v>0</v>
      </c>
      <c r="N9" s="16"/>
      <c r="O9" s="62" t="str">
        <f>IF(マスタ!G22="","-",マスタ!G22)</f>
        <v>-</v>
      </c>
      <c r="P9" s="226">
        <f>SET!G155/SET!$B$1</f>
        <v>0</v>
      </c>
      <c r="Q9" s="319"/>
      <c r="R9" s="227">
        <f>SET!G122/SET!$B$1</f>
        <v>0</v>
      </c>
      <c r="S9" s="226">
        <f>SET!G166/SET!$B$1</f>
        <v>0</v>
      </c>
      <c r="T9" s="319"/>
      <c r="U9" s="227">
        <f>SET!G133/SET!$B$1</f>
        <v>0</v>
      </c>
      <c r="V9" s="228">
        <f>SET!G177/SET!$B$1</f>
        <v>0</v>
      </c>
      <c r="W9" s="319"/>
      <c r="X9" s="320">
        <f>SET!G144/SET!$B$1</f>
        <v>0</v>
      </c>
    </row>
    <row r="10" spans="1:24" s="12" customFormat="1" ht="15.9" customHeight="1">
      <c r="A10" s="10"/>
      <c r="B10" s="383" t="s">
        <v>22</v>
      </c>
      <c r="C10" s="384"/>
      <c r="D10" s="63">
        <f>SET!G7/SET!$B$1</f>
        <v>0</v>
      </c>
      <c r="E10" s="64">
        <f>SET!G20/SET!$B$1</f>
        <v>0</v>
      </c>
      <c r="F10" s="64">
        <f>SET!G34/SET!$B$1</f>
        <v>0</v>
      </c>
      <c r="G10" s="65">
        <f>SET!G49/SET!$B$1</f>
        <v>0</v>
      </c>
      <c r="H10" s="66">
        <f t="shared" si="4"/>
        <v>0</v>
      </c>
      <c r="I10" s="63">
        <f>事業部長7!I10+D10</f>
        <v>0</v>
      </c>
      <c r="J10" s="64">
        <f>事業部長7!J10+E10</f>
        <v>0</v>
      </c>
      <c r="K10" s="67">
        <f>SET!G66/SET!$B$1</f>
        <v>0</v>
      </c>
      <c r="L10" s="68">
        <f t="shared" si="1"/>
        <v>0</v>
      </c>
      <c r="M10" s="69">
        <f t="shared" si="2"/>
        <v>0</v>
      </c>
      <c r="N10" s="16"/>
      <c r="O10" s="62" t="str">
        <f>IF(マスタ!G23="","-",マスタ!G23)</f>
        <v>-</v>
      </c>
      <c r="P10" s="226">
        <f>SET!G156/SET!$B$1</f>
        <v>0</v>
      </c>
      <c r="Q10" s="319"/>
      <c r="R10" s="227">
        <f>SET!G123/SET!$B$1</f>
        <v>0</v>
      </c>
      <c r="S10" s="226">
        <f>SET!G167/SET!$B$1</f>
        <v>0</v>
      </c>
      <c r="T10" s="319"/>
      <c r="U10" s="227">
        <f>SET!G134/SET!$B$1</f>
        <v>0</v>
      </c>
      <c r="V10" s="228">
        <f>SET!G178/SET!$B$1</f>
        <v>0</v>
      </c>
      <c r="W10" s="319"/>
      <c r="X10" s="320">
        <f>SET!G145/SET!$B$1</f>
        <v>0</v>
      </c>
    </row>
    <row r="11" spans="1:24" s="12" customFormat="1" ht="15.9" customHeight="1" thickBot="1">
      <c r="A11" s="10"/>
      <c r="B11" s="397" t="s">
        <v>23</v>
      </c>
      <c r="C11" s="398"/>
      <c r="D11" s="70">
        <f>D8-D10</f>
        <v>0</v>
      </c>
      <c r="E11" s="71">
        <f>E8-E10</f>
        <v>0</v>
      </c>
      <c r="F11" s="71">
        <f t="shared" ref="F11:G11" si="6">F8-F10</f>
        <v>0</v>
      </c>
      <c r="G11" s="72">
        <f t="shared" si="6"/>
        <v>0</v>
      </c>
      <c r="H11" s="73">
        <f t="shared" si="4"/>
        <v>0</v>
      </c>
      <c r="I11" s="70">
        <f t="shared" ref="I11:K11" si="7">I8-I10</f>
        <v>0</v>
      </c>
      <c r="J11" s="71">
        <f t="shared" si="7"/>
        <v>0</v>
      </c>
      <c r="K11" s="72">
        <f t="shared" si="7"/>
        <v>0</v>
      </c>
      <c r="L11" s="71">
        <f t="shared" si="1"/>
        <v>0</v>
      </c>
      <c r="M11" s="74">
        <f t="shared" si="2"/>
        <v>0</v>
      </c>
      <c r="N11" s="16"/>
      <c r="O11" s="62" t="str">
        <f>IF(マスタ!G24="","-",マスタ!G24)</f>
        <v>-</v>
      </c>
      <c r="P11" s="226">
        <f>SET!G157/SET!$B$1</f>
        <v>0</v>
      </c>
      <c r="Q11" s="319"/>
      <c r="R11" s="227">
        <f>SET!G124/SET!$B$1</f>
        <v>0</v>
      </c>
      <c r="S11" s="226">
        <f>SET!G168/SET!$B$1</f>
        <v>0</v>
      </c>
      <c r="T11" s="319"/>
      <c r="U11" s="227">
        <f>SET!G135/SET!$B$1</f>
        <v>0</v>
      </c>
      <c r="V11" s="228">
        <f>SET!G179/SET!$B$1</f>
        <v>0</v>
      </c>
      <c r="W11" s="319"/>
      <c r="X11" s="320">
        <f>SET!G146/SET!$B$1</f>
        <v>0</v>
      </c>
    </row>
    <row r="12" spans="1:24" s="12" customFormat="1" ht="15.9" customHeight="1" thickTop="1">
      <c r="A12" s="10"/>
      <c r="B12" s="393" t="s">
        <v>21</v>
      </c>
      <c r="C12" s="394"/>
      <c r="D12" s="57">
        <f>IF(D7=0,0,(D11/D7))</f>
        <v>0</v>
      </c>
      <c r="E12" s="58">
        <f>IF(E7=0,0,(E11/E7))</f>
        <v>0</v>
      </c>
      <c r="F12" s="58">
        <f t="shared" ref="F12:G12" si="8">IF(F7=0,0,(F11/F7))</f>
        <v>0</v>
      </c>
      <c r="G12" s="59">
        <f t="shared" si="8"/>
        <v>0</v>
      </c>
      <c r="H12" s="60">
        <f t="shared" si="4"/>
        <v>0</v>
      </c>
      <c r="I12" s="57">
        <f t="shared" ref="I12:K12" si="9">IF(I7=0,0,(I11/I7))</f>
        <v>0</v>
      </c>
      <c r="J12" s="58">
        <f t="shared" si="9"/>
        <v>0</v>
      </c>
      <c r="K12" s="59">
        <f t="shared" si="9"/>
        <v>0</v>
      </c>
      <c r="L12" s="58">
        <f t="shared" si="1"/>
        <v>0</v>
      </c>
      <c r="M12" s="61">
        <f t="shared" si="2"/>
        <v>0</v>
      </c>
      <c r="N12" s="16"/>
      <c r="O12" s="62" t="str">
        <f>IF(マスタ!G25="","-",マスタ!G25)</f>
        <v>-</v>
      </c>
      <c r="P12" s="226">
        <f>SET!G158/SET!$B$1</f>
        <v>0</v>
      </c>
      <c r="Q12" s="319"/>
      <c r="R12" s="227">
        <f>SET!G125/SET!$B$1</f>
        <v>0</v>
      </c>
      <c r="S12" s="226">
        <f>SET!G169/SET!$B$1</f>
        <v>0</v>
      </c>
      <c r="T12" s="319"/>
      <c r="U12" s="227">
        <f>SET!G136/SET!$B$1</f>
        <v>0</v>
      </c>
      <c r="V12" s="228">
        <f>SET!G180/SET!$B$1</f>
        <v>0</v>
      </c>
      <c r="W12" s="319"/>
      <c r="X12" s="320">
        <f>SET!G147/SET!$B$1</f>
        <v>0</v>
      </c>
    </row>
    <row r="13" spans="1:24" s="12" customFormat="1" ht="15.9" customHeight="1" thickBot="1">
      <c r="A13" s="10"/>
      <c r="B13" s="399" t="s">
        <v>24</v>
      </c>
      <c r="C13" s="400"/>
      <c r="D13" s="75">
        <f>SET!G9/SET!$B$1</f>
        <v>0</v>
      </c>
      <c r="E13" s="76">
        <f>SET!G22/SET!$B$1</f>
        <v>0</v>
      </c>
      <c r="F13" s="76">
        <f>SET!G36/SET!$B$1</f>
        <v>0</v>
      </c>
      <c r="G13" s="77">
        <f>SET!G51/SET!$B$1</f>
        <v>0</v>
      </c>
      <c r="H13" s="78">
        <f t="shared" si="4"/>
        <v>0</v>
      </c>
      <c r="I13" s="75">
        <f>事業部長7!I13+D13</f>
        <v>0</v>
      </c>
      <c r="J13" s="76">
        <f>事業部長7!J13+E13</f>
        <v>0</v>
      </c>
      <c r="K13" s="77">
        <f>SET!G68/SET!$B$1</f>
        <v>0</v>
      </c>
      <c r="L13" s="76">
        <f t="shared" si="1"/>
        <v>0</v>
      </c>
      <c r="M13" s="79">
        <f t="shared" si="2"/>
        <v>0</v>
      </c>
      <c r="N13" s="16"/>
      <c r="O13" s="339" t="str">
        <f>IF(マスタ!G26="","-",マスタ!G26)</f>
        <v>-</v>
      </c>
      <c r="P13" s="321">
        <f>SET!G159/SET!$B$1</f>
        <v>0</v>
      </c>
      <c r="Q13" s="322"/>
      <c r="R13" s="323">
        <f>SET!G126/SET!$B$1</f>
        <v>0</v>
      </c>
      <c r="S13" s="321">
        <f>SET!G170/SET!$B$1</f>
        <v>0</v>
      </c>
      <c r="T13" s="322"/>
      <c r="U13" s="323">
        <f>SET!G137/SET!$B$1</f>
        <v>0</v>
      </c>
      <c r="V13" s="237">
        <f>SET!G181/SET!$B$1</f>
        <v>0</v>
      </c>
      <c r="W13" s="322"/>
      <c r="X13" s="324">
        <f>SET!G148/SET!$B$1</f>
        <v>0</v>
      </c>
    </row>
    <row r="14" spans="1:24" s="12" customFormat="1" ht="15.9" customHeight="1" thickTop="1" thickBot="1">
      <c r="A14" s="10"/>
      <c r="B14" s="401" t="s">
        <v>25</v>
      </c>
      <c r="C14" s="402"/>
      <c r="D14" s="75">
        <f>SET!G10/SET!$B$1</f>
        <v>0</v>
      </c>
      <c r="E14" s="76">
        <f>SET!G23/SET!$B$1</f>
        <v>0</v>
      </c>
      <c r="F14" s="76">
        <f>SET!G37/SET!$B$1</f>
        <v>0</v>
      </c>
      <c r="G14" s="77">
        <f>SET!G52/SET!$B$1</f>
        <v>0</v>
      </c>
      <c r="H14" s="78">
        <f t="shared" si="4"/>
        <v>0</v>
      </c>
      <c r="I14" s="75">
        <f>事業部長7!I14+D14</f>
        <v>0</v>
      </c>
      <c r="J14" s="76">
        <f>事業部長7!J14+E14</f>
        <v>0</v>
      </c>
      <c r="K14" s="77">
        <f>SET!G69/SET!$B$1</f>
        <v>0</v>
      </c>
      <c r="L14" s="76">
        <f t="shared" si="1"/>
        <v>0</v>
      </c>
      <c r="M14" s="79">
        <f t="shared" si="2"/>
        <v>0</v>
      </c>
      <c r="N14" s="16"/>
      <c r="O14" s="340" t="s">
        <v>262</v>
      </c>
      <c r="P14" s="325">
        <f>SUM(P8:P13)</f>
        <v>0</v>
      </c>
      <c r="Q14" s="326">
        <f t="shared" ref="Q14:X14" si="10">SUM(Q8:Q13)</f>
        <v>0</v>
      </c>
      <c r="R14" s="327">
        <f t="shared" si="10"/>
        <v>0</v>
      </c>
      <c r="S14" s="325">
        <f t="shared" si="10"/>
        <v>0</v>
      </c>
      <c r="T14" s="326">
        <f t="shared" si="10"/>
        <v>0</v>
      </c>
      <c r="U14" s="327">
        <f t="shared" si="10"/>
        <v>0</v>
      </c>
      <c r="V14" s="244">
        <f t="shared" si="10"/>
        <v>0</v>
      </c>
      <c r="W14" s="326">
        <f t="shared" si="10"/>
        <v>0</v>
      </c>
      <c r="X14" s="328">
        <f t="shared" si="10"/>
        <v>0</v>
      </c>
    </row>
    <row r="15" spans="1:24" s="12" customFormat="1" ht="15.9" customHeight="1" thickBot="1">
      <c r="A15" s="10"/>
      <c r="B15" s="383" t="s">
        <v>26</v>
      </c>
      <c r="C15" s="384"/>
      <c r="D15" s="63">
        <f>SET!G11/SET!$B$1</f>
        <v>0</v>
      </c>
      <c r="E15" s="64">
        <f>SET!G24/SET!$B$1</f>
        <v>0</v>
      </c>
      <c r="F15" s="64">
        <f>SET!G38/SET!$B$1</f>
        <v>0</v>
      </c>
      <c r="G15" s="65">
        <f>SET!G53/SET!$B$1</f>
        <v>0</v>
      </c>
      <c r="H15" s="66">
        <f t="shared" si="4"/>
        <v>0</v>
      </c>
      <c r="I15" s="63">
        <f>事業部長7!I15+D15</f>
        <v>0</v>
      </c>
      <c r="J15" s="64">
        <f>事業部長7!J15+E15</f>
        <v>0</v>
      </c>
      <c r="K15" s="65">
        <f>SET!G70/SET!$B$1</f>
        <v>0</v>
      </c>
      <c r="L15" s="64">
        <f t="shared" si="1"/>
        <v>0</v>
      </c>
      <c r="M15" s="80">
        <f t="shared" si="2"/>
        <v>0</v>
      </c>
      <c r="N15" s="16"/>
      <c r="O15" s="87"/>
      <c r="P15" s="249"/>
      <c r="Q15" s="250"/>
      <c r="R15" s="250"/>
      <c r="S15" s="251"/>
      <c r="T15" s="250"/>
      <c r="U15" s="250"/>
      <c r="V15" s="250"/>
      <c r="W15" s="250"/>
      <c r="X15" s="251"/>
    </row>
    <row r="16" spans="1:24" s="12" customFormat="1" ht="15.9" customHeight="1" thickBot="1">
      <c r="A16" s="10"/>
      <c r="B16" s="403" t="s">
        <v>27</v>
      </c>
      <c r="C16" s="404"/>
      <c r="D16" s="81">
        <f>D11-D13-D14+D15</f>
        <v>0</v>
      </c>
      <c r="E16" s="82">
        <f>E11-E13-E14+E15</f>
        <v>0</v>
      </c>
      <c r="F16" s="82">
        <f t="shared" ref="F16:G16" si="11">F11-F13-F14+F15</f>
        <v>0</v>
      </c>
      <c r="G16" s="82">
        <f t="shared" si="11"/>
        <v>0</v>
      </c>
      <c r="H16" s="83">
        <f t="shared" si="4"/>
        <v>0</v>
      </c>
      <c r="I16" s="81">
        <f t="shared" ref="I16:K16" si="12">I11-I13-I14+I15</f>
        <v>0</v>
      </c>
      <c r="J16" s="82">
        <f t="shared" si="12"/>
        <v>0</v>
      </c>
      <c r="K16" s="82">
        <f t="shared" si="12"/>
        <v>0</v>
      </c>
      <c r="L16" s="82">
        <f t="shared" si="1"/>
        <v>0</v>
      </c>
      <c r="M16" s="84">
        <f t="shared" si="2"/>
        <v>0</v>
      </c>
      <c r="N16" s="16"/>
      <c r="O16" s="252"/>
      <c r="P16" s="253"/>
      <c r="Q16" s="254"/>
      <c r="R16" s="254"/>
      <c r="S16" s="255"/>
      <c r="T16" s="254"/>
      <c r="U16" s="254"/>
      <c r="V16" s="254"/>
      <c r="W16" s="254"/>
      <c r="X16" s="256"/>
    </row>
    <row r="17" spans="1:24" s="12" customFormat="1" ht="15.9" customHeight="1" thickTop="1">
      <c r="A17" s="10"/>
      <c r="B17" s="395" t="s">
        <v>28</v>
      </c>
      <c r="C17" s="396"/>
      <c r="D17" s="63">
        <f>SET!G12/SET!$B$1</f>
        <v>0</v>
      </c>
      <c r="E17" s="64">
        <f>SET!G25/SET!$B$1</f>
        <v>0</v>
      </c>
      <c r="F17" s="64">
        <f>SET!G39/SET!$B$1</f>
        <v>0</v>
      </c>
      <c r="G17" s="65">
        <f>SET!G55/SET!$B$1</f>
        <v>0</v>
      </c>
      <c r="H17" s="66">
        <f t="shared" si="4"/>
        <v>0</v>
      </c>
      <c r="I17" s="63">
        <f>事業部長7!I17+D17</f>
        <v>0</v>
      </c>
      <c r="J17" s="64">
        <f>事業部長7!J17+E17</f>
        <v>0</v>
      </c>
      <c r="K17" s="65">
        <f>SET!G72/SET!$B$1</f>
        <v>0</v>
      </c>
      <c r="L17" s="64">
        <f t="shared" si="1"/>
        <v>0</v>
      </c>
      <c r="M17" s="80">
        <f t="shared" si="2"/>
        <v>0</v>
      </c>
      <c r="N17" s="16"/>
      <c r="O17" s="257"/>
      <c r="P17" s="258"/>
      <c r="Q17" s="259"/>
      <c r="R17" s="259"/>
      <c r="S17" s="260"/>
      <c r="T17" s="259"/>
      <c r="U17" s="259"/>
      <c r="V17" s="259"/>
      <c r="W17" s="259"/>
      <c r="X17" s="261"/>
    </row>
    <row r="18" spans="1:24" s="12" customFormat="1" ht="15.9" customHeight="1" thickBot="1">
      <c r="A18" s="10"/>
      <c r="B18" s="397" t="s">
        <v>29</v>
      </c>
      <c r="C18" s="398"/>
      <c r="D18" s="70">
        <f>D16-D17</f>
        <v>0</v>
      </c>
      <c r="E18" s="71">
        <f>E16-E17</f>
        <v>0</v>
      </c>
      <c r="F18" s="71">
        <f t="shared" ref="F18:G18" si="13">F16-F17</f>
        <v>0</v>
      </c>
      <c r="G18" s="72">
        <f t="shared" si="13"/>
        <v>0</v>
      </c>
      <c r="H18" s="73">
        <f t="shared" si="4"/>
        <v>0</v>
      </c>
      <c r="I18" s="70">
        <f t="shared" ref="I18:K18" si="14">I16-I17</f>
        <v>0</v>
      </c>
      <c r="J18" s="71">
        <f t="shared" si="14"/>
        <v>0</v>
      </c>
      <c r="K18" s="72">
        <f t="shared" si="14"/>
        <v>0</v>
      </c>
      <c r="L18" s="71">
        <f t="shared" si="1"/>
        <v>0</v>
      </c>
      <c r="M18" s="74">
        <f t="shared" si="2"/>
        <v>0</v>
      </c>
      <c r="N18" s="16"/>
      <c r="O18" s="257"/>
      <c r="P18" s="258"/>
      <c r="Q18" s="259"/>
      <c r="R18" s="259"/>
      <c r="S18" s="260"/>
      <c r="T18" s="259"/>
      <c r="U18" s="259"/>
      <c r="V18" s="259"/>
      <c r="W18" s="259"/>
      <c r="X18" s="261"/>
    </row>
    <row r="19" spans="1:24" s="12" customFormat="1" ht="15.9" customHeight="1" thickTop="1">
      <c r="A19" s="10"/>
      <c r="B19" s="399" t="s">
        <v>30</v>
      </c>
      <c r="C19" s="400"/>
      <c r="D19" s="75">
        <f>SET!G13/SET!$B$1</f>
        <v>0</v>
      </c>
      <c r="E19" s="76">
        <f>SET!G26/SET!$B$1</f>
        <v>0</v>
      </c>
      <c r="F19" s="76">
        <f>SET!G40/SET!$B$1</f>
        <v>0</v>
      </c>
      <c r="G19" s="77">
        <f>SET!G56/SET!$B$1</f>
        <v>0</v>
      </c>
      <c r="H19" s="78">
        <f t="shared" si="4"/>
        <v>0</v>
      </c>
      <c r="I19" s="75">
        <f>事業部長7!I19+D19</f>
        <v>0</v>
      </c>
      <c r="J19" s="76">
        <f>事業部長7!J19+E19</f>
        <v>0</v>
      </c>
      <c r="K19" s="77">
        <f>SET!G73/SET!$B$1</f>
        <v>0</v>
      </c>
      <c r="L19" s="76">
        <f t="shared" si="1"/>
        <v>0</v>
      </c>
      <c r="M19" s="79">
        <f t="shared" si="2"/>
        <v>0</v>
      </c>
      <c r="N19" s="16"/>
      <c r="O19" s="257"/>
      <c r="P19" s="258"/>
      <c r="Q19" s="259"/>
      <c r="R19" s="259"/>
      <c r="S19" s="260"/>
      <c r="T19" s="259"/>
      <c r="U19" s="259"/>
      <c r="V19" s="259"/>
      <c r="W19" s="259"/>
      <c r="X19" s="261"/>
    </row>
    <row r="20" spans="1:24" s="12" customFormat="1" ht="15.9" customHeight="1">
      <c r="A20" s="10"/>
      <c r="B20" s="383" t="s">
        <v>31</v>
      </c>
      <c r="C20" s="384"/>
      <c r="D20" s="88">
        <f>SET!G14/SET!$B$1</f>
        <v>0</v>
      </c>
      <c r="E20" s="89">
        <f>SET!G27/SET!$B$1</f>
        <v>0</v>
      </c>
      <c r="F20" s="89">
        <f>SET!G41/SET!$B$1</f>
        <v>0</v>
      </c>
      <c r="G20" s="90">
        <f>SET!G57/SET!$B$1</f>
        <v>0</v>
      </c>
      <c r="H20" s="91">
        <f t="shared" si="4"/>
        <v>0</v>
      </c>
      <c r="I20" s="88">
        <f>事業部長7!I20+D20</f>
        <v>0</v>
      </c>
      <c r="J20" s="89">
        <f>事業部長7!J20+E20</f>
        <v>0</v>
      </c>
      <c r="K20" s="90">
        <f>SET!G74/SET!$B$1</f>
        <v>0</v>
      </c>
      <c r="L20" s="89">
        <f t="shared" si="1"/>
        <v>0</v>
      </c>
      <c r="M20" s="92">
        <f t="shared" si="2"/>
        <v>0</v>
      </c>
      <c r="N20" s="16"/>
      <c r="O20" s="257"/>
      <c r="P20" s="258"/>
      <c r="Q20" s="259"/>
      <c r="R20" s="259"/>
      <c r="S20" s="260"/>
      <c r="T20" s="259"/>
      <c r="U20" s="259"/>
      <c r="V20" s="259"/>
      <c r="W20" s="259"/>
      <c r="X20" s="261"/>
    </row>
    <row r="21" spans="1:24" s="12" customFormat="1" ht="15.9" customHeight="1" thickBot="1">
      <c r="A21" s="10"/>
      <c r="B21" s="403" t="s">
        <v>32</v>
      </c>
      <c r="C21" s="404"/>
      <c r="D21" s="81">
        <f>D18-D19-D20</f>
        <v>0</v>
      </c>
      <c r="E21" s="82">
        <f>E18-E19-E20</f>
        <v>0</v>
      </c>
      <c r="F21" s="82">
        <f t="shared" ref="F21:G21" si="15">F18-F19-F20</f>
        <v>0</v>
      </c>
      <c r="G21" s="82">
        <f t="shared" si="15"/>
        <v>0</v>
      </c>
      <c r="H21" s="83">
        <f t="shared" si="4"/>
        <v>0</v>
      </c>
      <c r="I21" s="81">
        <f t="shared" ref="I21:K21" si="16">I18-I19-I20</f>
        <v>0</v>
      </c>
      <c r="J21" s="82">
        <f t="shared" si="16"/>
        <v>0</v>
      </c>
      <c r="K21" s="82">
        <f t="shared" si="16"/>
        <v>0</v>
      </c>
      <c r="L21" s="82">
        <f t="shared" si="1"/>
        <v>0</v>
      </c>
      <c r="M21" s="84">
        <f t="shared" si="2"/>
        <v>0</v>
      </c>
      <c r="N21" s="16"/>
      <c r="O21" s="257"/>
      <c r="P21" s="258"/>
      <c r="Q21" s="259"/>
      <c r="R21" s="259"/>
      <c r="S21" s="260"/>
      <c r="T21" s="259"/>
      <c r="U21" s="259"/>
      <c r="V21" s="259"/>
      <c r="W21" s="259"/>
      <c r="X21" s="261"/>
    </row>
    <row r="22" spans="1:24" s="12" customFormat="1" ht="15.9" customHeight="1" thickTop="1" thickBot="1">
      <c r="A22" s="10"/>
      <c r="B22" s="395" t="s">
        <v>33</v>
      </c>
      <c r="C22" s="396"/>
      <c r="D22" s="99">
        <f>SET!G15/SET!$B$1</f>
        <v>0</v>
      </c>
      <c r="E22" s="100">
        <f>SET!G28/SET!$B$1</f>
        <v>0</v>
      </c>
      <c r="F22" s="100">
        <f>SET!G42/SET!$B$1</f>
        <v>0</v>
      </c>
      <c r="G22" s="101">
        <f>SET!G58/SET!$B$1</f>
        <v>0</v>
      </c>
      <c r="H22" s="78">
        <f t="shared" si="4"/>
        <v>0</v>
      </c>
      <c r="I22" s="63">
        <f>事業部長7!I22+D22</f>
        <v>0</v>
      </c>
      <c r="J22" s="64">
        <f>事業部長7!J22+E22</f>
        <v>0</v>
      </c>
      <c r="K22" s="65">
        <f>SET!G75/SET!$B$1</f>
        <v>0</v>
      </c>
      <c r="L22" s="64">
        <f t="shared" si="1"/>
        <v>0</v>
      </c>
      <c r="M22" s="80">
        <f t="shared" si="2"/>
        <v>0</v>
      </c>
      <c r="N22" s="16"/>
      <c r="O22" s="257"/>
      <c r="P22" s="258"/>
      <c r="Q22" s="259"/>
      <c r="R22" s="259"/>
      <c r="S22" s="260"/>
      <c r="T22" s="259"/>
      <c r="U22" s="259"/>
      <c r="V22" s="259"/>
      <c r="W22" s="259"/>
      <c r="X22" s="261"/>
    </row>
    <row r="23" spans="1:24" s="12" customFormat="1" ht="15.9" customHeight="1" thickTop="1">
      <c r="A23" s="10"/>
      <c r="B23" s="389" t="s">
        <v>34</v>
      </c>
      <c r="C23" s="390"/>
      <c r="D23" s="262">
        <f>SET!G16/SET!$B$1</f>
        <v>0</v>
      </c>
      <c r="E23" s="263">
        <f>SET!G29/SET!$B$1</f>
        <v>0</v>
      </c>
      <c r="F23" s="263">
        <f>SET!G43/SET!$B$1</f>
        <v>0</v>
      </c>
      <c r="G23" s="102">
        <f>SET!G59/SET!$B$1</f>
        <v>0</v>
      </c>
      <c r="H23" s="264">
        <f t="shared" si="4"/>
        <v>0</v>
      </c>
      <c r="I23" s="103"/>
      <c r="J23" s="104" t="s">
        <v>35</v>
      </c>
      <c r="K23" s="105" t="s">
        <v>36</v>
      </c>
      <c r="L23" s="105" t="s">
        <v>37</v>
      </c>
      <c r="M23" s="106" t="s">
        <v>38</v>
      </c>
      <c r="N23" s="16"/>
      <c r="O23" s="257"/>
      <c r="P23" s="265"/>
      <c r="Q23" s="266"/>
      <c r="R23" s="266"/>
      <c r="S23" s="260"/>
      <c r="T23" s="266"/>
      <c r="U23" s="266"/>
      <c r="V23" s="266"/>
      <c r="W23" s="266"/>
      <c r="X23" s="267"/>
    </row>
    <row r="24" spans="1:24" s="12" customFormat="1" ht="15.9" customHeight="1">
      <c r="A24" s="10"/>
      <c r="B24" s="401" t="s">
        <v>39</v>
      </c>
      <c r="C24" s="402"/>
      <c r="D24" s="107">
        <f>IF(D7=0,0,(D23/D7)*30)</f>
        <v>0</v>
      </c>
      <c r="E24" s="108">
        <f>IF(E7=0,0,(E23/E7)*30)</f>
        <v>0</v>
      </c>
      <c r="F24" s="108">
        <f t="shared" ref="F24:G24" si="17">IF(F7=0,0,(F23/F7)*30)</f>
        <v>0</v>
      </c>
      <c r="G24" s="109">
        <f t="shared" si="17"/>
        <v>0</v>
      </c>
      <c r="H24" s="110">
        <f t="shared" si="4"/>
        <v>0</v>
      </c>
      <c r="I24" s="111" t="s">
        <v>40</v>
      </c>
      <c r="J24" s="112">
        <f>SET!G291/SET!$B$1</f>
        <v>0</v>
      </c>
      <c r="K24" s="113">
        <f>SET!G292/SET!$B$1</f>
        <v>0</v>
      </c>
      <c r="L24" s="113">
        <f>SET!G293/SET!$B$1</f>
        <v>0</v>
      </c>
      <c r="M24" s="114">
        <f>SET!G294</f>
        <v>0</v>
      </c>
      <c r="N24" s="16"/>
      <c r="O24" s="268"/>
      <c r="P24" s="96"/>
      <c r="Q24" s="96"/>
      <c r="R24" s="96"/>
      <c r="S24" s="96"/>
      <c r="T24" s="96"/>
      <c r="U24" s="96"/>
      <c r="V24" s="96"/>
      <c r="W24" s="96"/>
      <c r="X24" s="269"/>
    </row>
    <row r="25" spans="1:24" s="12" customFormat="1" ht="15.9" customHeight="1" thickBot="1">
      <c r="A25" s="10"/>
      <c r="B25" s="406" t="s">
        <v>41</v>
      </c>
      <c r="C25" s="407"/>
      <c r="D25" s="115"/>
      <c r="E25" s="116"/>
      <c r="F25" s="117">
        <f>SET!G44/SET!$B$1</f>
        <v>0</v>
      </c>
      <c r="G25" s="118">
        <f>SET!G60/SET!$B$1</f>
        <v>0</v>
      </c>
      <c r="H25" s="119"/>
      <c r="I25" s="124" t="s">
        <v>256</v>
      </c>
      <c r="J25" s="349">
        <f>SET!G287/SET!$B$1</f>
        <v>0</v>
      </c>
      <c r="K25" s="125">
        <f>SET!G288/SET!$B$1</f>
        <v>0</v>
      </c>
      <c r="L25" s="125">
        <f>SET!G289/SET!$B$1</f>
        <v>0</v>
      </c>
      <c r="M25" s="126">
        <f>SET!G290</f>
        <v>0</v>
      </c>
      <c r="N25" s="16"/>
      <c r="O25" s="268"/>
      <c r="P25" s="96"/>
      <c r="Q25" s="96"/>
      <c r="R25" s="96"/>
      <c r="S25" s="96"/>
      <c r="T25" s="96"/>
      <c r="U25" s="96"/>
      <c r="V25" s="96"/>
      <c r="W25" s="96"/>
      <c r="X25" s="269"/>
    </row>
    <row r="26" spans="1:24" s="12" customFormat="1" ht="15.9" customHeight="1" thickTop="1" thickBot="1">
      <c r="A26" s="10"/>
      <c r="B26" s="408" t="s">
        <v>42</v>
      </c>
      <c r="C26" s="409"/>
      <c r="D26" s="120"/>
      <c r="E26" s="121"/>
      <c r="F26" s="71">
        <f>SET!G45/SET!$B$1</f>
        <v>0</v>
      </c>
      <c r="G26" s="122">
        <f>SET!G61/SET!$B$1</f>
        <v>0</v>
      </c>
      <c r="H26" s="123"/>
      <c r="I26" s="270"/>
      <c r="J26" s="271"/>
      <c r="K26" s="272"/>
      <c r="L26" s="273"/>
      <c r="M26" s="274"/>
      <c r="N26" s="16"/>
      <c r="O26" s="268"/>
      <c r="P26" s="96"/>
      <c r="Q26" s="96"/>
      <c r="R26" s="96"/>
      <c r="S26" s="96"/>
      <c r="T26" s="96"/>
      <c r="U26" s="96"/>
      <c r="V26" s="96"/>
      <c r="W26" s="96"/>
      <c r="X26" s="269"/>
    </row>
    <row r="27" spans="1:24" s="12" customFormat="1" ht="15.9" customHeight="1" thickTop="1" thickBot="1">
      <c r="A27" s="10"/>
      <c r="B27" s="416" t="s">
        <v>44</v>
      </c>
      <c r="C27" s="417"/>
      <c r="D27" s="128"/>
      <c r="E27" s="127">
        <f>SET!G29/SET!$B$1</f>
        <v>0</v>
      </c>
      <c r="F27" s="128"/>
      <c r="G27" s="129">
        <f>SET!G61/SET!$B$1</f>
        <v>0</v>
      </c>
      <c r="H27" s="200"/>
      <c r="I27" s="343"/>
      <c r="J27" s="130">
        <f>事業部長7!J27+E27</f>
        <v>0</v>
      </c>
      <c r="K27" s="129">
        <f>SET!G75/SET!$B$1</f>
        <v>0</v>
      </c>
      <c r="L27" s="200"/>
      <c r="M27" s="131">
        <f t="shared" ref="M27" si="18">K27-J27</f>
        <v>0</v>
      </c>
      <c r="N27" s="16"/>
      <c r="O27" s="257"/>
      <c r="P27" s="265"/>
      <c r="Q27" s="265"/>
      <c r="R27" s="265"/>
      <c r="S27" s="265"/>
      <c r="T27" s="265"/>
      <c r="U27" s="265"/>
      <c r="V27" s="265"/>
      <c r="W27" s="265"/>
      <c r="X27" s="269"/>
    </row>
    <row r="28" spans="1:24" s="12" customFormat="1" ht="15.9" customHeight="1">
      <c r="A28" s="10"/>
      <c r="B28" s="10" t="s">
        <v>43</v>
      </c>
      <c r="C28" s="10"/>
      <c r="D28" s="10"/>
      <c r="E28" s="10"/>
      <c r="F28" s="10"/>
      <c r="G28" s="10"/>
      <c r="H28" s="10"/>
      <c r="I28" s="10"/>
      <c r="J28" s="10"/>
      <c r="K28" s="10"/>
      <c r="L28" s="10"/>
      <c r="M28" s="10"/>
      <c r="N28" s="16"/>
      <c r="O28" s="268"/>
      <c r="P28" s="265"/>
      <c r="Q28" s="277"/>
      <c r="R28" s="277"/>
      <c r="S28" s="277"/>
      <c r="T28" s="265"/>
      <c r="U28" s="265"/>
      <c r="V28" s="265"/>
      <c r="W28" s="265"/>
      <c r="X28" s="269"/>
    </row>
    <row r="29" spans="1:24" s="12" customFormat="1" ht="15.9" customHeight="1" thickBot="1">
      <c r="A29" s="10"/>
      <c r="B29" s="10" t="s">
        <v>257</v>
      </c>
      <c r="C29" s="10"/>
      <c r="D29" s="17"/>
      <c r="E29" s="17"/>
      <c r="F29" s="132"/>
      <c r="G29" s="17"/>
      <c r="H29" s="17" t="s">
        <v>263</v>
      </c>
      <c r="I29" s="17"/>
      <c r="J29" s="17"/>
      <c r="K29" s="17"/>
      <c r="L29" s="17"/>
      <c r="M29" s="133" t="s">
        <v>5</v>
      </c>
      <c r="N29" s="16"/>
      <c r="O29" s="257"/>
      <c r="P29" s="278"/>
      <c r="Q29" s="279"/>
      <c r="R29" s="279"/>
      <c r="S29" s="279"/>
      <c r="T29" s="279"/>
      <c r="U29" s="279"/>
      <c r="V29" s="279"/>
      <c r="W29" s="96"/>
      <c r="X29" s="269"/>
    </row>
    <row r="30" spans="1:24" s="12" customFormat="1" ht="15.9" customHeight="1">
      <c r="A30" s="16"/>
      <c r="B30" s="134" t="s">
        <v>45</v>
      </c>
      <c r="C30" s="422" t="s">
        <v>46</v>
      </c>
      <c r="D30" s="423"/>
      <c r="E30" s="136" t="s">
        <v>47</v>
      </c>
      <c r="F30" s="135" t="s">
        <v>48</v>
      </c>
      <c r="G30" s="137" t="s">
        <v>49</v>
      </c>
      <c r="H30" s="329" t="s">
        <v>45</v>
      </c>
      <c r="I30" s="419" t="s">
        <v>46</v>
      </c>
      <c r="J30" s="424"/>
      <c r="K30" s="166" t="s">
        <v>73</v>
      </c>
      <c r="L30" s="85" t="s">
        <v>74</v>
      </c>
      <c r="M30" s="86" t="s">
        <v>75</v>
      </c>
      <c r="N30" s="16"/>
      <c r="O30" s="257"/>
      <c r="P30" s="278"/>
      <c r="Q30" s="279"/>
      <c r="R30" s="279"/>
      <c r="S30" s="279"/>
      <c r="T30" s="279"/>
      <c r="U30" s="279"/>
      <c r="V30" s="279"/>
      <c r="W30" s="96"/>
      <c r="X30" s="269"/>
    </row>
    <row r="31" spans="1:24" s="12" customFormat="1" ht="15.9" customHeight="1">
      <c r="A31" s="16"/>
      <c r="B31" s="138">
        <f>マスタ!G31</f>
        <v>0</v>
      </c>
      <c r="C31" s="412">
        <f>マスタ!G32</f>
        <v>0</v>
      </c>
      <c r="D31" s="413"/>
      <c r="E31" s="362">
        <f>マスタ!G33/SET!$B$1</f>
        <v>0</v>
      </c>
      <c r="F31" s="363">
        <f>マスタ!G34/SET!$B$1</f>
        <v>0</v>
      </c>
      <c r="G31" s="364">
        <f t="shared" ref="G31:G46" si="19">E31-F31</f>
        <v>0</v>
      </c>
      <c r="H31" s="138">
        <f>マスタ!G95</f>
        <v>0</v>
      </c>
      <c r="I31" s="420">
        <f>マスタ!G96</f>
        <v>0</v>
      </c>
      <c r="J31" s="412"/>
      <c r="K31" s="362">
        <f>マスタ!G97/SET!$B$1</f>
        <v>0</v>
      </c>
      <c r="L31" s="363">
        <f>マスタ!G98/SET!$B$1</f>
        <v>0</v>
      </c>
      <c r="M31" s="357">
        <f>_xlfn.XLOOKUP(H31,事業部長4!$H$31:$H$46,事業部長4!$K$31:$K$46,0,0,1)</f>
        <v>0</v>
      </c>
      <c r="N31" s="16"/>
      <c r="O31" s="257"/>
      <c r="P31" s="278"/>
      <c r="Q31" s="279"/>
      <c r="R31" s="279"/>
      <c r="S31" s="279"/>
      <c r="T31" s="279"/>
      <c r="U31" s="279"/>
      <c r="V31" s="279"/>
      <c r="W31" s="96"/>
      <c r="X31" s="269"/>
    </row>
    <row r="32" spans="1:24" s="12" customFormat="1" ht="15.9" customHeight="1">
      <c r="A32" s="16"/>
      <c r="B32" s="139">
        <f>マスタ!G35</f>
        <v>0</v>
      </c>
      <c r="C32" s="375">
        <f>マスタ!G36</f>
        <v>0</v>
      </c>
      <c r="D32" s="376"/>
      <c r="E32" s="365">
        <f>マスタ!G37/SET!$B$1</f>
        <v>0</v>
      </c>
      <c r="F32" s="366">
        <f>マスタ!G38/SET!$B$1</f>
        <v>0</v>
      </c>
      <c r="G32" s="367">
        <f t="shared" si="19"/>
        <v>0</v>
      </c>
      <c r="H32" s="139">
        <f>マスタ!G99</f>
        <v>0</v>
      </c>
      <c r="I32" s="375">
        <f>マスタ!G100</f>
        <v>0</v>
      </c>
      <c r="J32" s="376"/>
      <c r="K32" s="365">
        <f>マスタ!G101/SET!$B$1</f>
        <v>0</v>
      </c>
      <c r="L32" s="366">
        <f>マスタ!G102/SET!$B$1</f>
        <v>0</v>
      </c>
      <c r="M32" s="359">
        <f>_xlfn.XLOOKUP(H32,事業部長4!$H$31:$H$46,事業部長4!$K$31:$K$46,0,0,1)</f>
        <v>0</v>
      </c>
      <c r="N32" s="16"/>
      <c r="O32" s="257"/>
      <c r="P32" s="278"/>
      <c r="Q32" s="279"/>
      <c r="R32" s="279"/>
      <c r="S32" s="279"/>
      <c r="T32" s="279"/>
      <c r="U32" s="279"/>
      <c r="V32" s="279"/>
      <c r="W32" s="96"/>
      <c r="X32" s="269"/>
    </row>
    <row r="33" spans="1:24" s="12" customFormat="1" ht="15.9" customHeight="1">
      <c r="A33" s="16"/>
      <c r="B33" s="139">
        <f>マスタ!G39</f>
        <v>0</v>
      </c>
      <c r="C33" s="375">
        <f>マスタ!G40</f>
        <v>0</v>
      </c>
      <c r="D33" s="376"/>
      <c r="E33" s="365">
        <f>マスタ!G41/SET!$B$1</f>
        <v>0</v>
      </c>
      <c r="F33" s="366">
        <f>マスタ!G42/SET!$B$1</f>
        <v>0</v>
      </c>
      <c r="G33" s="367">
        <f t="shared" si="19"/>
        <v>0</v>
      </c>
      <c r="H33" s="139">
        <f>マスタ!G103</f>
        <v>0</v>
      </c>
      <c r="I33" s="375">
        <f>マスタ!G104</f>
        <v>0</v>
      </c>
      <c r="J33" s="376"/>
      <c r="K33" s="365">
        <f>マスタ!G105/SET!$B$1</f>
        <v>0</v>
      </c>
      <c r="L33" s="366">
        <f>マスタ!G106/SET!$B$1</f>
        <v>0</v>
      </c>
      <c r="M33" s="359">
        <f>_xlfn.XLOOKUP(H33,事業部長4!$H$31:$H$46,事業部長4!$K$31:$K$46,0,0,1)</f>
        <v>0</v>
      </c>
      <c r="N33" s="16"/>
      <c r="O33" s="257"/>
      <c r="P33" s="96"/>
      <c r="Q33" s="279"/>
      <c r="R33" s="279"/>
      <c r="S33" s="279"/>
      <c r="T33" s="279"/>
      <c r="U33" s="279"/>
      <c r="V33" s="279"/>
      <c r="W33" s="96"/>
      <c r="X33" s="269"/>
    </row>
    <row r="34" spans="1:24" s="12" customFormat="1" ht="15.9" customHeight="1">
      <c r="A34" s="16"/>
      <c r="B34" s="139">
        <f>マスタ!G43</f>
        <v>0</v>
      </c>
      <c r="C34" s="375">
        <f>マスタ!G44</f>
        <v>0</v>
      </c>
      <c r="D34" s="376"/>
      <c r="E34" s="365">
        <f>マスタ!G45/SET!$B$1</f>
        <v>0</v>
      </c>
      <c r="F34" s="366">
        <f>マスタ!G46/SET!$B$1</f>
        <v>0</v>
      </c>
      <c r="G34" s="367">
        <f t="shared" si="19"/>
        <v>0</v>
      </c>
      <c r="H34" s="139">
        <f>マスタ!G107</f>
        <v>0</v>
      </c>
      <c r="I34" s="375">
        <f>マスタ!G108</f>
        <v>0</v>
      </c>
      <c r="J34" s="376"/>
      <c r="K34" s="365">
        <f>マスタ!G109/SET!$B$1</f>
        <v>0</v>
      </c>
      <c r="L34" s="366">
        <f>マスタ!G110/SET!$B$1</f>
        <v>0</v>
      </c>
      <c r="M34" s="359">
        <f>_xlfn.XLOOKUP(H34,事業部長4!$H$31:$H$46,事業部長4!$K$31:$K$46,0,0,1)</f>
        <v>0</v>
      </c>
      <c r="N34" s="16"/>
      <c r="O34" s="284"/>
      <c r="P34" s="96"/>
      <c r="Q34" s="279"/>
      <c r="R34" s="279"/>
      <c r="S34" s="279"/>
      <c r="T34" s="279"/>
      <c r="U34" s="279"/>
      <c r="V34" s="279"/>
      <c r="W34" s="96"/>
      <c r="X34" s="269"/>
    </row>
    <row r="35" spans="1:24" s="12" customFormat="1" ht="15.9" customHeight="1">
      <c r="A35" s="16"/>
      <c r="B35" s="139">
        <f>マスタ!G47</f>
        <v>0</v>
      </c>
      <c r="C35" s="375">
        <f>マスタ!G48</f>
        <v>0</v>
      </c>
      <c r="D35" s="376"/>
      <c r="E35" s="365">
        <f>マスタ!G49/SET!$B$1</f>
        <v>0</v>
      </c>
      <c r="F35" s="366">
        <f>マスタ!G50/SET!$B$1</f>
        <v>0</v>
      </c>
      <c r="G35" s="367">
        <f t="shared" si="19"/>
        <v>0</v>
      </c>
      <c r="H35" s="139">
        <f>マスタ!G111</f>
        <v>0</v>
      </c>
      <c r="I35" s="375">
        <f>マスタ!G112</f>
        <v>0</v>
      </c>
      <c r="J35" s="376"/>
      <c r="K35" s="365">
        <f>マスタ!G113/SET!$B$1</f>
        <v>0</v>
      </c>
      <c r="L35" s="366">
        <f>マスタ!G114/SET!$B$1</f>
        <v>0</v>
      </c>
      <c r="M35" s="359">
        <f>_xlfn.XLOOKUP(H35,事業部長4!$H$31:$H$46,事業部長4!$K$31:$K$46,0,0,1)</f>
        <v>0</v>
      </c>
      <c r="N35" s="16"/>
      <c r="O35" s="285"/>
      <c r="P35" s="96"/>
      <c r="Q35" s="279"/>
      <c r="R35" s="279"/>
      <c r="S35" s="279"/>
      <c r="T35" s="279"/>
      <c r="U35" s="279"/>
      <c r="V35" s="279"/>
      <c r="W35" s="96"/>
      <c r="X35" s="269"/>
    </row>
    <row r="36" spans="1:24" s="12" customFormat="1" ht="15.9" customHeight="1" thickBot="1">
      <c r="A36" s="16"/>
      <c r="B36" s="139">
        <f>マスタ!G51</f>
        <v>0</v>
      </c>
      <c r="C36" s="375">
        <f>マスタ!G52</f>
        <v>0</v>
      </c>
      <c r="D36" s="376"/>
      <c r="E36" s="365">
        <f>マスタ!G53/SET!$B$1</f>
        <v>0</v>
      </c>
      <c r="F36" s="366">
        <f>マスタ!G54/SET!$B$1</f>
        <v>0</v>
      </c>
      <c r="G36" s="367">
        <f t="shared" si="19"/>
        <v>0</v>
      </c>
      <c r="H36" s="139">
        <f>マスタ!G115</f>
        <v>0</v>
      </c>
      <c r="I36" s="375">
        <f>マスタ!G116</f>
        <v>0</v>
      </c>
      <c r="J36" s="376"/>
      <c r="K36" s="365">
        <f>マスタ!G117/SET!$B$1</f>
        <v>0</v>
      </c>
      <c r="L36" s="366">
        <f>マスタ!G118/SET!$B$1</f>
        <v>0</v>
      </c>
      <c r="M36" s="359">
        <f>_xlfn.XLOOKUP(H36,事業部長4!$H$31:$H$46,事業部長4!$K$31:$K$46,0,0,1)</f>
        <v>0</v>
      </c>
      <c r="N36" s="16"/>
      <c r="O36" s="286"/>
      <c r="P36" s="145"/>
      <c r="Q36" s="287"/>
      <c r="R36" s="288"/>
      <c r="S36" s="288"/>
      <c r="T36" s="287"/>
      <c r="U36" s="289"/>
      <c r="V36" s="288"/>
      <c r="W36" s="145"/>
      <c r="X36" s="290"/>
    </row>
    <row r="37" spans="1:24" s="12" customFormat="1" ht="15.9" customHeight="1" thickBot="1">
      <c r="A37" s="16"/>
      <c r="B37" s="139">
        <f>マスタ!G55</f>
        <v>0</v>
      </c>
      <c r="C37" s="375">
        <f>マスタ!G56</f>
        <v>0</v>
      </c>
      <c r="D37" s="376"/>
      <c r="E37" s="365">
        <f>マスタ!G57/SET!$B$1</f>
        <v>0</v>
      </c>
      <c r="F37" s="366">
        <f>マスタ!G58/SET!$B$1</f>
        <v>0</v>
      </c>
      <c r="G37" s="367">
        <f t="shared" si="19"/>
        <v>0</v>
      </c>
      <c r="H37" s="139">
        <f>マスタ!G119</f>
        <v>0</v>
      </c>
      <c r="I37" s="375">
        <f>マスタ!G120</f>
        <v>0</v>
      </c>
      <c r="J37" s="376"/>
      <c r="K37" s="365">
        <f>マスタ!G1121/SET!$B$1</f>
        <v>0</v>
      </c>
      <c r="L37" s="366">
        <f>マスタ!G122/SET!$B$1</f>
        <v>0</v>
      </c>
      <c r="M37" s="359">
        <f>_xlfn.XLOOKUP(H37,事業部長4!$H$31:$H$46,事業部長4!$K$31:$K$46,0,0,1)</f>
        <v>0</v>
      </c>
      <c r="N37" s="16"/>
      <c r="P37" s="16"/>
      <c r="Q37" s="16"/>
      <c r="R37" s="16"/>
      <c r="S37" s="16"/>
      <c r="T37" s="16"/>
      <c r="U37" s="16"/>
    </row>
    <row r="38" spans="1:24" s="12" customFormat="1" ht="15.9" customHeight="1">
      <c r="A38" s="16"/>
      <c r="B38" s="139">
        <f>マスタ!G59</f>
        <v>0</v>
      </c>
      <c r="C38" s="375">
        <f>マスタ!G60</f>
        <v>0</v>
      </c>
      <c r="D38" s="376"/>
      <c r="E38" s="365">
        <f>マスタ!G61/SET!$B$1</f>
        <v>0</v>
      </c>
      <c r="F38" s="366">
        <f>マスタ!G62/SET!$B$1</f>
        <v>0</v>
      </c>
      <c r="G38" s="367">
        <f t="shared" si="19"/>
        <v>0</v>
      </c>
      <c r="H38" s="139">
        <f>マスタ!G123</f>
        <v>0</v>
      </c>
      <c r="I38" s="375">
        <f>マスタ!G124</f>
        <v>0</v>
      </c>
      <c r="J38" s="376"/>
      <c r="K38" s="365">
        <f>マスタ!G125/SET!$B$1</f>
        <v>0</v>
      </c>
      <c r="L38" s="366">
        <f>マスタ!G126/SET!$B$1</f>
        <v>0</v>
      </c>
      <c r="M38" s="359">
        <f>_xlfn.XLOOKUP(H38,事業部長4!$H$31:$H$46,事業部長4!$K$31:$K$46,0,0,1)</f>
        <v>0</v>
      </c>
      <c r="N38" s="16"/>
      <c r="O38" s="291"/>
      <c r="P38" s="292"/>
      <c r="Q38" s="292"/>
      <c r="R38" s="292"/>
      <c r="S38" s="292"/>
      <c r="T38" s="292"/>
      <c r="U38" s="292"/>
      <c r="V38" s="94"/>
      <c r="W38" s="94"/>
      <c r="X38" s="293"/>
    </row>
    <row r="39" spans="1:24" s="12" customFormat="1" ht="15.9" customHeight="1">
      <c r="A39" s="16"/>
      <c r="B39" s="139">
        <f>マスタ!G63</f>
        <v>0</v>
      </c>
      <c r="C39" s="375">
        <f>マスタ!G64</f>
        <v>0</v>
      </c>
      <c r="D39" s="376"/>
      <c r="E39" s="365">
        <f>マスタ!G65/SET!$B$1</f>
        <v>0</v>
      </c>
      <c r="F39" s="366">
        <f>マスタ!G66/SET!$B$1</f>
        <v>0</v>
      </c>
      <c r="G39" s="367">
        <f t="shared" si="19"/>
        <v>0</v>
      </c>
      <c r="H39" s="139">
        <f>マスタ!G127</f>
        <v>0</v>
      </c>
      <c r="I39" s="375">
        <f>マスタ!G128</f>
        <v>0</v>
      </c>
      <c r="J39" s="376"/>
      <c r="K39" s="365">
        <f>マスタ!G129/SET!$B$1</f>
        <v>0</v>
      </c>
      <c r="L39" s="366">
        <f>マスタ!G130/SET!$B$1</f>
        <v>0</v>
      </c>
      <c r="M39" s="359">
        <f>_xlfn.XLOOKUP(H39,事業部長4!$H$31:$H$46,事業部長4!$K$31:$K$46,0,0,1)</f>
        <v>0</v>
      </c>
      <c r="N39" s="16"/>
      <c r="O39" s="285"/>
      <c r="P39" s="265"/>
      <c r="Q39" s="265"/>
      <c r="R39" s="265"/>
      <c r="S39" s="265"/>
      <c r="T39" s="265"/>
      <c r="U39" s="265"/>
      <c r="V39" s="96"/>
      <c r="W39" s="96"/>
      <c r="X39" s="269"/>
    </row>
    <row r="40" spans="1:24" s="12" customFormat="1" ht="15.9" customHeight="1">
      <c r="A40" s="16"/>
      <c r="B40" s="139">
        <f>マスタ!G67</f>
        <v>0</v>
      </c>
      <c r="C40" s="375">
        <f>マスタ!G68</f>
        <v>0</v>
      </c>
      <c r="D40" s="376"/>
      <c r="E40" s="365">
        <f>マスタ!G69/SET!$B$1</f>
        <v>0</v>
      </c>
      <c r="F40" s="366">
        <f>マスタ!G70/SET!$B$1</f>
        <v>0</v>
      </c>
      <c r="G40" s="367">
        <f t="shared" si="19"/>
        <v>0</v>
      </c>
      <c r="H40" s="139">
        <f>マスタ!G131</f>
        <v>0</v>
      </c>
      <c r="I40" s="375">
        <f>マスタ!G132</f>
        <v>0</v>
      </c>
      <c r="J40" s="376"/>
      <c r="K40" s="365">
        <f>マスタ!G133/SET!$B$1</f>
        <v>0</v>
      </c>
      <c r="L40" s="366">
        <f>マスタ!G134/SET!$B$1</f>
        <v>0</v>
      </c>
      <c r="M40" s="359">
        <f>_xlfn.XLOOKUP(H40,事業部長4!$H$31:$H$46,事業部長4!$K$31:$K$46,0,0,1)</f>
        <v>0</v>
      </c>
      <c r="N40" s="16"/>
      <c r="O40" s="294"/>
      <c r="P40" s="96"/>
      <c r="Q40" s="96"/>
      <c r="R40" s="96"/>
      <c r="S40" s="96"/>
      <c r="T40" s="96"/>
      <c r="U40" s="96"/>
      <c r="V40" s="96"/>
      <c r="W40" s="96"/>
      <c r="X40" s="269"/>
    </row>
    <row r="41" spans="1:24" s="12" customFormat="1" ht="15.9" customHeight="1">
      <c r="A41" s="16"/>
      <c r="B41" s="139">
        <f>マスタ!G71</f>
        <v>0</v>
      </c>
      <c r="C41" s="375">
        <f>マスタ!G72</f>
        <v>0</v>
      </c>
      <c r="D41" s="376"/>
      <c r="E41" s="365">
        <f>マスタ!G73/SET!$B$1</f>
        <v>0</v>
      </c>
      <c r="F41" s="366">
        <f>マスタ!G74/SET!$B$1</f>
        <v>0</v>
      </c>
      <c r="G41" s="367">
        <f t="shared" si="19"/>
        <v>0</v>
      </c>
      <c r="H41" s="139">
        <f>マスタ!G135</f>
        <v>0</v>
      </c>
      <c r="I41" s="375">
        <f>マスタ!G136</f>
        <v>0</v>
      </c>
      <c r="J41" s="376"/>
      <c r="K41" s="365">
        <f>マスタ!G137/SET!$B$1</f>
        <v>0</v>
      </c>
      <c r="L41" s="366">
        <f>マスタ!G138/SET!$B$1</f>
        <v>0</v>
      </c>
      <c r="M41" s="359">
        <f>_xlfn.XLOOKUP(H41,事業部長4!$H$31:$H$46,事業部長4!$K$31:$K$46,0,0,1)</f>
        <v>0</v>
      </c>
      <c r="N41" s="16"/>
      <c r="O41" s="294"/>
      <c r="P41" s="96"/>
      <c r="Q41" s="96"/>
      <c r="R41" s="96"/>
      <c r="S41" s="96"/>
      <c r="T41" s="96"/>
      <c r="U41" s="96"/>
      <c r="V41" s="96"/>
      <c r="W41" s="96"/>
      <c r="X41" s="269"/>
    </row>
    <row r="42" spans="1:24" s="12" customFormat="1" ht="15.9" customHeight="1">
      <c r="A42" s="16"/>
      <c r="B42" s="139">
        <f>マスタ!G75</f>
        <v>0</v>
      </c>
      <c r="C42" s="375">
        <f>マスタ!G76</f>
        <v>0</v>
      </c>
      <c r="D42" s="376"/>
      <c r="E42" s="365">
        <f>マスタ!G77/SET!$B$1</f>
        <v>0</v>
      </c>
      <c r="F42" s="366">
        <f>マスタ!G78/SET!$B$1</f>
        <v>0</v>
      </c>
      <c r="G42" s="367">
        <f t="shared" si="19"/>
        <v>0</v>
      </c>
      <c r="H42" s="139">
        <f>マスタ!G139</f>
        <v>0</v>
      </c>
      <c r="I42" s="375">
        <f>マスタ!G140</f>
        <v>0</v>
      </c>
      <c r="J42" s="376"/>
      <c r="K42" s="365">
        <f>マスタ!G141/SET!$B$1</f>
        <v>0</v>
      </c>
      <c r="L42" s="366">
        <f>マスタ!G142/SET!$B$1</f>
        <v>0</v>
      </c>
      <c r="M42" s="359">
        <f>_xlfn.XLOOKUP(H42,事業部長4!$H$31:$H$46,事業部長4!$K$31:$K$46,0,0,1)</f>
        <v>0</v>
      </c>
      <c r="N42" s="16"/>
      <c r="O42" s="294"/>
      <c r="P42" s="96"/>
      <c r="Q42" s="96"/>
      <c r="R42" s="96"/>
      <c r="S42" s="96"/>
      <c r="T42" s="96"/>
      <c r="U42" s="96"/>
      <c r="V42" s="96"/>
      <c r="W42" s="96"/>
      <c r="X42" s="269"/>
    </row>
    <row r="43" spans="1:24" s="12" customFormat="1" ht="15.9" customHeight="1">
      <c r="A43" s="16"/>
      <c r="B43" s="139">
        <f>マスタ!G79</f>
        <v>0</v>
      </c>
      <c r="C43" s="375">
        <f>マスタ!G80</f>
        <v>0</v>
      </c>
      <c r="D43" s="376"/>
      <c r="E43" s="365">
        <f>マスタ!G81/SET!$B$1</f>
        <v>0</v>
      </c>
      <c r="F43" s="366">
        <f>マスタ!G82/SET!$B$1</f>
        <v>0</v>
      </c>
      <c r="G43" s="367">
        <f t="shared" si="19"/>
        <v>0</v>
      </c>
      <c r="H43" s="139">
        <f>マスタ!G143</f>
        <v>0</v>
      </c>
      <c r="I43" s="375">
        <f>マスタ!G144</f>
        <v>0</v>
      </c>
      <c r="J43" s="376"/>
      <c r="K43" s="365">
        <f>マスタ!G145/SET!$B$1</f>
        <v>0</v>
      </c>
      <c r="L43" s="366">
        <f>マスタ!G146/SET!$B$1</f>
        <v>0</v>
      </c>
      <c r="M43" s="359">
        <f>_xlfn.XLOOKUP(H43,事業部長4!$H$31:$H$46,事業部長4!$K$31:$K$46,0,0,1)</f>
        <v>0</v>
      </c>
      <c r="N43" s="16"/>
      <c r="O43" s="294"/>
      <c r="P43" s="96"/>
      <c r="Q43" s="96"/>
      <c r="R43" s="96"/>
      <c r="S43" s="96"/>
      <c r="T43" s="96"/>
      <c r="U43" s="96"/>
      <c r="V43" s="96"/>
      <c r="W43" s="96"/>
      <c r="X43" s="269"/>
    </row>
    <row r="44" spans="1:24" s="12" customFormat="1" ht="15.9" customHeight="1">
      <c r="A44" s="16"/>
      <c r="B44" s="139">
        <f>マスタ!G83</f>
        <v>0</v>
      </c>
      <c r="C44" s="375">
        <f>マスタ!G84</f>
        <v>0</v>
      </c>
      <c r="D44" s="376"/>
      <c r="E44" s="365">
        <f>マスタ!G85/SET!$B$1</f>
        <v>0</v>
      </c>
      <c r="F44" s="366">
        <f>マスタ!G86/SET!$B$1</f>
        <v>0</v>
      </c>
      <c r="G44" s="367">
        <f t="shared" si="19"/>
        <v>0</v>
      </c>
      <c r="H44" s="139">
        <f>マスタ!G147</f>
        <v>0</v>
      </c>
      <c r="I44" s="375">
        <f>マスタ!G148</f>
        <v>0</v>
      </c>
      <c r="J44" s="376"/>
      <c r="K44" s="365">
        <f>マスタ!G149/SET!$B$1</f>
        <v>0</v>
      </c>
      <c r="L44" s="366">
        <f>マスタ!G150/SET!$B$1</f>
        <v>0</v>
      </c>
      <c r="M44" s="359">
        <f>_xlfn.XLOOKUP(H44,事業部長4!$H$31:$H$46,事業部長4!$K$31:$K$46,0,0,1)</f>
        <v>0</v>
      </c>
      <c r="N44" s="16"/>
      <c r="O44" s="294"/>
      <c r="P44" s="96"/>
      <c r="Q44" s="96"/>
      <c r="R44" s="96"/>
      <c r="S44" s="96"/>
      <c r="T44" s="96"/>
      <c r="U44" s="96"/>
      <c r="V44" s="96"/>
      <c r="W44" s="96"/>
      <c r="X44" s="269"/>
    </row>
    <row r="45" spans="1:24" s="12" customFormat="1" ht="15.9" customHeight="1">
      <c r="A45" s="16"/>
      <c r="B45" s="139">
        <f>マスタ!G87</f>
        <v>0</v>
      </c>
      <c r="C45" s="375">
        <f>マスタ!G88</f>
        <v>0</v>
      </c>
      <c r="D45" s="376"/>
      <c r="E45" s="365">
        <f>マスタ!G89/SET!$B$1</f>
        <v>0</v>
      </c>
      <c r="F45" s="366">
        <f>マスタ!G90/SET!$B$1</f>
        <v>0</v>
      </c>
      <c r="G45" s="367">
        <f t="shared" si="19"/>
        <v>0</v>
      </c>
      <c r="H45" s="139">
        <f>マスタ!G151</f>
        <v>0</v>
      </c>
      <c r="I45" s="375">
        <f>マスタ!G152</f>
        <v>0</v>
      </c>
      <c r="J45" s="376"/>
      <c r="K45" s="365">
        <f>マスタ!G153/SET!$B$1</f>
        <v>0</v>
      </c>
      <c r="L45" s="366">
        <f>マスタ!G154/SET!$B$1</f>
        <v>0</v>
      </c>
      <c r="M45" s="359">
        <f>_xlfn.XLOOKUP(H45,事業部長4!$H$31:$H$46,事業部長4!$K$31:$K$46,0,0,1)</f>
        <v>0</v>
      </c>
      <c r="N45" s="16"/>
      <c r="O45" s="285"/>
      <c r="P45" s="265"/>
      <c r="Q45" s="265"/>
      <c r="R45" s="265"/>
      <c r="S45" s="265"/>
      <c r="T45" s="265"/>
      <c r="U45" s="265"/>
      <c r="V45" s="96"/>
      <c r="W45" s="96"/>
      <c r="X45" s="269"/>
    </row>
    <row r="46" spans="1:24" s="12" customFormat="1" ht="15.9" customHeight="1">
      <c r="A46" s="16"/>
      <c r="B46" s="140">
        <f>マスタ!G91</f>
        <v>0</v>
      </c>
      <c r="C46" s="379">
        <f>マスタ!G92</f>
        <v>0</v>
      </c>
      <c r="D46" s="380"/>
      <c r="E46" s="368">
        <f>マスタ!G93/SET!$B$1</f>
        <v>0</v>
      </c>
      <c r="F46" s="369">
        <f>マスタ!G94/SET!$B$1</f>
        <v>0</v>
      </c>
      <c r="G46" s="370">
        <f t="shared" si="19"/>
        <v>0</v>
      </c>
      <c r="H46" s="140">
        <f>マスタ!G155</f>
        <v>0</v>
      </c>
      <c r="I46" s="379">
        <f>マスタ!G156</f>
        <v>0</v>
      </c>
      <c r="J46" s="380"/>
      <c r="K46" s="368">
        <f>マスタ!G157/SET!$B$1</f>
        <v>0</v>
      </c>
      <c r="L46" s="369">
        <f>マスタ!G158/SET!$B$1</f>
        <v>0</v>
      </c>
      <c r="M46" s="361">
        <f>_xlfn.XLOOKUP(H46,事業部長4!$H$31:$H$46,事業部長4!$K$31:$K$46,0,0,1)</f>
        <v>0</v>
      </c>
      <c r="N46" s="16"/>
      <c r="O46" s="285"/>
      <c r="P46" s="277"/>
      <c r="Q46" s="277"/>
      <c r="R46" s="265"/>
      <c r="S46" s="265"/>
      <c r="T46" s="265"/>
      <c r="U46" s="265"/>
      <c r="V46" s="96"/>
      <c r="W46" s="96"/>
      <c r="X46" s="269"/>
    </row>
    <row r="47" spans="1:24" s="12" customFormat="1" ht="15.9" customHeight="1">
      <c r="A47" s="295"/>
      <c r="B47" s="335" t="s">
        <v>259</v>
      </c>
      <c r="C47" s="141"/>
      <c r="D47" s="141"/>
      <c r="E47" s="371">
        <f>SUM(E31:E46)</f>
        <v>0</v>
      </c>
      <c r="F47" s="372">
        <f>SUM(F31:F46)</f>
        <v>0</v>
      </c>
      <c r="G47" s="373">
        <f>E47-F47</f>
        <v>0</v>
      </c>
      <c r="H47" s="296"/>
      <c r="I47" s="297"/>
      <c r="J47" s="297"/>
      <c r="K47" s="371">
        <f>SUM(K31:K46)</f>
        <v>0</v>
      </c>
      <c r="L47" s="372">
        <f t="shared" ref="L47:M47" si="20">SUM(L31:L46)</f>
        <v>0</v>
      </c>
      <c r="M47" s="374">
        <f t="shared" si="20"/>
        <v>0</v>
      </c>
      <c r="N47" s="16"/>
      <c r="O47" s="298"/>
      <c r="P47" s="265"/>
      <c r="Q47" s="265"/>
      <c r="R47" s="265"/>
      <c r="S47" s="265"/>
      <c r="T47" s="265"/>
      <c r="U47" s="265"/>
      <c r="V47" s="96"/>
      <c r="W47" s="96"/>
      <c r="X47" s="269"/>
    </row>
    <row r="48" spans="1:24" s="12" customFormat="1" ht="15.9" customHeight="1" thickBot="1">
      <c r="A48" s="295"/>
      <c r="B48" s="142" t="s">
        <v>52</v>
      </c>
      <c r="C48" s="143"/>
      <c r="D48" s="143"/>
      <c r="E48" s="301" t="e">
        <f>E47/G7</f>
        <v>#DIV/0!</v>
      </c>
      <c r="F48" s="302" t="e">
        <f>F47/E7</f>
        <v>#DIV/0!</v>
      </c>
      <c r="G48" s="303"/>
      <c r="H48" s="299"/>
      <c r="I48" s="300"/>
      <c r="J48" s="300"/>
      <c r="K48" s="301" t="e">
        <f>K47/K7</f>
        <v>#DIV/0!</v>
      </c>
      <c r="L48" s="302" t="e">
        <f>L47/J7</f>
        <v>#DIV/0!</v>
      </c>
      <c r="M48" s="330"/>
      <c r="N48" s="16"/>
      <c r="O48" s="298"/>
      <c r="P48" s="265"/>
      <c r="Q48" s="265"/>
      <c r="R48" s="265"/>
      <c r="S48" s="265"/>
      <c r="T48" s="265"/>
      <c r="U48" s="265"/>
      <c r="V48" s="96"/>
      <c r="W48" s="96"/>
      <c r="X48" s="269"/>
    </row>
    <row r="49" spans="1:24" s="12" customFormat="1" ht="15.9" customHeight="1" thickBot="1">
      <c r="A49" s="305"/>
      <c r="B49" s="306"/>
      <c r="C49" s="307"/>
      <c r="M49" s="331" t="s">
        <v>264</v>
      </c>
      <c r="N49" s="16"/>
      <c r="O49" s="298"/>
      <c r="P49" s="265"/>
      <c r="Q49" s="265"/>
      <c r="R49" s="265"/>
      <c r="S49" s="265"/>
      <c r="T49" s="265"/>
      <c r="U49" s="265"/>
      <c r="V49" s="96"/>
      <c r="W49" s="96"/>
      <c r="X49" s="269"/>
    </row>
    <row r="50" spans="1:24" s="12" customFormat="1" ht="15.9" customHeight="1">
      <c r="A50" s="305"/>
      <c r="B50" s="291"/>
      <c r="C50" s="94"/>
      <c r="D50" s="292"/>
      <c r="E50" s="292"/>
      <c r="F50" s="292"/>
      <c r="G50" s="292"/>
      <c r="H50" s="292"/>
      <c r="I50" s="292"/>
      <c r="J50" s="292"/>
      <c r="K50" s="292"/>
      <c r="L50" s="292"/>
      <c r="M50" s="308"/>
      <c r="N50" s="16"/>
      <c r="O50" s="298"/>
      <c r="P50" s="265"/>
      <c r="Q50" s="265"/>
      <c r="R50" s="265"/>
      <c r="S50" s="265"/>
      <c r="T50" s="265"/>
      <c r="U50" s="265"/>
      <c r="V50" s="96"/>
      <c r="W50" s="96"/>
      <c r="X50" s="269"/>
    </row>
    <row r="51" spans="1:24" s="12" customFormat="1" ht="15.9" customHeight="1" thickBot="1">
      <c r="A51" s="305"/>
      <c r="B51" s="285"/>
      <c r="C51" s="265"/>
      <c r="D51" s="265"/>
      <c r="E51" s="265"/>
      <c r="F51" s="265"/>
      <c r="G51" s="265"/>
      <c r="H51" s="265"/>
      <c r="I51" s="265"/>
      <c r="J51" s="265"/>
      <c r="K51" s="265"/>
      <c r="L51" s="265"/>
      <c r="M51" s="309"/>
      <c r="N51" s="16"/>
      <c r="O51" s="310"/>
      <c r="P51" s="145"/>
      <c r="Q51" s="145"/>
      <c r="R51" s="145"/>
      <c r="S51" s="145"/>
      <c r="T51" s="145"/>
      <c r="U51" s="145"/>
      <c r="V51" s="145"/>
      <c r="W51" s="145"/>
      <c r="X51" s="290"/>
    </row>
    <row r="52" spans="1:24" s="12" customFormat="1" ht="15.9" customHeight="1" thickBot="1">
      <c r="A52" s="305"/>
      <c r="B52" s="285"/>
      <c r="C52" s="265"/>
      <c r="D52" s="265"/>
      <c r="E52" s="265"/>
      <c r="F52" s="265"/>
      <c r="G52" s="265"/>
      <c r="H52" s="265"/>
      <c r="I52" s="265"/>
      <c r="J52" s="265"/>
      <c r="K52" s="265"/>
      <c r="L52" s="265"/>
      <c r="M52" s="309"/>
      <c r="N52" s="16"/>
      <c r="O52" s="16"/>
      <c r="P52" s="16"/>
      <c r="Q52" s="16"/>
      <c r="R52" s="16"/>
      <c r="S52" s="311"/>
      <c r="T52" s="16"/>
      <c r="U52" s="16"/>
    </row>
    <row r="53" spans="1:24" s="12" customFormat="1" ht="15.9" customHeight="1">
      <c r="A53" s="305"/>
      <c r="B53" s="285"/>
      <c r="C53" s="265"/>
      <c r="D53" s="265"/>
      <c r="E53" s="265"/>
      <c r="F53" s="265"/>
      <c r="G53" s="265"/>
      <c r="H53" s="265"/>
      <c r="I53" s="265"/>
      <c r="J53" s="265"/>
      <c r="K53" s="265"/>
      <c r="L53" s="265"/>
      <c r="M53" s="309"/>
      <c r="N53" s="16"/>
      <c r="O53" s="147" t="s">
        <v>53</v>
      </c>
      <c r="P53" s="148"/>
      <c r="Q53" s="149"/>
      <c r="R53" s="147" t="s">
        <v>76</v>
      </c>
      <c r="S53" s="25"/>
      <c r="T53" s="149"/>
      <c r="U53" s="312"/>
      <c r="V53" s="312"/>
      <c r="W53" s="94"/>
      <c r="X53" s="293"/>
    </row>
    <row r="54" spans="1:24" s="12" customFormat="1" ht="15.9" customHeight="1">
      <c r="A54" s="305"/>
      <c r="B54" s="285"/>
      <c r="C54" s="265"/>
      <c r="D54" s="265"/>
      <c r="E54" s="265"/>
      <c r="F54" s="265"/>
      <c r="G54" s="265"/>
      <c r="H54" s="265"/>
      <c r="I54" s="265"/>
      <c r="J54" s="265"/>
      <c r="K54" s="265"/>
      <c r="L54" s="265"/>
      <c r="M54" s="309"/>
      <c r="N54" s="16"/>
      <c r="O54" s="212" t="s">
        <v>54</v>
      </c>
      <c r="P54" s="150" t="s">
        <v>7</v>
      </c>
      <c r="Q54" s="151" t="s">
        <v>55</v>
      </c>
      <c r="R54" s="150" t="s">
        <v>77</v>
      </c>
      <c r="S54" s="171" t="s">
        <v>78</v>
      </c>
      <c r="T54" s="172" t="s">
        <v>79</v>
      </c>
      <c r="U54" s="278"/>
      <c r="V54" s="278"/>
      <c r="W54" s="96"/>
      <c r="X54" s="269"/>
    </row>
    <row r="55" spans="1:24" s="12" customFormat="1" ht="15.9" customHeight="1">
      <c r="A55" s="305"/>
      <c r="B55" s="285"/>
      <c r="C55" s="265"/>
      <c r="D55" s="265"/>
      <c r="E55" s="265"/>
      <c r="F55" s="265"/>
      <c r="G55" s="265"/>
      <c r="H55" s="265"/>
      <c r="I55" s="265"/>
      <c r="J55" s="265"/>
      <c r="K55" s="265"/>
      <c r="L55" s="265"/>
      <c r="M55" s="309"/>
      <c r="N55" s="16"/>
      <c r="O55" s="213" t="s">
        <v>56</v>
      </c>
      <c r="P55" s="152"/>
      <c r="Q55" s="153"/>
      <c r="R55" s="152"/>
      <c r="S55" s="173"/>
      <c r="T55" s="174">
        <f t="shared" ref="T55:T64" si="21">S55-R55</f>
        <v>0</v>
      </c>
      <c r="U55" s="278"/>
      <c r="V55" s="278"/>
      <c r="W55" s="96"/>
      <c r="X55" s="269"/>
    </row>
    <row r="56" spans="1:24" s="12" customFormat="1" ht="15.9" customHeight="1">
      <c r="A56" s="305"/>
      <c r="B56" s="285"/>
      <c r="C56" s="265"/>
      <c r="D56" s="265"/>
      <c r="E56" s="265"/>
      <c r="F56" s="265"/>
      <c r="G56" s="265"/>
      <c r="H56" s="265"/>
      <c r="I56" s="265"/>
      <c r="J56" s="265"/>
      <c r="K56" s="265"/>
      <c r="L56" s="265"/>
      <c r="M56" s="309"/>
      <c r="N56" s="16"/>
      <c r="O56" s="211" t="s">
        <v>57</v>
      </c>
      <c r="P56" s="152"/>
      <c r="Q56" s="153"/>
      <c r="R56" s="152"/>
      <c r="S56" s="173"/>
      <c r="T56" s="174">
        <f t="shared" si="21"/>
        <v>0</v>
      </c>
      <c r="U56" s="278"/>
      <c r="V56" s="278"/>
      <c r="W56" s="96"/>
      <c r="X56" s="269"/>
    </row>
    <row r="57" spans="1:24" s="12" customFormat="1" ht="15.9" customHeight="1">
      <c r="A57" s="305"/>
      <c r="B57" s="285"/>
      <c r="C57" s="265"/>
      <c r="D57" s="265"/>
      <c r="E57" s="265"/>
      <c r="F57" s="265"/>
      <c r="G57" s="265"/>
      <c r="H57" s="265"/>
      <c r="I57" s="265"/>
      <c r="J57" s="265"/>
      <c r="K57" s="265"/>
      <c r="L57" s="265"/>
      <c r="M57" s="309"/>
      <c r="N57" s="16"/>
      <c r="O57" s="214" t="s">
        <v>58</v>
      </c>
      <c r="P57" s="154">
        <f>IF(P55=0,0,(P56/P55))</f>
        <v>0</v>
      </c>
      <c r="Q57" s="155">
        <f>IF(Q55=0,0,(Q56/Q55))</f>
        <v>0</v>
      </c>
      <c r="R57" s="154">
        <f>IF(R55=0,0,(R56/R55))</f>
        <v>0</v>
      </c>
      <c r="S57" s="175">
        <f>IF(S55=0,0,(S56/S55))</f>
        <v>0</v>
      </c>
      <c r="T57" s="176">
        <f t="shared" si="21"/>
        <v>0</v>
      </c>
      <c r="U57" s="278"/>
      <c r="V57" s="278"/>
      <c r="W57" s="96"/>
      <c r="X57" s="269"/>
    </row>
    <row r="58" spans="1:24" s="12" customFormat="1" ht="15.9" customHeight="1">
      <c r="A58" s="305"/>
      <c r="B58" s="285"/>
      <c r="C58" s="265"/>
      <c r="D58" s="265"/>
      <c r="E58" s="265"/>
      <c r="F58" s="265"/>
      <c r="G58" s="265"/>
      <c r="H58" s="265"/>
      <c r="I58" s="265"/>
      <c r="J58" s="265"/>
      <c r="K58" s="265"/>
      <c r="L58" s="265"/>
      <c r="M58" s="309"/>
      <c r="N58" s="16"/>
      <c r="O58" s="211" t="s">
        <v>59</v>
      </c>
      <c r="P58" s="152"/>
      <c r="Q58" s="153"/>
      <c r="R58" s="152"/>
      <c r="S58" s="173"/>
      <c r="T58" s="174">
        <f t="shared" si="21"/>
        <v>0</v>
      </c>
      <c r="U58" s="278"/>
      <c r="V58" s="278"/>
      <c r="W58" s="96"/>
      <c r="X58" s="269"/>
    </row>
    <row r="59" spans="1:24" s="12" customFormat="1" ht="15.9" customHeight="1">
      <c r="A59" s="305"/>
      <c r="B59" s="285"/>
      <c r="C59" s="265"/>
      <c r="D59" s="265"/>
      <c r="E59" s="265"/>
      <c r="F59" s="265"/>
      <c r="G59" s="265"/>
      <c r="H59" s="265"/>
      <c r="I59" s="265"/>
      <c r="J59" s="265"/>
      <c r="K59" s="265"/>
      <c r="L59" s="265"/>
      <c r="M59" s="309"/>
      <c r="N59" s="16"/>
      <c r="O59" s="211" t="s">
        <v>60</v>
      </c>
      <c r="P59" s="152">
        <f>P56-P58</f>
        <v>0</v>
      </c>
      <c r="Q59" s="153">
        <f>Q56-Q58</f>
        <v>0</v>
      </c>
      <c r="R59" s="152"/>
      <c r="S59" s="173"/>
      <c r="T59" s="174">
        <f t="shared" si="21"/>
        <v>0</v>
      </c>
      <c r="U59" s="278"/>
      <c r="V59" s="278"/>
      <c r="W59" s="96"/>
      <c r="X59" s="269"/>
    </row>
    <row r="60" spans="1:24" s="12" customFormat="1" ht="15.9" customHeight="1">
      <c r="A60" s="305"/>
      <c r="B60" s="285"/>
      <c r="C60" s="265"/>
      <c r="D60" s="265"/>
      <c r="E60" s="265"/>
      <c r="F60" s="265"/>
      <c r="G60" s="265"/>
      <c r="H60" s="265"/>
      <c r="I60" s="265"/>
      <c r="J60" s="265"/>
      <c r="K60" s="265"/>
      <c r="L60" s="265"/>
      <c r="M60" s="309"/>
      <c r="N60" s="16"/>
      <c r="O60" s="214" t="s">
        <v>58</v>
      </c>
      <c r="P60" s="154">
        <f>IF(P55=0,0,(P59/P55))</f>
        <v>0</v>
      </c>
      <c r="Q60" s="155">
        <f>IF(Q55=0,0,(Q59/Q55))</f>
        <v>0</v>
      </c>
      <c r="R60" s="154">
        <f>IF(R55=0,0,(R59/R55))</f>
        <v>0</v>
      </c>
      <c r="S60" s="175">
        <f>IF(S55=0,0,(S59/S55))</f>
        <v>0</v>
      </c>
      <c r="T60" s="176">
        <f t="shared" si="21"/>
        <v>0</v>
      </c>
      <c r="U60" s="278"/>
      <c r="V60" s="278"/>
      <c r="W60" s="96"/>
      <c r="X60" s="269"/>
    </row>
    <row r="61" spans="1:24" s="12" customFormat="1" ht="15.9" customHeight="1">
      <c r="A61" s="305"/>
      <c r="B61" s="285"/>
      <c r="C61" s="265"/>
      <c r="D61" s="265"/>
      <c r="E61" s="265"/>
      <c r="F61" s="265"/>
      <c r="G61" s="265"/>
      <c r="H61" s="265"/>
      <c r="I61" s="265"/>
      <c r="J61" s="265"/>
      <c r="K61" s="265"/>
      <c r="L61" s="265"/>
      <c r="M61" s="309"/>
      <c r="N61" s="16"/>
      <c r="O61" s="211" t="s">
        <v>61</v>
      </c>
      <c r="P61" s="156"/>
      <c r="Q61" s="157"/>
      <c r="R61" s="156"/>
      <c r="S61" s="177"/>
      <c r="T61" s="178">
        <f t="shared" si="21"/>
        <v>0</v>
      </c>
      <c r="U61" s="278"/>
      <c r="V61" s="278"/>
      <c r="W61" s="96"/>
      <c r="X61" s="269"/>
    </row>
    <row r="62" spans="1:24" s="12" customFormat="1" ht="15.9" customHeight="1">
      <c r="A62" s="305"/>
      <c r="B62" s="285"/>
      <c r="C62" s="265"/>
      <c r="D62" s="265"/>
      <c r="E62" s="265"/>
      <c r="F62" s="265"/>
      <c r="G62" s="265"/>
      <c r="H62" s="265"/>
      <c r="I62" s="265"/>
      <c r="J62" s="265"/>
      <c r="K62" s="265"/>
      <c r="L62" s="265"/>
      <c r="M62" s="309"/>
      <c r="N62" s="16"/>
      <c r="O62" s="211" t="s">
        <v>62</v>
      </c>
      <c r="P62" s="156"/>
      <c r="Q62" s="157"/>
      <c r="R62" s="156"/>
      <c r="S62" s="177"/>
      <c r="T62" s="178">
        <f t="shared" si="21"/>
        <v>0</v>
      </c>
      <c r="U62" s="278"/>
      <c r="V62" s="278"/>
      <c r="W62" s="96"/>
      <c r="X62" s="269"/>
    </row>
    <row r="63" spans="1:24" s="12" customFormat="1" ht="15.9" customHeight="1">
      <c r="A63" s="305"/>
      <c r="B63" s="285"/>
      <c r="C63" s="265"/>
      <c r="D63" s="265"/>
      <c r="E63" s="265"/>
      <c r="F63" s="265"/>
      <c r="G63" s="265"/>
      <c r="H63" s="265"/>
      <c r="I63" s="265"/>
      <c r="J63" s="265"/>
      <c r="K63" s="265"/>
      <c r="L63" s="265"/>
      <c r="M63" s="309"/>
      <c r="N63" s="16"/>
      <c r="O63" s="211" t="s">
        <v>63</v>
      </c>
      <c r="P63" s="156"/>
      <c r="Q63" s="157"/>
      <c r="R63" s="156"/>
      <c r="S63" s="177"/>
      <c r="T63" s="178">
        <f t="shared" si="21"/>
        <v>0</v>
      </c>
      <c r="U63" s="278"/>
      <c r="V63" s="278"/>
      <c r="W63" s="96"/>
      <c r="X63" s="269"/>
    </row>
    <row r="64" spans="1:24" s="12" customFormat="1" ht="15.9" customHeight="1" thickBot="1">
      <c r="A64" s="305"/>
      <c r="B64" s="286"/>
      <c r="C64" s="288"/>
      <c r="D64" s="288"/>
      <c r="E64" s="288"/>
      <c r="F64" s="288"/>
      <c r="G64" s="288"/>
      <c r="H64" s="288"/>
      <c r="I64" s="288"/>
      <c r="J64" s="288"/>
      <c r="K64" s="288"/>
      <c r="L64" s="288"/>
      <c r="M64" s="314"/>
      <c r="N64" s="16"/>
      <c r="O64" s="215" t="s">
        <v>16</v>
      </c>
      <c r="P64" s="158"/>
      <c r="Q64" s="159"/>
      <c r="R64" s="158"/>
      <c r="S64" s="179"/>
      <c r="T64" s="180">
        <f t="shared" si="21"/>
        <v>0</v>
      </c>
      <c r="U64" s="316"/>
      <c r="V64" s="316"/>
      <c r="W64" s="145"/>
      <c r="X64" s="290"/>
    </row>
  </sheetData>
  <mergeCells count="57">
    <mergeCell ref="C37:D37"/>
    <mergeCell ref="I37:J37"/>
    <mergeCell ref="C38:D38"/>
    <mergeCell ref="I38:J38"/>
    <mergeCell ref="C34:D34"/>
    <mergeCell ref="I34:J34"/>
    <mergeCell ref="C35:D35"/>
    <mergeCell ref="I35:J35"/>
    <mergeCell ref="C36:D36"/>
    <mergeCell ref="I36:J36"/>
    <mergeCell ref="C33:D33"/>
    <mergeCell ref="I33:J33"/>
    <mergeCell ref="B23:C23"/>
    <mergeCell ref="B24:C24"/>
    <mergeCell ref="B25:C25"/>
    <mergeCell ref="B26:C26"/>
    <mergeCell ref="C30:D30"/>
    <mergeCell ref="I30:J30"/>
    <mergeCell ref="C31:D31"/>
    <mergeCell ref="I31:J31"/>
    <mergeCell ref="C32:D32"/>
    <mergeCell ref="I32:J32"/>
    <mergeCell ref="B27:C27"/>
    <mergeCell ref="B22:C22"/>
    <mergeCell ref="B11:C11"/>
    <mergeCell ref="B12:C12"/>
    <mergeCell ref="B13:C13"/>
    <mergeCell ref="B14:C14"/>
    <mergeCell ref="B15:C15"/>
    <mergeCell ref="B16:C16"/>
    <mergeCell ref="B17:C17"/>
    <mergeCell ref="B18:C18"/>
    <mergeCell ref="B19:C19"/>
    <mergeCell ref="B20:C20"/>
    <mergeCell ref="B21:C21"/>
    <mergeCell ref="B10:C10"/>
    <mergeCell ref="D5:H5"/>
    <mergeCell ref="I5:M5"/>
    <mergeCell ref="B7:C7"/>
    <mergeCell ref="B8:C8"/>
    <mergeCell ref="B9:C9"/>
    <mergeCell ref="C39:D39"/>
    <mergeCell ref="I39:J39"/>
    <mergeCell ref="C40:D40"/>
    <mergeCell ref="I40:J40"/>
    <mergeCell ref="C41:D41"/>
    <mergeCell ref="I41:J41"/>
    <mergeCell ref="C45:D45"/>
    <mergeCell ref="I45:J45"/>
    <mergeCell ref="C46:D46"/>
    <mergeCell ref="I46:J46"/>
    <mergeCell ref="C42:D42"/>
    <mergeCell ref="I42:J42"/>
    <mergeCell ref="C43:D43"/>
    <mergeCell ref="I43:J43"/>
    <mergeCell ref="C44:D44"/>
    <mergeCell ref="I44:J44"/>
  </mergeCells>
  <phoneticPr fontId="4"/>
  <pageMargins left="0.19685039370078741" right="0.19685039370078741" top="0.39370078740157483" bottom="0.19685039370078741" header="0" footer="0"/>
  <pageSetup paperSize="9" scale="54"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6148" r:id="rId4" name="Button 4">
              <controlPr defaultSize="0" print="0" autoFill="0" autoPict="0" macro="[0]!getData">
                <anchor moveWithCells="1" sizeWithCells="1">
                  <from>
                    <xdr:col>1</xdr:col>
                    <xdr:colOff>7620</xdr:colOff>
                    <xdr:row>0</xdr:row>
                    <xdr:rowOff>22860</xdr:rowOff>
                  </from>
                  <to>
                    <xdr:col>2</xdr:col>
                    <xdr:colOff>640080</xdr:colOff>
                    <xdr:row>1</xdr:row>
                    <xdr:rowOff>0</xdr:rowOff>
                  </to>
                </anchor>
              </controlPr>
            </control>
          </mc:Choice>
        </mc:AlternateContent>
        <mc:AlternateContent xmlns:mc="http://schemas.openxmlformats.org/markup-compatibility/2006">
          <mc:Choice Requires="x14">
            <control shapeId="6149" r:id="rId5" name="Button 5">
              <controlPr defaultSize="0" print="0" autoFill="0" autoPict="0" macro="[0]!ボタン1_Click">
                <anchor moveWithCells="1" sizeWithCells="1">
                  <from>
                    <xdr:col>3</xdr:col>
                    <xdr:colOff>114300</xdr:colOff>
                    <xdr:row>0</xdr:row>
                    <xdr:rowOff>7620</xdr:rowOff>
                  </from>
                  <to>
                    <xdr:col>4</xdr:col>
                    <xdr:colOff>746760</xdr:colOff>
                    <xdr:row>0</xdr:row>
                    <xdr:rowOff>274320</xdr:rowOff>
                  </to>
                </anchor>
              </controlPr>
            </control>
          </mc:Choice>
        </mc:AlternateContent>
        <mc:AlternateContent xmlns:mc="http://schemas.openxmlformats.org/markup-compatibility/2006">
          <mc:Choice Requires="x14">
            <control shapeId="6150" r:id="rId6" name="Button 6">
              <controlPr defaultSize="0" print="0" autoFill="0" autoPict="0" macro="[0]!Get_Data">
                <anchor moveWithCells="1" sizeWithCells="1">
                  <from>
                    <xdr:col>1</xdr:col>
                    <xdr:colOff>7620</xdr:colOff>
                    <xdr:row>0</xdr:row>
                    <xdr:rowOff>22860</xdr:rowOff>
                  </from>
                  <to>
                    <xdr:col>2</xdr:col>
                    <xdr:colOff>640080</xdr:colOff>
                    <xdr:row>1</xdr:row>
                    <xdr:rowOff>0</xdr:rowOff>
                  </to>
                </anchor>
              </controlPr>
            </control>
          </mc:Choice>
        </mc:AlternateContent>
        <mc:AlternateContent xmlns:mc="http://schemas.openxmlformats.org/markup-compatibility/2006">
          <mc:Choice Requires="x14">
            <control shapeId="6151" r:id="rId7" name="Button 7">
              <controlPr defaultSize="0" print="0" autoFill="0" autoPict="0" macro="[0]!Export_Report">
                <anchor moveWithCells="1" sizeWithCells="1">
                  <from>
                    <xdr:col>3</xdr:col>
                    <xdr:colOff>114300</xdr:colOff>
                    <xdr:row>0</xdr:row>
                    <xdr:rowOff>7620</xdr:rowOff>
                  </from>
                  <to>
                    <xdr:col>4</xdr:col>
                    <xdr:colOff>746760</xdr:colOff>
                    <xdr:row>0</xdr:row>
                    <xdr:rowOff>274320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7C16B6-621D-454A-ABB0-CEC05E10234A}">
  <sheetPr codeName="Sheet6">
    <pageSetUpPr fitToPage="1"/>
  </sheetPr>
  <dimension ref="A1:X64"/>
  <sheetViews>
    <sheetView showGridLines="0" view="pageBreakPreview" zoomScaleNormal="100" zoomScaleSheetLayoutView="100" workbookViewId="0">
      <selection activeCell="M26" sqref="M26"/>
    </sheetView>
  </sheetViews>
  <sheetFormatPr defaultColWidth="9" defaultRowHeight="15.9" customHeight="1"/>
  <cols>
    <col min="1" max="1" width="3.19921875" style="11" customWidth="1"/>
    <col min="2" max="13" width="9.8984375" style="11" customWidth="1"/>
    <col min="14" max="14" width="1.69921875" style="11" customWidth="1"/>
    <col min="15" max="15" width="10.09765625" style="11" customWidth="1"/>
    <col min="16" max="24" width="9.8984375" style="11" customWidth="1"/>
    <col min="25" max="16384" width="9" style="11"/>
  </cols>
  <sheetData>
    <row r="1" spans="1:24" ht="23.1" customHeight="1"/>
    <row r="2" spans="1:24" ht="23.1" customHeight="1">
      <c r="B2" s="161" t="s">
        <v>64</v>
      </c>
      <c r="C2" s="163"/>
      <c r="D2" s="11" t="s">
        <v>252</v>
      </c>
    </row>
    <row r="3" spans="1:24" ht="15.9" customHeight="1">
      <c r="B3" s="1" t="s">
        <v>0</v>
      </c>
      <c r="C3" s="1"/>
      <c r="D3" s="2" t="s">
        <v>247</v>
      </c>
      <c r="E3" s="210" t="str">
        <f>IF(マスタ!H3="","",マスタ!H3)</f>
        <v/>
      </c>
      <c r="F3" s="3"/>
      <c r="G3" s="4"/>
      <c r="H3" s="4" t="s">
        <v>1</v>
      </c>
      <c r="I3" s="198" t="str">
        <f>IF(マスタ!H4="","",マスタ!H4)</f>
        <v/>
      </c>
      <c r="J3" s="5"/>
      <c r="K3" s="6" t="str">
        <f>"第"&amp;マスタ!H5&amp;"期"</f>
        <v>第期</v>
      </c>
      <c r="L3" s="6"/>
      <c r="M3" s="7" t="str">
        <f>マスタ!H6&amp;"年9月度"</f>
        <v>年9月度</v>
      </c>
      <c r="N3" s="8"/>
      <c r="O3" s="9" t="s">
        <v>2</v>
      </c>
      <c r="P3" s="10"/>
      <c r="Q3" s="10"/>
      <c r="U3" s="12"/>
      <c r="V3" s="13"/>
      <c r="W3" s="13"/>
      <c r="X3" s="13">
        <f ca="1">NOW()</f>
        <v>46072.486122106478</v>
      </c>
    </row>
    <row r="4" spans="1:24" s="17" customFormat="1" ht="15.9" customHeight="1" thickBot="1">
      <c r="B4" s="14" t="str">
        <f>マスタ!H6&amp;"年9月度"</f>
        <v>年9月度</v>
      </c>
      <c r="C4" s="14"/>
      <c r="D4" s="15"/>
      <c r="E4" s="15"/>
      <c r="F4" s="10"/>
      <c r="G4" s="10"/>
      <c r="H4" s="10"/>
      <c r="I4" s="10"/>
      <c r="J4" s="10"/>
      <c r="K4" s="10"/>
      <c r="L4" s="10"/>
      <c r="M4" s="10"/>
      <c r="N4" s="16"/>
      <c r="O4" s="16"/>
      <c r="P4" s="16"/>
      <c r="Q4" s="16"/>
      <c r="R4" s="16"/>
      <c r="S4" s="16"/>
      <c r="T4" s="16"/>
      <c r="U4" s="12"/>
      <c r="V4" s="12"/>
    </row>
    <row r="5" spans="1:24" s="12" customFormat="1" ht="15.9" customHeight="1">
      <c r="A5" s="10"/>
      <c r="B5" s="18"/>
      <c r="C5" s="19"/>
      <c r="D5" s="385" t="s">
        <v>3</v>
      </c>
      <c r="E5" s="386"/>
      <c r="F5" s="386"/>
      <c r="G5" s="386"/>
      <c r="H5" s="387"/>
      <c r="I5" s="385" t="s">
        <v>4</v>
      </c>
      <c r="J5" s="386"/>
      <c r="K5" s="386"/>
      <c r="L5" s="386"/>
      <c r="M5" s="388"/>
      <c r="N5" s="16"/>
      <c r="O5" s="20" t="str">
        <f>"【"&amp;マスタ!H5&amp;"期　上期　各部　半期実績】"</f>
        <v>【期　上期　各部　半期実績】</v>
      </c>
      <c r="P5" s="21"/>
      <c r="Q5" s="22"/>
      <c r="R5" s="22"/>
      <c r="S5" s="22"/>
      <c r="T5" s="22"/>
      <c r="U5" s="23"/>
      <c r="V5" s="24"/>
      <c r="W5" s="25"/>
      <c r="X5" s="26"/>
    </row>
    <row r="6" spans="1:24" s="12" customFormat="1" ht="15.9" customHeight="1">
      <c r="A6" s="10"/>
      <c r="B6" s="27" t="s">
        <v>6</v>
      </c>
      <c r="C6" s="28"/>
      <c r="D6" s="29" t="s">
        <v>7</v>
      </c>
      <c r="E6" s="30" t="s">
        <v>8</v>
      </c>
      <c r="F6" s="30" t="s">
        <v>9</v>
      </c>
      <c r="G6" s="31" t="s">
        <v>10</v>
      </c>
      <c r="H6" s="32" t="s">
        <v>11</v>
      </c>
      <c r="I6" s="29" t="s">
        <v>7</v>
      </c>
      <c r="J6" s="30" t="s">
        <v>12</v>
      </c>
      <c r="K6" s="31" t="s">
        <v>13</v>
      </c>
      <c r="L6" s="30" t="s">
        <v>11</v>
      </c>
      <c r="M6" s="33" t="s">
        <v>14</v>
      </c>
      <c r="N6" s="16"/>
      <c r="O6" s="34"/>
      <c r="P6" s="35" t="s">
        <v>15</v>
      </c>
      <c r="Q6" s="37"/>
      <c r="R6" s="36"/>
      <c r="S6" s="35" t="s">
        <v>63</v>
      </c>
      <c r="T6" s="37"/>
      <c r="U6" s="36"/>
      <c r="V6" s="35" t="s">
        <v>16</v>
      </c>
      <c r="W6" s="37"/>
      <c r="X6" s="165"/>
    </row>
    <row r="7" spans="1:24" s="12" customFormat="1" ht="15.9" customHeight="1">
      <c r="A7" s="10"/>
      <c r="B7" s="389" t="s">
        <v>17</v>
      </c>
      <c r="C7" s="390"/>
      <c r="D7" s="40">
        <f>SET!H5/SET!$B$1</f>
        <v>0</v>
      </c>
      <c r="E7" s="41">
        <f>SET!H18/SET!$B$1</f>
        <v>0</v>
      </c>
      <c r="F7" s="42">
        <f>SET!H32/SET!$B$1</f>
        <v>0</v>
      </c>
      <c r="G7" s="43">
        <f>SET!H47/SET!$B$1</f>
        <v>0</v>
      </c>
      <c r="H7" s="44">
        <f t="shared" ref="H7" si="0">G7-D7</f>
        <v>0</v>
      </c>
      <c r="I7" s="40">
        <f>事業部長8!I7+D7</f>
        <v>0</v>
      </c>
      <c r="J7" s="41">
        <f>事業部長8!J7+E7</f>
        <v>0</v>
      </c>
      <c r="K7" s="45">
        <f>SET!H64/SET!$B$1</f>
        <v>0</v>
      </c>
      <c r="L7" s="42">
        <f>K7-I7</f>
        <v>0</v>
      </c>
      <c r="M7" s="46">
        <f>K7-J7</f>
        <v>0</v>
      </c>
      <c r="N7" s="16"/>
      <c r="O7" s="47" t="s">
        <v>260</v>
      </c>
      <c r="P7" s="345" t="s">
        <v>18</v>
      </c>
      <c r="Q7" s="346" t="s">
        <v>2022</v>
      </c>
      <c r="R7" s="347" t="s">
        <v>261</v>
      </c>
      <c r="S7" s="345" t="s">
        <v>18</v>
      </c>
      <c r="T7" s="346" t="s">
        <v>2022</v>
      </c>
      <c r="U7" s="347" t="s">
        <v>261</v>
      </c>
      <c r="V7" s="345" t="s">
        <v>18</v>
      </c>
      <c r="W7" s="346" t="s">
        <v>2022</v>
      </c>
      <c r="X7" s="348" t="s">
        <v>261</v>
      </c>
    </row>
    <row r="8" spans="1:24" s="12" customFormat="1" ht="15.9" customHeight="1" thickBot="1">
      <c r="A8" s="10"/>
      <c r="B8" s="391" t="s">
        <v>20</v>
      </c>
      <c r="C8" s="392"/>
      <c r="D8" s="48">
        <f>SET!H6/SET!$B$1</f>
        <v>0</v>
      </c>
      <c r="E8" s="49">
        <f>SET!H19/SET!$B$1</f>
        <v>0</v>
      </c>
      <c r="F8" s="49">
        <f>SET!H33/SET!$B$1</f>
        <v>0</v>
      </c>
      <c r="G8" s="50">
        <f>SET!H48/SET!$B$1</f>
        <v>0</v>
      </c>
      <c r="H8" s="51">
        <f>G8-D8</f>
        <v>0</v>
      </c>
      <c r="I8" s="52">
        <f>事業部長8!I8+D8</f>
        <v>0</v>
      </c>
      <c r="J8" s="53">
        <f>事業部長8!J8+E8</f>
        <v>0</v>
      </c>
      <c r="K8" s="54">
        <f>SET!H65/SET!$B$1</f>
        <v>0</v>
      </c>
      <c r="L8" s="53">
        <f t="shared" ref="L8:L22" si="1">K8-I8</f>
        <v>0</v>
      </c>
      <c r="M8" s="55">
        <f t="shared" ref="M8:M22" si="2">K8-J8</f>
        <v>0</v>
      </c>
      <c r="N8" s="16"/>
      <c r="O8" s="56" t="str">
        <f>IF(マスタ!H21="","-",マスタ!H21)</f>
        <v>-</v>
      </c>
      <c r="P8" s="218">
        <f>SET!H154/SET!$B$1</f>
        <v>0</v>
      </c>
      <c r="Q8" s="332">
        <f>SET!H187/SET!$B$1</f>
        <v>0</v>
      </c>
      <c r="R8" s="219">
        <f>SET!H121/SET!$B$1</f>
        <v>0</v>
      </c>
      <c r="S8" s="218">
        <f>SET!H165/SET!$B$1</f>
        <v>0</v>
      </c>
      <c r="T8" s="332">
        <f>SET!H198/SET!$B$1</f>
        <v>0</v>
      </c>
      <c r="U8" s="220">
        <f>SET!H132/SET!$B$1</f>
        <v>0</v>
      </c>
      <c r="V8" s="221">
        <f>SET!H176/SET!$B$1</f>
        <v>0</v>
      </c>
      <c r="W8" s="332">
        <f>SET!H209/SET!$B$1</f>
        <v>0</v>
      </c>
      <c r="X8" s="318">
        <f>SET!H143/SET!$B$1</f>
        <v>0</v>
      </c>
    </row>
    <row r="9" spans="1:24" s="12" customFormat="1" ht="15.9" customHeight="1" thickTop="1">
      <c r="A9" s="10"/>
      <c r="B9" s="393" t="s">
        <v>21</v>
      </c>
      <c r="C9" s="394"/>
      <c r="D9" s="57">
        <f>IF(D7=0,0,(D8/D7))</f>
        <v>0</v>
      </c>
      <c r="E9" s="58">
        <f>IF(E7=0,0,(E8/E7))</f>
        <v>0</v>
      </c>
      <c r="F9" s="58">
        <f t="shared" ref="F9:G9" si="3">IF(F7=0,0,(F8/F7))</f>
        <v>0</v>
      </c>
      <c r="G9" s="59">
        <f t="shared" si="3"/>
        <v>0</v>
      </c>
      <c r="H9" s="60">
        <f t="shared" ref="H9:H24" si="4">G9-D9</f>
        <v>0</v>
      </c>
      <c r="I9" s="57">
        <f t="shared" ref="I9:K9" si="5">IF(I7=0,0,(I8/I7))</f>
        <v>0</v>
      </c>
      <c r="J9" s="58">
        <f t="shared" si="5"/>
        <v>0</v>
      </c>
      <c r="K9" s="59">
        <f t="shared" si="5"/>
        <v>0</v>
      </c>
      <c r="L9" s="58">
        <f t="shared" si="1"/>
        <v>0</v>
      </c>
      <c r="M9" s="61">
        <f t="shared" si="2"/>
        <v>0</v>
      </c>
      <c r="N9" s="16"/>
      <c r="O9" s="62" t="str">
        <f>IF(マスタ!H22="","-",マスタ!H22)</f>
        <v>-</v>
      </c>
      <c r="P9" s="226">
        <f>SET!H155/SET!$B$1</f>
        <v>0</v>
      </c>
      <c r="Q9" s="333">
        <f>SET!H188/SET!$B$1</f>
        <v>0</v>
      </c>
      <c r="R9" s="227">
        <f>SET!H122/SET!$B$1</f>
        <v>0</v>
      </c>
      <c r="S9" s="226">
        <f>SET!H166/SET!$B$1</f>
        <v>0</v>
      </c>
      <c r="T9" s="333">
        <f>SET!H199/SET!$B$1</f>
        <v>0</v>
      </c>
      <c r="U9" s="227">
        <f>SET!H133/SET!$B$1</f>
        <v>0</v>
      </c>
      <c r="V9" s="228">
        <f>SET!H177/SET!$B$1</f>
        <v>0</v>
      </c>
      <c r="W9" s="333">
        <f>SET!H210/SET!$B$1</f>
        <v>0</v>
      </c>
      <c r="X9" s="320">
        <f>SET!H144/SET!$B$1</f>
        <v>0</v>
      </c>
    </row>
    <row r="10" spans="1:24" s="12" customFormat="1" ht="15.9" customHeight="1">
      <c r="A10" s="10"/>
      <c r="B10" s="383" t="s">
        <v>22</v>
      </c>
      <c r="C10" s="384"/>
      <c r="D10" s="63">
        <f>SET!H7/SET!$B$1</f>
        <v>0</v>
      </c>
      <c r="E10" s="64">
        <f>SET!H20/SET!$B$1</f>
        <v>0</v>
      </c>
      <c r="F10" s="64">
        <f>SET!H34/SET!$B$1</f>
        <v>0</v>
      </c>
      <c r="G10" s="65">
        <f>SET!H49/SET!$B$1</f>
        <v>0</v>
      </c>
      <c r="H10" s="66">
        <f t="shared" si="4"/>
        <v>0</v>
      </c>
      <c r="I10" s="63">
        <f>事業部長8!I10+D10</f>
        <v>0</v>
      </c>
      <c r="J10" s="64">
        <f>事業部長8!J10+E10</f>
        <v>0</v>
      </c>
      <c r="K10" s="67">
        <f>SET!H66/SET!$B$1</f>
        <v>0</v>
      </c>
      <c r="L10" s="68">
        <f t="shared" si="1"/>
        <v>0</v>
      </c>
      <c r="M10" s="69">
        <f t="shared" si="2"/>
        <v>0</v>
      </c>
      <c r="N10" s="16"/>
      <c r="O10" s="62" t="str">
        <f>IF(マスタ!H23="","-",マスタ!H23)</f>
        <v>-</v>
      </c>
      <c r="P10" s="226">
        <f>SET!H156/SET!$B$1</f>
        <v>0</v>
      </c>
      <c r="Q10" s="333">
        <f>SET!H189/SET!$B$1</f>
        <v>0</v>
      </c>
      <c r="R10" s="227">
        <f>SET!H123/SET!$B$1</f>
        <v>0</v>
      </c>
      <c r="S10" s="226">
        <f>SET!H167/SET!$B$1</f>
        <v>0</v>
      </c>
      <c r="T10" s="333">
        <f>SET!H200/SET!$B$1</f>
        <v>0</v>
      </c>
      <c r="U10" s="227">
        <f>SET!H134/SET!$B$1</f>
        <v>0</v>
      </c>
      <c r="V10" s="228">
        <f>SET!H178/SET!$B$1</f>
        <v>0</v>
      </c>
      <c r="W10" s="333">
        <f>SET!H211/SET!$B$1</f>
        <v>0</v>
      </c>
      <c r="X10" s="320">
        <f>SET!H145/SET!$B$1</f>
        <v>0</v>
      </c>
    </row>
    <row r="11" spans="1:24" s="12" customFormat="1" ht="15.9" customHeight="1" thickBot="1">
      <c r="A11" s="10"/>
      <c r="B11" s="397" t="s">
        <v>23</v>
      </c>
      <c r="C11" s="398"/>
      <c r="D11" s="70">
        <f>D8-D10</f>
        <v>0</v>
      </c>
      <c r="E11" s="71">
        <f>E8-E10</f>
        <v>0</v>
      </c>
      <c r="F11" s="71">
        <f t="shared" ref="F11:G11" si="6">F8-F10</f>
        <v>0</v>
      </c>
      <c r="G11" s="72">
        <f t="shared" si="6"/>
        <v>0</v>
      </c>
      <c r="H11" s="73">
        <f t="shared" si="4"/>
        <v>0</v>
      </c>
      <c r="I11" s="70">
        <f t="shared" ref="I11:K11" si="7">I8-I10</f>
        <v>0</v>
      </c>
      <c r="J11" s="71">
        <f t="shared" si="7"/>
        <v>0</v>
      </c>
      <c r="K11" s="72">
        <f t="shared" si="7"/>
        <v>0</v>
      </c>
      <c r="L11" s="71">
        <f t="shared" si="1"/>
        <v>0</v>
      </c>
      <c r="M11" s="74">
        <f t="shared" si="2"/>
        <v>0</v>
      </c>
      <c r="N11" s="16"/>
      <c r="O11" s="62" t="str">
        <f>IF(マスタ!H24="","-",マスタ!H24)</f>
        <v>-</v>
      </c>
      <c r="P11" s="226">
        <f>SET!H157/SET!$B$1</f>
        <v>0</v>
      </c>
      <c r="Q11" s="333">
        <f>SET!H190/SET!$B$1</f>
        <v>0</v>
      </c>
      <c r="R11" s="227">
        <f>SET!H124/SET!$B$1</f>
        <v>0</v>
      </c>
      <c r="S11" s="226">
        <f>SET!H168/SET!$B$1</f>
        <v>0</v>
      </c>
      <c r="T11" s="333">
        <f>SET!H201/SET!$B$1</f>
        <v>0</v>
      </c>
      <c r="U11" s="227">
        <f>SET!H135/SET!$B$1</f>
        <v>0</v>
      </c>
      <c r="V11" s="228">
        <f>SET!H179/SET!$B$1</f>
        <v>0</v>
      </c>
      <c r="W11" s="333">
        <f>SET!H212/SET!$B$1</f>
        <v>0</v>
      </c>
      <c r="X11" s="320">
        <f>SET!H146/SET!$B$1</f>
        <v>0</v>
      </c>
    </row>
    <row r="12" spans="1:24" s="12" customFormat="1" ht="15.9" customHeight="1" thickTop="1">
      <c r="A12" s="10"/>
      <c r="B12" s="393" t="s">
        <v>21</v>
      </c>
      <c r="C12" s="394"/>
      <c r="D12" s="57">
        <f>IF(D7=0,0,(D11/D7))</f>
        <v>0</v>
      </c>
      <c r="E12" s="58">
        <f>IF(E7=0,0,(E11/E7))</f>
        <v>0</v>
      </c>
      <c r="F12" s="58">
        <f t="shared" ref="F12:G12" si="8">IF(F7=0,0,(F11/F7))</f>
        <v>0</v>
      </c>
      <c r="G12" s="59">
        <f t="shared" si="8"/>
        <v>0</v>
      </c>
      <c r="H12" s="60">
        <f t="shared" si="4"/>
        <v>0</v>
      </c>
      <c r="I12" s="57">
        <f t="shared" ref="I12:K12" si="9">IF(I7=0,0,(I11/I7))</f>
        <v>0</v>
      </c>
      <c r="J12" s="58">
        <f t="shared" si="9"/>
        <v>0</v>
      </c>
      <c r="K12" s="59">
        <f t="shared" si="9"/>
        <v>0</v>
      </c>
      <c r="L12" s="58">
        <f t="shared" si="1"/>
        <v>0</v>
      </c>
      <c r="M12" s="61">
        <f t="shared" si="2"/>
        <v>0</v>
      </c>
      <c r="N12" s="16"/>
      <c r="O12" s="62" t="str">
        <f>IF(マスタ!H25="","-",マスタ!H25)</f>
        <v>-</v>
      </c>
      <c r="P12" s="226">
        <f>SET!H158/SET!$B$1</f>
        <v>0</v>
      </c>
      <c r="Q12" s="333">
        <f>SET!H191/SET!$B$1</f>
        <v>0</v>
      </c>
      <c r="R12" s="227">
        <f>SET!H125/SET!$B$1</f>
        <v>0</v>
      </c>
      <c r="S12" s="226">
        <f>SET!H169/SET!$B$1</f>
        <v>0</v>
      </c>
      <c r="T12" s="333">
        <f>SET!H202/SET!$B$1</f>
        <v>0</v>
      </c>
      <c r="U12" s="227">
        <f>SET!H136/SET!$B$1</f>
        <v>0</v>
      </c>
      <c r="V12" s="228">
        <f>SET!H180/SET!$B$1</f>
        <v>0</v>
      </c>
      <c r="W12" s="333">
        <f>SET!H213/SET!$B$1</f>
        <v>0</v>
      </c>
      <c r="X12" s="320">
        <f>SET!H147/SET!$B$1</f>
        <v>0</v>
      </c>
    </row>
    <row r="13" spans="1:24" s="12" customFormat="1" ht="15.9" customHeight="1" thickBot="1">
      <c r="A13" s="10"/>
      <c r="B13" s="399" t="s">
        <v>24</v>
      </c>
      <c r="C13" s="400"/>
      <c r="D13" s="75">
        <f>SET!H9/SET!$B$1</f>
        <v>0</v>
      </c>
      <c r="E13" s="76">
        <f>SET!H22/SET!$B$1</f>
        <v>0</v>
      </c>
      <c r="F13" s="76">
        <f>SET!H36/SET!$B$1</f>
        <v>0</v>
      </c>
      <c r="G13" s="77">
        <f>SET!H51/SET!$B$1</f>
        <v>0</v>
      </c>
      <c r="H13" s="78">
        <f t="shared" si="4"/>
        <v>0</v>
      </c>
      <c r="I13" s="75">
        <f>事業部長8!I13+D13</f>
        <v>0</v>
      </c>
      <c r="J13" s="76">
        <f>事業部長8!J13+E13</f>
        <v>0</v>
      </c>
      <c r="K13" s="77">
        <f>SET!H68/SET!$B$1</f>
        <v>0</v>
      </c>
      <c r="L13" s="76">
        <f t="shared" si="1"/>
        <v>0</v>
      </c>
      <c r="M13" s="79">
        <f t="shared" si="2"/>
        <v>0</v>
      </c>
      <c r="N13" s="16"/>
      <c r="O13" s="339" t="str">
        <f>IF(マスタ!H26="","-",マスタ!H26)</f>
        <v>-</v>
      </c>
      <c r="P13" s="321">
        <f>SET!H159/SET!$B$1</f>
        <v>0</v>
      </c>
      <c r="Q13" s="334">
        <f>SET!H192/SET!$B$1</f>
        <v>0</v>
      </c>
      <c r="R13" s="323">
        <f>SET!H126/SET!$B$1</f>
        <v>0</v>
      </c>
      <c r="S13" s="321">
        <f>SET!H170/SET!$B$1</f>
        <v>0</v>
      </c>
      <c r="T13" s="334">
        <f>SET!H203/SET!$B$1</f>
        <v>0</v>
      </c>
      <c r="U13" s="323">
        <f>SET!H137/SET!$B$1</f>
        <v>0</v>
      </c>
      <c r="V13" s="237">
        <f>SET!H181/SET!$B$1</f>
        <v>0</v>
      </c>
      <c r="W13" s="334">
        <f>SET!H214/SET!$B$1</f>
        <v>0</v>
      </c>
      <c r="X13" s="324">
        <f>SET!H148/SET!$B$1</f>
        <v>0</v>
      </c>
    </row>
    <row r="14" spans="1:24" s="12" customFormat="1" ht="15.9" customHeight="1" thickTop="1" thickBot="1">
      <c r="A14" s="10"/>
      <c r="B14" s="401" t="s">
        <v>25</v>
      </c>
      <c r="C14" s="402"/>
      <c r="D14" s="75">
        <f>SET!H10/SET!$B$1</f>
        <v>0</v>
      </c>
      <c r="E14" s="76">
        <f>SET!H23/SET!$B$1</f>
        <v>0</v>
      </c>
      <c r="F14" s="76">
        <f>SET!H37/SET!$B$1</f>
        <v>0</v>
      </c>
      <c r="G14" s="77">
        <f>SET!H52/SET!$B$1</f>
        <v>0</v>
      </c>
      <c r="H14" s="78">
        <f t="shared" si="4"/>
        <v>0</v>
      </c>
      <c r="I14" s="75">
        <f>事業部長8!I14+D14</f>
        <v>0</v>
      </c>
      <c r="J14" s="76">
        <f>事業部長8!J14+E14</f>
        <v>0</v>
      </c>
      <c r="K14" s="77">
        <f>SET!H69/SET!$B$1</f>
        <v>0</v>
      </c>
      <c r="L14" s="76">
        <f t="shared" si="1"/>
        <v>0</v>
      </c>
      <c r="M14" s="79">
        <f t="shared" si="2"/>
        <v>0</v>
      </c>
      <c r="N14" s="16"/>
      <c r="O14" s="340" t="s">
        <v>262</v>
      </c>
      <c r="P14" s="325">
        <f>SUM(P8:P13)</f>
        <v>0</v>
      </c>
      <c r="Q14" s="326">
        <f t="shared" ref="Q14:X14" si="10">SUM(Q8:Q13)</f>
        <v>0</v>
      </c>
      <c r="R14" s="327">
        <f t="shared" si="10"/>
        <v>0</v>
      </c>
      <c r="S14" s="325">
        <f t="shared" si="10"/>
        <v>0</v>
      </c>
      <c r="T14" s="326">
        <f t="shared" si="10"/>
        <v>0</v>
      </c>
      <c r="U14" s="327">
        <f t="shared" si="10"/>
        <v>0</v>
      </c>
      <c r="V14" s="244">
        <f t="shared" si="10"/>
        <v>0</v>
      </c>
      <c r="W14" s="326">
        <f t="shared" si="10"/>
        <v>0</v>
      </c>
      <c r="X14" s="328">
        <f t="shared" si="10"/>
        <v>0</v>
      </c>
    </row>
    <row r="15" spans="1:24" s="12" customFormat="1" ht="15.9" customHeight="1" thickBot="1">
      <c r="A15" s="10"/>
      <c r="B15" s="383" t="s">
        <v>26</v>
      </c>
      <c r="C15" s="384"/>
      <c r="D15" s="63">
        <f>SET!H11/SET!$B$1</f>
        <v>0</v>
      </c>
      <c r="E15" s="64">
        <f>SET!H24/SET!$B$1</f>
        <v>0</v>
      </c>
      <c r="F15" s="64">
        <f>SET!H38/SET!$B$1</f>
        <v>0</v>
      </c>
      <c r="G15" s="65">
        <f>SET!H53/SET!$B$1</f>
        <v>0</v>
      </c>
      <c r="H15" s="66">
        <f t="shared" si="4"/>
        <v>0</v>
      </c>
      <c r="I15" s="63">
        <f>事業部長8!I15+D15</f>
        <v>0</v>
      </c>
      <c r="J15" s="64">
        <f>事業部長8!J15+E15</f>
        <v>0</v>
      </c>
      <c r="K15" s="65">
        <f>SET!H70/SET!$B$1</f>
        <v>0</v>
      </c>
      <c r="L15" s="64">
        <f t="shared" si="1"/>
        <v>0</v>
      </c>
      <c r="M15" s="80">
        <f t="shared" si="2"/>
        <v>0</v>
      </c>
      <c r="N15" s="16"/>
      <c r="O15" s="87"/>
      <c r="P15" s="249"/>
      <c r="Q15" s="250"/>
      <c r="R15" s="250"/>
      <c r="S15" s="251"/>
      <c r="T15" s="250"/>
      <c r="U15" s="250"/>
      <c r="V15" s="250"/>
      <c r="W15" s="250"/>
      <c r="X15" s="251"/>
    </row>
    <row r="16" spans="1:24" s="12" customFormat="1" ht="15.9" customHeight="1" thickBot="1">
      <c r="A16" s="10"/>
      <c r="B16" s="403" t="s">
        <v>27</v>
      </c>
      <c r="C16" s="404"/>
      <c r="D16" s="81">
        <f>D11-D13-D14+D15</f>
        <v>0</v>
      </c>
      <c r="E16" s="82">
        <f>E11-E13-E14+E15</f>
        <v>0</v>
      </c>
      <c r="F16" s="82">
        <f t="shared" ref="F16:G16" si="11">F11-F13-F14+F15</f>
        <v>0</v>
      </c>
      <c r="G16" s="82">
        <f t="shared" si="11"/>
        <v>0</v>
      </c>
      <c r="H16" s="83">
        <f t="shared" si="4"/>
        <v>0</v>
      </c>
      <c r="I16" s="81">
        <f t="shared" ref="I16:K16" si="12">I11-I13-I14+I15</f>
        <v>0</v>
      </c>
      <c r="J16" s="82">
        <f t="shared" si="12"/>
        <v>0</v>
      </c>
      <c r="K16" s="82">
        <f t="shared" si="12"/>
        <v>0</v>
      </c>
      <c r="L16" s="82">
        <f t="shared" si="1"/>
        <v>0</v>
      </c>
      <c r="M16" s="84">
        <f t="shared" si="2"/>
        <v>0</v>
      </c>
      <c r="N16" s="16"/>
      <c r="O16" s="252"/>
      <c r="P16" s="253"/>
      <c r="Q16" s="254"/>
      <c r="R16" s="254"/>
      <c r="S16" s="255"/>
      <c r="T16" s="254"/>
      <c r="U16" s="254"/>
      <c r="V16" s="254"/>
      <c r="W16" s="254"/>
      <c r="X16" s="256"/>
    </row>
    <row r="17" spans="1:24" s="12" customFormat="1" ht="15.9" customHeight="1" thickTop="1">
      <c r="A17" s="10"/>
      <c r="B17" s="395" t="s">
        <v>28</v>
      </c>
      <c r="C17" s="396"/>
      <c r="D17" s="63">
        <f>SET!H12/SET!$B$1</f>
        <v>0</v>
      </c>
      <c r="E17" s="64">
        <f>SET!H25/SET!$B$1</f>
        <v>0</v>
      </c>
      <c r="F17" s="64">
        <f>SET!H39/SET!$B$1</f>
        <v>0</v>
      </c>
      <c r="G17" s="65">
        <f>SET!H55/SET!$B$1</f>
        <v>0</v>
      </c>
      <c r="H17" s="66">
        <f t="shared" si="4"/>
        <v>0</v>
      </c>
      <c r="I17" s="63">
        <f>事業部長8!I17+D17</f>
        <v>0</v>
      </c>
      <c r="J17" s="64">
        <f>事業部長8!J17+E17</f>
        <v>0</v>
      </c>
      <c r="K17" s="65">
        <f>SET!H72/SET!$B$1</f>
        <v>0</v>
      </c>
      <c r="L17" s="64">
        <f t="shared" si="1"/>
        <v>0</v>
      </c>
      <c r="M17" s="80">
        <f t="shared" si="2"/>
        <v>0</v>
      </c>
      <c r="N17" s="16"/>
      <c r="O17" s="257"/>
      <c r="P17" s="258"/>
      <c r="Q17" s="259"/>
      <c r="R17" s="259"/>
      <c r="S17" s="260"/>
      <c r="T17" s="259"/>
      <c r="U17" s="259"/>
      <c r="V17" s="259"/>
      <c r="W17" s="259"/>
      <c r="X17" s="261"/>
    </row>
    <row r="18" spans="1:24" s="12" customFormat="1" ht="15.9" customHeight="1" thickBot="1">
      <c r="A18" s="10"/>
      <c r="B18" s="397" t="s">
        <v>29</v>
      </c>
      <c r="C18" s="398"/>
      <c r="D18" s="70">
        <f>D16-D17</f>
        <v>0</v>
      </c>
      <c r="E18" s="71">
        <f>E16-E17</f>
        <v>0</v>
      </c>
      <c r="F18" s="71">
        <f t="shared" ref="F18:G18" si="13">F16-F17</f>
        <v>0</v>
      </c>
      <c r="G18" s="72">
        <f t="shared" si="13"/>
        <v>0</v>
      </c>
      <c r="H18" s="73">
        <f t="shared" si="4"/>
        <v>0</v>
      </c>
      <c r="I18" s="70">
        <f t="shared" ref="I18:K18" si="14">I16-I17</f>
        <v>0</v>
      </c>
      <c r="J18" s="71">
        <f t="shared" si="14"/>
        <v>0</v>
      </c>
      <c r="K18" s="72">
        <f t="shared" si="14"/>
        <v>0</v>
      </c>
      <c r="L18" s="71">
        <f t="shared" si="1"/>
        <v>0</v>
      </c>
      <c r="M18" s="74">
        <f t="shared" si="2"/>
        <v>0</v>
      </c>
      <c r="N18" s="16"/>
      <c r="O18" s="257"/>
      <c r="P18" s="258"/>
      <c r="Q18" s="259"/>
      <c r="R18" s="259"/>
      <c r="S18" s="260"/>
      <c r="T18" s="259"/>
      <c r="U18" s="259"/>
      <c r="V18" s="259"/>
      <c r="W18" s="259"/>
      <c r="X18" s="261"/>
    </row>
    <row r="19" spans="1:24" s="12" customFormat="1" ht="15.9" customHeight="1" thickTop="1">
      <c r="A19" s="10"/>
      <c r="B19" s="399" t="s">
        <v>30</v>
      </c>
      <c r="C19" s="400"/>
      <c r="D19" s="75">
        <f>SET!H13/SET!$B$1</f>
        <v>0</v>
      </c>
      <c r="E19" s="76">
        <f>SET!H26/SET!$B$1</f>
        <v>0</v>
      </c>
      <c r="F19" s="76">
        <f>SET!H40/SET!$B$1</f>
        <v>0</v>
      </c>
      <c r="G19" s="77">
        <f>SET!H56/SET!$B$1</f>
        <v>0</v>
      </c>
      <c r="H19" s="78">
        <f t="shared" si="4"/>
        <v>0</v>
      </c>
      <c r="I19" s="75">
        <f>事業部長8!I19+D19</f>
        <v>0</v>
      </c>
      <c r="J19" s="76">
        <f>事業部長8!J19+E19</f>
        <v>0</v>
      </c>
      <c r="K19" s="77">
        <f>SET!H73/SET!$B$1</f>
        <v>0</v>
      </c>
      <c r="L19" s="76">
        <f t="shared" si="1"/>
        <v>0</v>
      </c>
      <c r="M19" s="79">
        <f t="shared" si="2"/>
        <v>0</v>
      </c>
      <c r="N19" s="16"/>
      <c r="O19" s="257"/>
      <c r="P19" s="258"/>
      <c r="Q19" s="259"/>
      <c r="R19" s="259"/>
      <c r="S19" s="260"/>
      <c r="T19" s="259"/>
      <c r="U19" s="259"/>
      <c r="V19" s="259"/>
      <c r="W19" s="259"/>
      <c r="X19" s="261"/>
    </row>
    <row r="20" spans="1:24" s="12" customFormat="1" ht="15.9" customHeight="1">
      <c r="A20" s="10"/>
      <c r="B20" s="383" t="s">
        <v>31</v>
      </c>
      <c r="C20" s="384"/>
      <c r="D20" s="88">
        <f>SET!H14/SET!$B$1</f>
        <v>0</v>
      </c>
      <c r="E20" s="89">
        <f>SET!H27/SET!$B$1</f>
        <v>0</v>
      </c>
      <c r="F20" s="89">
        <f>SET!H41/SET!$B$1</f>
        <v>0</v>
      </c>
      <c r="G20" s="90">
        <f>SET!H57/SET!$B$1</f>
        <v>0</v>
      </c>
      <c r="H20" s="91">
        <f t="shared" si="4"/>
        <v>0</v>
      </c>
      <c r="I20" s="88">
        <f>事業部長8!I20+D20</f>
        <v>0</v>
      </c>
      <c r="J20" s="89">
        <f>事業部長8!J20+E20</f>
        <v>0</v>
      </c>
      <c r="K20" s="90">
        <f>SET!H74/SET!$B$1</f>
        <v>0</v>
      </c>
      <c r="L20" s="89">
        <f t="shared" si="1"/>
        <v>0</v>
      </c>
      <c r="M20" s="92">
        <f t="shared" si="2"/>
        <v>0</v>
      </c>
      <c r="N20" s="16"/>
      <c r="O20" s="257"/>
      <c r="P20" s="258"/>
      <c r="Q20" s="259"/>
      <c r="R20" s="259"/>
      <c r="S20" s="260"/>
      <c r="T20" s="259"/>
      <c r="U20" s="259"/>
      <c r="V20" s="259"/>
      <c r="W20" s="259"/>
      <c r="X20" s="261"/>
    </row>
    <row r="21" spans="1:24" s="12" customFormat="1" ht="15.9" customHeight="1" thickBot="1">
      <c r="A21" s="10"/>
      <c r="B21" s="403" t="s">
        <v>32</v>
      </c>
      <c r="C21" s="404"/>
      <c r="D21" s="81">
        <f>D18-D19-D20</f>
        <v>0</v>
      </c>
      <c r="E21" s="82">
        <f>E18-E19-E20</f>
        <v>0</v>
      </c>
      <c r="F21" s="82">
        <f t="shared" ref="F21:G21" si="15">F18-F19-F20</f>
        <v>0</v>
      </c>
      <c r="G21" s="82">
        <f t="shared" si="15"/>
        <v>0</v>
      </c>
      <c r="H21" s="83">
        <f t="shared" si="4"/>
        <v>0</v>
      </c>
      <c r="I21" s="81">
        <f t="shared" ref="I21:K21" si="16">I18-I19-I20</f>
        <v>0</v>
      </c>
      <c r="J21" s="82">
        <f t="shared" si="16"/>
        <v>0</v>
      </c>
      <c r="K21" s="82">
        <f t="shared" si="16"/>
        <v>0</v>
      </c>
      <c r="L21" s="82">
        <f t="shared" si="1"/>
        <v>0</v>
      </c>
      <c r="M21" s="84">
        <f t="shared" si="2"/>
        <v>0</v>
      </c>
      <c r="N21" s="16"/>
      <c r="O21" s="257"/>
      <c r="P21" s="258"/>
      <c r="Q21" s="259"/>
      <c r="R21" s="259"/>
      <c r="S21" s="260"/>
      <c r="T21" s="259"/>
      <c r="U21" s="259"/>
      <c r="V21" s="259"/>
      <c r="W21" s="259"/>
      <c r="X21" s="261"/>
    </row>
    <row r="22" spans="1:24" s="12" customFormat="1" ht="15.9" customHeight="1" thickTop="1" thickBot="1">
      <c r="A22" s="10"/>
      <c r="B22" s="395" t="s">
        <v>33</v>
      </c>
      <c r="C22" s="396"/>
      <c r="D22" s="99">
        <f>SET!H15/SET!$B$1</f>
        <v>0</v>
      </c>
      <c r="E22" s="100">
        <f>SET!H28/SET!$B$1</f>
        <v>0</v>
      </c>
      <c r="F22" s="100">
        <f>SET!H42/SET!$B$1</f>
        <v>0</v>
      </c>
      <c r="G22" s="101">
        <f>SET!H58/SET!$B$1</f>
        <v>0</v>
      </c>
      <c r="H22" s="78">
        <f t="shared" si="4"/>
        <v>0</v>
      </c>
      <c r="I22" s="63">
        <f>事業部長8!I22+D22</f>
        <v>0</v>
      </c>
      <c r="J22" s="64">
        <f>事業部長8!J22+E22</f>
        <v>0</v>
      </c>
      <c r="K22" s="65">
        <f>SET!H75/SET!$B$1</f>
        <v>0</v>
      </c>
      <c r="L22" s="64">
        <f t="shared" si="1"/>
        <v>0</v>
      </c>
      <c r="M22" s="80">
        <f t="shared" si="2"/>
        <v>0</v>
      </c>
      <c r="N22" s="16"/>
      <c r="O22" s="257"/>
      <c r="P22" s="258"/>
      <c r="Q22" s="259"/>
      <c r="R22" s="259"/>
      <c r="S22" s="260"/>
      <c r="T22" s="259"/>
      <c r="U22" s="259"/>
      <c r="V22" s="259"/>
      <c r="W22" s="259"/>
      <c r="X22" s="261"/>
    </row>
    <row r="23" spans="1:24" s="12" customFormat="1" ht="15.9" customHeight="1" thickTop="1">
      <c r="A23" s="10"/>
      <c r="B23" s="389" t="s">
        <v>34</v>
      </c>
      <c r="C23" s="390"/>
      <c r="D23" s="262">
        <f>SET!H16/SET!$B$1</f>
        <v>0</v>
      </c>
      <c r="E23" s="263">
        <f>SET!H29/SET!$B$1</f>
        <v>0</v>
      </c>
      <c r="F23" s="263">
        <f>SET!H43/SET!$B$1</f>
        <v>0</v>
      </c>
      <c r="G23" s="102">
        <f>SET!H59/SET!$B$1</f>
        <v>0</v>
      </c>
      <c r="H23" s="264">
        <f t="shared" si="4"/>
        <v>0</v>
      </c>
      <c r="I23" s="103"/>
      <c r="J23" s="104" t="s">
        <v>35</v>
      </c>
      <c r="K23" s="105" t="s">
        <v>36</v>
      </c>
      <c r="L23" s="105" t="s">
        <v>37</v>
      </c>
      <c r="M23" s="106" t="s">
        <v>38</v>
      </c>
      <c r="N23" s="16"/>
      <c r="O23" s="257"/>
      <c r="P23" s="265"/>
      <c r="Q23" s="266"/>
      <c r="R23" s="266"/>
      <c r="S23" s="260"/>
      <c r="T23" s="266"/>
      <c r="U23" s="266"/>
      <c r="V23" s="266"/>
      <c r="W23" s="266"/>
      <c r="X23" s="267"/>
    </row>
    <row r="24" spans="1:24" s="12" customFormat="1" ht="15.9" customHeight="1">
      <c r="A24" s="10"/>
      <c r="B24" s="401" t="s">
        <v>39</v>
      </c>
      <c r="C24" s="402"/>
      <c r="D24" s="107">
        <f>IF(D7=0,0,(D23/D7)*30)</f>
        <v>0</v>
      </c>
      <c r="E24" s="108">
        <f>IF(E7=0,0,(E23/E7)*30)</f>
        <v>0</v>
      </c>
      <c r="F24" s="108">
        <f t="shared" ref="F24:G24" si="17">IF(F7=0,0,(F23/F7)*30)</f>
        <v>0</v>
      </c>
      <c r="G24" s="109">
        <f t="shared" si="17"/>
        <v>0</v>
      </c>
      <c r="H24" s="110">
        <f t="shared" si="4"/>
        <v>0</v>
      </c>
      <c r="I24" s="111" t="s">
        <v>40</v>
      </c>
      <c r="J24" s="112">
        <f>SET!H291/SET!$B$1</f>
        <v>0</v>
      </c>
      <c r="K24" s="113">
        <f>SET!H292/SET!$B$1</f>
        <v>0</v>
      </c>
      <c r="L24" s="113">
        <f>SET!H293/SET!$B$1</f>
        <v>0</v>
      </c>
      <c r="M24" s="114">
        <f>SET!H294</f>
        <v>0</v>
      </c>
      <c r="N24" s="16"/>
      <c r="O24" s="268"/>
      <c r="P24" s="96"/>
      <c r="Q24" s="96"/>
      <c r="R24" s="96"/>
      <c r="S24" s="96"/>
      <c r="T24" s="96"/>
      <c r="U24" s="96"/>
      <c r="V24" s="96"/>
      <c r="W24" s="96"/>
      <c r="X24" s="269"/>
    </row>
    <row r="25" spans="1:24" s="12" customFormat="1" ht="15.9" customHeight="1" thickBot="1">
      <c r="A25" s="10"/>
      <c r="B25" s="406" t="s">
        <v>41</v>
      </c>
      <c r="C25" s="407"/>
      <c r="D25" s="115"/>
      <c r="E25" s="116"/>
      <c r="F25" s="117">
        <f>SET!H44/SET!$B$1</f>
        <v>0</v>
      </c>
      <c r="G25" s="118">
        <f>SET!H60/SET!$B$1</f>
        <v>0</v>
      </c>
      <c r="H25" s="119"/>
      <c r="I25" s="124" t="s">
        <v>256</v>
      </c>
      <c r="J25" s="349">
        <f>SET!H287/SET!$B$1</f>
        <v>0</v>
      </c>
      <c r="K25" s="125">
        <f>SET!H288/SET!$B$1</f>
        <v>0</v>
      </c>
      <c r="L25" s="125">
        <f>SET!H289/SET!$B$1</f>
        <v>0</v>
      </c>
      <c r="M25" s="126">
        <f>SET!H290</f>
        <v>0</v>
      </c>
      <c r="N25" s="16"/>
      <c r="O25" s="268"/>
      <c r="P25" s="96"/>
      <c r="Q25" s="96"/>
      <c r="R25" s="96"/>
      <c r="S25" s="96"/>
      <c r="T25" s="96"/>
      <c r="U25" s="96"/>
      <c r="V25" s="96"/>
      <c r="W25" s="96"/>
      <c r="X25" s="269"/>
    </row>
    <row r="26" spans="1:24" s="12" customFormat="1" ht="15.9" customHeight="1" thickTop="1" thickBot="1">
      <c r="A26" s="10"/>
      <c r="B26" s="408" t="s">
        <v>42</v>
      </c>
      <c r="C26" s="409"/>
      <c r="D26" s="120"/>
      <c r="E26" s="121"/>
      <c r="F26" s="71">
        <f>SET!H45/SET!$B$1</f>
        <v>0</v>
      </c>
      <c r="G26" s="122">
        <f>SET!H61/SET!$B$1</f>
        <v>0</v>
      </c>
      <c r="H26" s="123"/>
      <c r="I26" s="270"/>
      <c r="J26" s="271"/>
      <c r="K26" s="272"/>
      <c r="L26" s="273"/>
      <c r="M26" s="274"/>
      <c r="N26" s="16"/>
      <c r="O26" s="268"/>
      <c r="P26" s="96"/>
      <c r="Q26" s="96"/>
      <c r="R26" s="96"/>
      <c r="S26" s="96"/>
      <c r="T26" s="96"/>
      <c r="U26" s="96"/>
      <c r="V26" s="96"/>
      <c r="W26" s="96"/>
      <c r="X26" s="269"/>
    </row>
    <row r="27" spans="1:24" s="12" customFormat="1" ht="15.9" customHeight="1" thickTop="1" thickBot="1">
      <c r="A27" s="10"/>
      <c r="B27" s="416" t="s">
        <v>44</v>
      </c>
      <c r="C27" s="417"/>
      <c r="D27" s="199"/>
      <c r="E27" s="127">
        <f>SET!H29/SET!$B$1</f>
        <v>0</v>
      </c>
      <c r="F27" s="128"/>
      <c r="G27" s="129">
        <f>SET!H61/SET!$B$1</f>
        <v>0</v>
      </c>
      <c r="H27" s="342"/>
      <c r="I27" s="343"/>
      <c r="J27" s="130">
        <f>事業部長8!J27+E27</f>
        <v>0</v>
      </c>
      <c r="K27" s="129">
        <f>SET!H75/SET!$B$1</f>
        <v>0</v>
      </c>
      <c r="L27" s="200"/>
      <c r="M27" s="131">
        <f t="shared" ref="M27" si="18">K27-J27</f>
        <v>0</v>
      </c>
      <c r="N27" s="16"/>
      <c r="O27" s="257"/>
      <c r="P27" s="265"/>
      <c r="Q27" s="265"/>
      <c r="R27" s="265"/>
      <c r="S27" s="265"/>
      <c r="T27" s="265"/>
      <c r="U27" s="265"/>
      <c r="V27" s="265"/>
      <c r="W27" s="265"/>
      <c r="X27" s="269"/>
    </row>
    <row r="28" spans="1:24" s="12" customFormat="1" ht="15.9" customHeight="1">
      <c r="A28" s="10"/>
      <c r="B28" s="10" t="s">
        <v>43</v>
      </c>
      <c r="C28" s="10"/>
      <c r="D28" s="10"/>
      <c r="E28" s="10"/>
      <c r="F28" s="10"/>
      <c r="G28" s="10"/>
      <c r="H28" s="10"/>
      <c r="I28" s="10"/>
      <c r="J28" s="10"/>
      <c r="K28" s="10"/>
      <c r="L28" s="10"/>
      <c r="M28" s="10"/>
      <c r="N28" s="16"/>
      <c r="O28" s="268"/>
      <c r="P28" s="265"/>
      <c r="Q28" s="277"/>
      <c r="R28" s="277"/>
      <c r="S28" s="277"/>
      <c r="T28" s="265"/>
      <c r="U28" s="265"/>
      <c r="V28" s="265"/>
      <c r="W28" s="265"/>
      <c r="X28" s="269"/>
    </row>
    <row r="29" spans="1:24" s="12" customFormat="1" ht="15.9" customHeight="1" thickBot="1">
      <c r="A29" s="10"/>
      <c r="B29" s="10" t="s">
        <v>257</v>
      </c>
      <c r="C29" s="10"/>
      <c r="D29" s="17"/>
      <c r="E29" s="17"/>
      <c r="F29" s="132"/>
      <c r="G29" s="17"/>
      <c r="H29" s="17" t="s">
        <v>263</v>
      </c>
      <c r="I29" s="17"/>
      <c r="J29" s="17"/>
      <c r="K29" s="17"/>
      <c r="L29" s="17"/>
      <c r="M29" s="133" t="s">
        <v>5</v>
      </c>
      <c r="N29" s="16"/>
      <c r="O29" s="257"/>
      <c r="P29" s="278"/>
      <c r="Q29" s="279"/>
      <c r="R29" s="279"/>
      <c r="S29" s="279"/>
      <c r="T29" s="279"/>
      <c r="U29" s="279"/>
      <c r="V29" s="279"/>
      <c r="W29" s="96"/>
      <c r="X29" s="269"/>
    </row>
    <row r="30" spans="1:24" s="12" customFormat="1" ht="15.9" customHeight="1">
      <c r="A30" s="16"/>
      <c r="B30" s="134" t="s">
        <v>45</v>
      </c>
      <c r="C30" s="421" t="s">
        <v>46</v>
      </c>
      <c r="D30" s="422"/>
      <c r="E30" s="136" t="s">
        <v>47</v>
      </c>
      <c r="F30" s="135" t="s">
        <v>48</v>
      </c>
      <c r="G30" s="137" t="s">
        <v>49</v>
      </c>
      <c r="H30" s="329" t="s">
        <v>45</v>
      </c>
      <c r="I30" s="418" t="s">
        <v>46</v>
      </c>
      <c r="J30" s="419"/>
      <c r="K30" s="166" t="s">
        <v>73</v>
      </c>
      <c r="L30" s="85" t="s">
        <v>74</v>
      </c>
      <c r="M30" s="86" t="s">
        <v>75</v>
      </c>
      <c r="N30" s="16"/>
      <c r="O30" s="257"/>
      <c r="P30" s="278"/>
      <c r="Q30" s="279"/>
      <c r="R30" s="279"/>
      <c r="S30" s="279"/>
      <c r="T30" s="279"/>
      <c r="U30" s="279"/>
      <c r="V30" s="279"/>
      <c r="W30" s="96"/>
      <c r="X30" s="269"/>
    </row>
    <row r="31" spans="1:24" s="12" customFormat="1" ht="15.9" customHeight="1">
      <c r="A31" s="16"/>
      <c r="B31" s="138">
        <f>マスタ!H31</f>
        <v>0</v>
      </c>
      <c r="C31" s="412">
        <f>マスタ!H32</f>
        <v>0</v>
      </c>
      <c r="D31" s="413"/>
      <c r="E31" s="362">
        <f>マスタ!H33/SET!$B$1</f>
        <v>0</v>
      </c>
      <c r="F31" s="363">
        <f>マスタ!H34/SET!$B$1</f>
        <v>0</v>
      </c>
      <c r="G31" s="364">
        <f t="shared" ref="G31:G46" si="19">E31-F31</f>
        <v>0</v>
      </c>
      <c r="H31" s="138">
        <f>マスタ!H95</f>
        <v>0</v>
      </c>
      <c r="I31" s="420">
        <f>マスタ!H96</f>
        <v>0</v>
      </c>
      <c r="J31" s="412"/>
      <c r="K31" s="362">
        <f>マスタ!H97/SET!$B$1</f>
        <v>0</v>
      </c>
      <c r="L31" s="363">
        <f>マスタ!H98/SET!$B$1</f>
        <v>0</v>
      </c>
      <c r="M31" s="357">
        <f>_xlfn.XLOOKUP(H31,事業部長4!$H$31:$H$46,事業部長4!$K$31:$K$46,0,0,1)</f>
        <v>0</v>
      </c>
      <c r="N31" s="16"/>
      <c r="O31" s="257"/>
      <c r="P31" s="278"/>
      <c r="Q31" s="279"/>
      <c r="R31" s="279"/>
      <c r="S31" s="279"/>
      <c r="T31" s="279"/>
      <c r="U31" s="279"/>
      <c r="V31" s="279"/>
      <c r="W31" s="96"/>
      <c r="X31" s="269"/>
    </row>
    <row r="32" spans="1:24" s="12" customFormat="1" ht="15.9" customHeight="1">
      <c r="A32" s="16"/>
      <c r="B32" s="139">
        <f>マスタ!H35</f>
        <v>0</v>
      </c>
      <c r="C32" s="375">
        <f>マスタ!H36</f>
        <v>0</v>
      </c>
      <c r="D32" s="376"/>
      <c r="E32" s="365">
        <f>マスタ!H37/SET!$B$1</f>
        <v>0</v>
      </c>
      <c r="F32" s="366">
        <f>マスタ!H38/SET!$B$1</f>
        <v>0</v>
      </c>
      <c r="G32" s="367">
        <f t="shared" si="19"/>
        <v>0</v>
      </c>
      <c r="H32" s="139">
        <f>マスタ!H99</f>
        <v>0</v>
      </c>
      <c r="I32" s="375">
        <f>マスタ!H100</f>
        <v>0</v>
      </c>
      <c r="J32" s="376"/>
      <c r="K32" s="365">
        <f>マスタ!H101/SET!$B$1</f>
        <v>0</v>
      </c>
      <c r="L32" s="366">
        <f>マスタ!H102/SET!$B$1</f>
        <v>0</v>
      </c>
      <c r="M32" s="359">
        <f>_xlfn.XLOOKUP(H32,事業部長4!$H$31:$H$46,事業部長4!$K$31:$K$46,0,0,1)</f>
        <v>0</v>
      </c>
      <c r="N32" s="16"/>
      <c r="O32" s="257"/>
      <c r="P32" s="278"/>
      <c r="Q32" s="279"/>
      <c r="R32" s="279"/>
      <c r="S32" s="279"/>
      <c r="T32" s="279"/>
      <c r="U32" s="279"/>
      <c r="V32" s="279"/>
      <c r="W32" s="96"/>
      <c r="X32" s="269"/>
    </row>
    <row r="33" spans="1:24" s="12" customFormat="1" ht="15.9" customHeight="1">
      <c r="A33" s="16"/>
      <c r="B33" s="139">
        <f>マスタ!H39</f>
        <v>0</v>
      </c>
      <c r="C33" s="375">
        <f>マスタ!H40</f>
        <v>0</v>
      </c>
      <c r="D33" s="376"/>
      <c r="E33" s="365">
        <f>マスタ!H41/SET!$B$1</f>
        <v>0</v>
      </c>
      <c r="F33" s="366">
        <f>マスタ!H42/SET!$B$1</f>
        <v>0</v>
      </c>
      <c r="G33" s="367">
        <f t="shared" si="19"/>
        <v>0</v>
      </c>
      <c r="H33" s="139">
        <f>マスタ!H103</f>
        <v>0</v>
      </c>
      <c r="I33" s="375">
        <f>マスタ!H104</f>
        <v>0</v>
      </c>
      <c r="J33" s="376"/>
      <c r="K33" s="365">
        <f>マスタ!H105/SET!$B$1</f>
        <v>0</v>
      </c>
      <c r="L33" s="366">
        <f>マスタ!H106/SET!$B$1</f>
        <v>0</v>
      </c>
      <c r="M33" s="359">
        <f>_xlfn.XLOOKUP(H33,事業部長4!$H$31:$H$46,事業部長4!$K$31:$K$46,0,0,1)</f>
        <v>0</v>
      </c>
      <c r="N33" s="16"/>
      <c r="O33" s="257"/>
      <c r="P33" s="96"/>
      <c r="Q33" s="279"/>
      <c r="R33" s="279"/>
      <c r="S33" s="279"/>
      <c r="T33" s="279"/>
      <c r="U33" s="279"/>
      <c r="V33" s="279"/>
      <c r="W33" s="96"/>
      <c r="X33" s="269"/>
    </row>
    <row r="34" spans="1:24" s="12" customFormat="1" ht="15.9" customHeight="1">
      <c r="A34" s="16"/>
      <c r="B34" s="139">
        <f>マスタ!H43</f>
        <v>0</v>
      </c>
      <c r="C34" s="375">
        <f>マスタ!H44</f>
        <v>0</v>
      </c>
      <c r="D34" s="376"/>
      <c r="E34" s="365">
        <f>マスタ!H45/SET!$B$1</f>
        <v>0</v>
      </c>
      <c r="F34" s="366">
        <f>マスタ!H46/SET!$B$1</f>
        <v>0</v>
      </c>
      <c r="G34" s="367">
        <f t="shared" si="19"/>
        <v>0</v>
      </c>
      <c r="H34" s="139">
        <f>マスタ!H107</f>
        <v>0</v>
      </c>
      <c r="I34" s="375">
        <f>マスタ!H108</f>
        <v>0</v>
      </c>
      <c r="J34" s="376"/>
      <c r="K34" s="365">
        <f>マスタ!H109/SET!$B$1</f>
        <v>0</v>
      </c>
      <c r="L34" s="366">
        <f>マスタ!H110/SET!$B$1</f>
        <v>0</v>
      </c>
      <c r="M34" s="359">
        <f>_xlfn.XLOOKUP(H34,事業部長4!$H$31:$H$46,事業部長4!$K$31:$K$46,0,0,1)</f>
        <v>0</v>
      </c>
      <c r="N34" s="16"/>
      <c r="O34" s="284"/>
      <c r="P34" s="96"/>
      <c r="Q34" s="279"/>
      <c r="R34" s="279"/>
      <c r="S34" s="279"/>
      <c r="T34" s="279"/>
      <c r="U34" s="279"/>
      <c r="V34" s="279"/>
      <c r="W34" s="96"/>
      <c r="X34" s="269"/>
    </row>
    <row r="35" spans="1:24" s="12" customFormat="1" ht="15.9" customHeight="1">
      <c r="A35" s="16"/>
      <c r="B35" s="139">
        <f>マスタ!H47</f>
        <v>0</v>
      </c>
      <c r="C35" s="375">
        <f>マスタ!H48</f>
        <v>0</v>
      </c>
      <c r="D35" s="376"/>
      <c r="E35" s="365">
        <f>マスタ!H49/SET!$B$1</f>
        <v>0</v>
      </c>
      <c r="F35" s="366">
        <f>マスタ!H50/SET!$B$1</f>
        <v>0</v>
      </c>
      <c r="G35" s="367">
        <f t="shared" si="19"/>
        <v>0</v>
      </c>
      <c r="H35" s="139">
        <f>マスタ!H111</f>
        <v>0</v>
      </c>
      <c r="I35" s="375">
        <f>マスタ!H112</f>
        <v>0</v>
      </c>
      <c r="J35" s="376"/>
      <c r="K35" s="365">
        <f>マスタ!H113/SET!$B$1</f>
        <v>0</v>
      </c>
      <c r="L35" s="366">
        <f>マスタ!H114/SET!$B$1</f>
        <v>0</v>
      </c>
      <c r="M35" s="359">
        <f>_xlfn.XLOOKUP(H35,事業部長4!$H$31:$H$46,事業部長4!$K$31:$K$46,0,0,1)</f>
        <v>0</v>
      </c>
      <c r="N35" s="16"/>
      <c r="O35" s="285"/>
      <c r="P35" s="96"/>
      <c r="Q35" s="279"/>
      <c r="R35" s="279"/>
      <c r="S35" s="279"/>
      <c r="T35" s="279"/>
      <c r="U35" s="279"/>
      <c r="V35" s="279"/>
      <c r="W35" s="96"/>
      <c r="X35" s="269"/>
    </row>
    <row r="36" spans="1:24" s="12" customFormat="1" ht="15.9" customHeight="1" thickBot="1">
      <c r="A36" s="16"/>
      <c r="B36" s="139">
        <f>マスタ!H51</f>
        <v>0</v>
      </c>
      <c r="C36" s="375">
        <f>マスタ!H52</f>
        <v>0</v>
      </c>
      <c r="D36" s="376"/>
      <c r="E36" s="365">
        <f>マスタ!H53/SET!$B$1</f>
        <v>0</v>
      </c>
      <c r="F36" s="366">
        <f>マスタ!H54/SET!$B$1</f>
        <v>0</v>
      </c>
      <c r="G36" s="367">
        <f t="shared" si="19"/>
        <v>0</v>
      </c>
      <c r="H36" s="139">
        <f>マスタ!H115</f>
        <v>0</v>
      </c>
      <c r="I36" s="375">
        <f>マスタ!H116</f>
        <v>0</v>
      </c>
      <c r="J36" s="376"/>
      <c r="K36" s="365">
        <f>マスタ!H117/SET!$B$1</f>
        <v>0</v>
      </c>
      <c r="L36" s="366">
        <f>マスタ!H118/SET!$B$1</f>
        <v>0</v>
      </c>
      <c r="M36" s="359">
        <f>_xlfn.XLOOKUP(H36,事業部長4!$H$31:$H$46,事業部長4!$K$31:$K$46,0,0,1)</f>
        <v>0</v>
      </c>
      <c r="N36" s="16"/>
      <c r="O36" s="286"/>
      <c r="P36" s="145"/>
      <c r="Q36" s="287"/>
      <c r="R36" s="288"/>
      <c r="S36" s="288"/>
      <c r="T36" s="287"/>
      <c r="U36" s="289"/>
      <c r="V36" s="288"/>
      <c r="W36" s="145"/>
      <c r="X36" s="290"/>
    </row>
    <row r="37" spans="1:24" s="12" customFormat="1" ht="15.9" customHeight="1" thickBot="1">
      <c r="A37" s="16"/>
      <c r="B37" s="139">
        <f>マスタ!H55</f>
        <v>0</v>
      </c>
      <c r="C37" s="375">
        <f>マスタ!H56</f>
        <v>0</v>
      </c>
      <c r="D37" s="376"/>
      <c r="E37" s="365">
        <f>マスタ!H57/SET!$B$1</f>
        <v>0</v>
      </c>
      <c r="F37" s="366">
        <f>マスタ!H58/SET!$B$1</f>
        <v>0</v>
      </c>
      <c r="G37" s="367">
        <f t="shared" si="19"/>
        <v>0</v>
      </c>
      <c r="H37" s="139">
        <f>マスタ!H119</f>
        <v>0</v>
      </c>
      <c r="I37" s="375">
        <f>マスタ!H120</f>
        <v>0</v>
      </c>
      <c r="J37" s="376"/>
      <c r="K37" s="365">
        <f>マスタ!H1121/SET!$B$1</f>
        <v>0</v>
      </c>
      <c r="L37" s="366">
        <f>マスタ!H122/SET!$B$1</f>
        <v>0</v>
      </c>
      <c r="M37" s="359">
        <f>_xlfn.XLOOKUP(H37,事業部長4!$H$31:$H$46,事業部長4!$K$31:$K$46,0,0,1)</f>
        <v>0</v>
      </c>
      <c r="N37" s="16"/>
      <c r="P37" s="16"/>
      <c r="Q37" s="16"/>
      <c r="R37" s="16"/>
      <c r="S37" s="16"/>
      <c r="T37" s="16"/>
      <c r="U37" s="16"/>
    </row>
    <row r="38" spans="1:24" s="12" customFormat="1" ht="15.9" customHeight="1">
      <c r="A38" s="16"/>
      <c r="B38" s="139">
        <f>マスタ!H59</f>
        <v>0</v>
      </c>
      <c r="C38" s="375">
        <f>マスタ!H60</f>
        <v>0</v>
      </c>
      <c r="D38" s="376"/>
      <c r="E38" s="365">
        <f>マスタ!H61/SET!$B$1</f>
        <v>0</v>
      </c>
      <c r="F38" s="366">
        <f>マスタ!H62/SET!$B$1</f>
        <v>0</v>
      </c>
      <c r="G38" s="367">
        <f t="shared" si="19"/>
        <v>0</v>
      </c>
      <c r="H38" s="139">
        <f>マスタ!H123</f>
        <v>0</v>
      </c>
      <c r="I38" s="375">
        <f>マスタ!H124</f>
        <v>0</v>
      </c>
      <c r="J38" s="376"/>
      <c r="K38" s="365">
        <f>マスタ!H125/SET!$B$1</f>
        <v>0</v>
      </c>
      <c r="L38" s="366">
        <f>マスタ!H126/SET!$B$1</f>
        <v>0</v>
      </c>
      <c r="M38" s="359">
        <f>_xlfn.XLOOKUP(H38,事業部長4!$H$31:$H$46,事業部長4!$K$31:$K$46,0,0,1)</f>
        <v>0</v>
      </c>
      <c r="N38" s="16"/>
      <c r="O38" s="291"/>
      <c r="P38" s="292"/>
      <c r="Q38" s="292"/>
      <c r="R38" s="292"/>
      <c r="S38" s="292"/>
      <c r="T38" s="292"/>
      <c r="U38" s="292"/>
      <c r="V38" s="94"/>
      <c r="W38" s="94"/>
      <c r="X38" s="293"/>
    </row>
    <row r="39" spans="1:24" s="12" customFormat="1" ht="15.9" customHeight="1">
      <c r="A39" s="16"/>
      <c r="B39" s="139">
        <f>マスタ!H63</f>
        <v>0</v>
      </c>
      <c r="C39" s="375">
        <f>マスタ!H64</f>
        <v>0</v>
      </c>
      <c r="D39" s="376"/>
      <c r="E39" s="365">
        <f>マスタ!H65/SET!$B$1</f>
        <v>0</v>
      </c>
      <c r="F39" s="366">
        <f>マスタ!H66/SET!$B$1</f>
        <v>0</v>
      </c>
      <c r="G39" s="367">
        <f t="shared" si="19"/>
        <v>0</v>
      </c>
      <c r="H39" s="139">
        <f>マスタ!H127</f>
        <v>0</v>
      </c>
      <c r="I39" s="375">
        <f>マスタ!H128</f>
        <v>0</v>
      </c>
      <c r="J39" s="376"/>
      <c r="K39" s="365">
        <f>マスタ!H129/SET!$B$1</f>
        <v>0</v>
      </c>
      <c r="L39" s="366">
        <f>マスタ!H130/SET!$B$1</f>
        <v>0</v>
      </c>
      <c r="M39" s="359">
        <f>_xlfn.XLOOKUP(H39,事業部長4!$H$31:$H$46,事業部長4!$K$31:$K$46,0,0,1)</f>
        <v>0</v>
      </c>
      <c r="N39" s="16"/>
      <c r="O39" s="285"/>
      <c r="P39" s="265"/>
      <c r="Q39" s="265"/>
      <c r="R39" s="265"/>
      <c r="S39" s="265"/>
      <c r="T39" s="265"/>
      <c r="U39" s="265"/>
      <c r="V39" s="96"/>
      <c r="W39" s="96"/>
      <c r="X39" s="269"/>
    </row>
    <row r="40" spans="1:24" s="12" customFormat="1" ht="15.9" customHeight="1">
      <c r="A40" s="16"/>
      <c r="B40" s="139">
        <f>マスタ!H67</f>
        <v>0</v>
      </c>
      <c r="C40" s="375">
        <f>マスタ!H68</f>
        <v>0</v>
      </c>
      <c r="D40" s="376"/>
      <c r="E40" s="365">
        <f>マスタ!H69/SET!$B$1</f>
        <v>0</v>
      </c>
      <c r="F40" s="366">
        <f>マスタ!H70/SET!$B$1</f>
        <v>0</v>
      </c>
      <c r="G40" s="367">
        <f t="shared" si="19"/>
        <v>0</v>
      </c>
      <c r="H40" s="139">
        <f>マスタ!H131</f>
        <v>0</v>
      </c>
      <c r="I40" s="375">
        <f>マスタ!H132</f>
        <v>0</v>
      </c>
      <c r="J40" s="376"/>
      <c r="K40" s="365">
        <f>マスタ!H133/SET!$B$1</f>
        <v>0</v>
      </c>
      <c r="L40" s="366">
        <f>マスタ!H134/SET!$B$1</f>
        <v>0</v>
      </c>
      <c r="M40" s="359">
        <f>_xlfn.XLOOKUP(H40,事業部長4!$H$31:$H$46,事業部長4!$K$31:$K$46,0,0,1)</f>
        <v>0</v>
      </c>
      <c r="N40" s="16"/>
      <c r="O40" s="294"/>
      <c r="P40" s="96"/>
      <c r="Q40" s="96"/>
      <c r="R40" s="96"/>
      <c r="S40" s="96"/>
      <c r="T40" s="96"/>
      <c r="U40" s="96"/>
      <c r="V40" s="96"/>
      <c r="W40" s="96"/>
      <c r="X40" s="269"/>
    </row>
    <row r="41" spans="1:24" s="12" customFormat="1" ht="15.9" customHeight="1">
      <c r="A41" s="16"/>
      <c r="B41" s="139">
        <f>マスタ!H71</f>
        <v>0</v>
      </c>
      <c r="C41" s="375">
        <f>マスタ!H72</f>
        <v>0</v>
      </c>
      <c r="D41" s="376"/>
      <c r="E41" s="365">
        <f>マスタ!H73/SET!$B$1</f>
        <v>0</v>
      </c>
      <c r="F41" s="366">
        <f>マスタ!H74/SET!$B$1</f>
        <v>0</v>
      </c>
      <c r="G41" s="367">
        <f t="shared" si="19"/>
        <v>0</v>
      </c>
      <c r="H41" s="139">
        <f>マスタ!H135</f>
        <v>0</v>
      </c>
      <c r="I41" s="375">
        <f>マスタ!H136</f>
        <v>0</v>
      </c>
      <c r="J41" s="376"/>
      <c r="K41" s="365">
        <f>マスタ!H137/SET!$B$1</f>
        <v>0</v>
      </c>
      <c r="L41" s="366">
        <f>マスタ!H138/SET!$B$1</f>
        <v>0</v>
      </c>
      <c r="M41" s="359">
        <f>_xlfn.XLOOKUP(H41,事業部長4!$H$31:$H$46,事業部長4!$K$31:$K$46,0,0,1)</f>
        <v>0</v>
      </c>
      <c r="N41" s="16"/>
      <c r="O41" s="294"/>
      <c r="P41" s="96"/>
      <c r="Q41" s="96"/>
      <c r="R41" s="96"/>
      <c r="S41" s="96"/>
      <c r="T41" s="96"/>
      <c r="U41" s="96"/>
      <c r="V41" s="96"/>
      <c r="W41" s="96"/>
      <c r="X41" s="269"/>
    </row>
    <row r="42" spans="1:24" s="12" customFormat="1" ht="15.9" customHeight="1">
      <c r="A42" s="16"/>
      <c r="B42" s="139">
        <f>マスタ!H75</f>
        <v>0</v>
      </c>
      <c r="C42" s="375">
        <f>マスタ!H76</f>
        <v>0</v>
      </c>
      <c r="D42" s="376"/>
      <c r="E42" s="365">
        <f>マスタ!H77/SET!$B$1</f>
        <v>0</v>
      </c>
      <c r="F42" s="366">
        <f>マスタ!H78/SET!$B$1</f>
        <v>0</v>
      </c>
      <c r="G42" s="367">
        <f t="shared" si="19"/>
        <v>0</v>
      </c>
      <c r="H42" s="139">
        <f>マスタ!H139</f>
        <v>0</v>
      </c>
      <c r="I42" s="375">
        <f>マスタ!H140</f>
        <v>0</v>
      </c>
      <c r="J42" s="376"/>
      <c r="K42" s="365">
        <f>マスタ!H141/SET!$B$1</f>
        <v>0</v>
      </c>
      <c r="L42" s="366">
        <f>マスタ!H142/SET!$B$1</f>
        <v>0</v>
      </c>
      <c r="M42" s="359">
        <f>_xlfn.XLOOKUP(H42,事業部長4!$H$31:$H$46,事業部長4!$K$31:$K$46,0,0,1)</f>
        <v>0</v>
      </c>
      <c r="N42" s="16"/>
      <c r="O42" s="294"/>
      <c r="P42" s="96"/>
      <c r="Q42" s="96"/>
      <c r="R42" s="96"/>
      <c r="S42" s="96"/>
      <c r="T42" s="96"/>
      <c r="U42" s="96"/>
      <c r="V42" s="96"/>
      <c r="W42" s="96"/>
      <c r="X42" s="269"/>
    </row>
    <row r="43" spans="1:24" s="12" customFormat="1" ht="15.9" customHeight="1">
      <c r="A43" s="16"/>
      <c r="B43" s="139">
        <f>マスタ!H79</f>
        <v>0</v>
      </c>
      <c r="C43" s="375">
        <f>マスタ!H80</f>
        <v>0</v>
      </c>
      <c r="D43" s="376"/>
      <c r="E43" s="365">
        <f>マスタ!H81/SET!$B$1</f>
        <v>0</v>
      </c>
      <c r="F43" s="366">
        <f>マスタ!H82/SET!$B$1</f>
        <v>0</v>
      </c>
      <c r="G43" s="367">
        <f t="shared" si="19"/>
        <v>0</v>
      </c>
      <c r="H43" s="139">
        <f>マスタ!H143</f>
        <v>0</v>
      </c>
      <c r="I43" s="375">
        <f>マスタ!H144</f>
        <v>0</v>
      </c>
      <c r="J43" s="376"/>
      <c r="K43" s="365">
        <f>マスタ!H145/SET!$B$1</f>
        <v>0</v>
      </c>
      <c r="L43" s="366">
        <f>マスタ!H146/SET!$B$1</f>
        <v>0</v>
      </c>
      <c r="M43" s="359">
        <f>_xlfn.XLOOKUP(H43,事業部長4!$H$31:$H$46,事業部長4!$K$31:$K$46,0,0,1)</f>
        <v>0</v>
      </c>
      <c r="N43" s="16"/>
      <c r="O43" s="294"/>
      <c r="P43" s="96"/>
      <c r="Q43" s="96"/>
      <c r="R43" s="96"/>
      <c r="S43" s="96"/>
      <c r="T43" s="96"/>
      <c r="U43" s="96"/>
      <c r="V43" s="96"/>
      <c r="W43" s="96"/>
      <c r="X43" s="269"/>
    </row>
    <row r="44" spans="1:24" s="12" customFormat="1" ht="15.9" customHeight="1">
      <c r="A44" s="16"/>
      <c r="B44" s="139">
        <f>マスタ!H83</f>
        <v>0</v>
      </c>
      <c r="C44" s="375">
        <f>マスタ!H84</f>
        <v>0</v>
      </c>
      <c r="D44" s="376"/>
      <c r="E44" s="365">
        <f>マスタ!H85/SET!$B$1</f>
        <v>0</v>
      </c>
      <c r="F44" s="366">
        <f>マスタ!H86/SET!$B$1</f>
        <v>0</v>
      </c>
      <c r="G44" s="367">
        <f t="shared" si="19"/>
        <v>0</v>
      </c>
      <c r="H44" s="139">
        <f>マスタ!H147</f>
        <v>0</v>
      </c>
      <c r="I44" s="375">
        <f>マスタ!H148</f>
        <v>0</v>
      </c>
      <c r="J44" s="376"/>
      <c r="K44" s="365">
        <f>マスタ!H149/SET!$B$1</f>
        <v>0</v>
      </c>
      <c r="L44" s="366">
        <f>マスタ!H150/SET!$B$1</f>
        <v>0</v>
      </c>
      <c r="M44" s="359">
        <f>_xlfn.XLOOKUP(H44,事業部長4!$H$31:$H$46,事業部長4!$K$31:$K$46,0,0,1)</f>
        <v>0</v>
      </c>
      <c r="N44" s="16"/>
      <c r="O44" s="294"/>
      <c r="P44" s="96"/>
      <c r="Q44" s="96"/>
      <c r="R44" s="96"/>
      <c r="S44" s="96"/>
      <c r="T44" s="96"/>
      <c r="U44" s="96"/>
      <c r="V44" s="96"/>
      <c r="W44" s="96"/>
      <c r="X44" s="269"/>
    </row>
    <row r="45" spans="1:24" s="12" customFormat="1" ht="15.9" customHeight="1">
      <c r="A45" s="16"/>
      <c r="B45" s="139">
        <f>マスタ!H87</f>
        <v>0</v>
      </c>
      <c r="C45" s="375">
        <f>マスタ!H88</f>
        <v>0</v>
      </c>
      <c r="D45" s="376"/>
      <c r="E45" s="365">
        <f>マスタ!H89/SET!$B$1</f>
        <v>0</v>
      </c>
      <c r="F45" s="366">
        <f>マスタ!H90/SET!$B$1</f>
        <v>0</v>
      </c>
      <c r="G45" s="367">
        <f t="shared" si="19"/>
        <v>0</v>
      </c>
      <c r="H45" s="139">
        <f>マスタ!H151</f>
        <v>0</v>
      </c>
      <c r="I45" s="375">
        <f>マスタ!H152</f>
        <v>0</v>
      </c>
      <c r="J45" s="376"/>
      <c r="K45" s="365">
        <f>マスタ!H153/SET!$B$1</f>
        <v>0</v>
      </c>
      <c r="L45" s="366">
        <f>マスタ!H154/SET!$B$1</f>
        <v>0</v>
      </c>
      <c r="M45" s="359">
        <f>_xlfn.XLOOKUP(H45,事業部長4!$H$31:$H$46,事業部長4!$K$31:$K$46,0,0,1)</f>
        <v>0</v>
      </c>
      <c r="N45" s="16"/>
      <c r="O45" s="285"/>
      <c r="P45" s="265"/>
      <c r="Q45" s="265"/>
      <c r="R45" s="265"/>
      <c r="S45" s="265"/>
      <c r="T45" s="265"/>
      <c r="U45" s="265"/>
      <c r="V45" s="96"/>
      <c r="W45" s="96"/>
      <c r="X45" s="269"/>
    </row>
    <row r="46" spans="1:24" s="12" customFormat="1" ht="15.9" customHeight="1">
      <c r="A46" s="16"/>
      <c r="B46" s="140">
        <f>マスタ!H91</f>
        <v>0</v>
      </c>
      <c r="C46" s="379">
        <f>マスタ!H92</f>
        <v>0</v>
      </c>
      <c r="D46" s="380"/>
      <c r="E46" s="368">
        <f>マスタ!H93/SET!$B$1</f>
        <v>0</v>
      </c>
      <c r="F46" s="369">
        <f>マスタ!H94/SET!$B$1</f>
        <v>0</v>
      </c>
      <c r="G46" s="370">
        <f t="shared" si="19"/>
        <v>0</v>
      </c>
      <c r="H46" s="140">
        <f>マスタ!H155</f>
        <v>0</v>
      </c>
      <c r="I46" s="379">
        <f>マスタ!H156</f>
        <v>0</v>
      </c>
      <c r="J46" s="380"/>
      <c r="K46" s="368">
        <f>マスタ!H157/SET!$B$1</f>
        <v>0</v>
      </c>
      <c r="L46" s="369">
        <f>マスタ!H158/SET!$B$1</f>
        <v>0</v>
      </c>
      <c r="M46" s="361">
        <f>_xlfn.XLOOKUP(H46,事業部長4!$H$31:$H$46,事業部長4!$K$31:$K$46,0,0,1)</f>
        <v>0</v>
      </c>
      <c r="N46" s="16"/>
      <c r="O46" s="285"/>
      <c r="P46" s="277"/>
      <c r="Q46" s="277"/>
      <c r="R46" s="265"/>
      <c r="S46" s="265"/>
      <c r="T46" s="265"/>
      <c r="U46" s="265"/>
      <c r="V46" s="96"/>
      <c r="W46" s="96"/>
      <c r="X46" s="269"/>
    </row>
    <row r="47" spans="1:24" s="12" customFormat="1" ht="15.9" customHeight="1">
      <c r="A47" s="295"/>
      <c r="B47" s="335" t="s">
        <v>259</v>
      </c>
      <c r="C47" s="141"/>
      <c r="D47" s="141"/>
      <c r="E47" s="371">
        <f>SUM(E31:E46)</f>
        <v>0</v>
      </c>
      <c r="F47" s="372">
        <f>SUM(F31:F46)</f>
        <v>0</v>
      </c>
      <c r="G47" s="373">
        <f>E47-F47</f>
        <v>0</v>
      </c>
      <c r="H47" s="296"/>
      <c r="I47" s="297"/>
      <c r="J47" s="297"/>
      <c r="K47" s="371">
        <f>SUM(K31:K46)</f>
        <v>0</v>
      </c>
      <c r="L47" s="372">
        <f t="shared" ref="L47:M47" si="20">SUM(L31:L46)</f>
        <v>0</v>
      </c>
      <c r="M47" s="374">
        <f t="shared" si="20"/>
        <v>0</v>
      </c>
      <c r="N47" s="16"/>
      <c r="O47" s="298"/>
      <c r="P47" s="265"/>
      <c r="Q47" s="265"/>
      <c r="R47" s="265"/>
      <c r="S47" s="265"/>
      <c r="T47" s="265"/>
      <c r="U47" s="265"/>
      <c r="V47" s="96"/>
      <c r="W47" s="96"/>
      <c r="X47" s="269"/>
    </row>
    <row r="48" spans="1:24" s="12" customFormat="1" ht="15.9" customHeight="1" thickBot="1">
      <c r="A48" s="295"/>
      <c r="B48" s="142" t="s">
        <v>52</v>
      </c>
      <c r="C48" s="143"/>
      <c r="D48" s="143"/>
      <c r="E48" s="301" t="e">
        <f>E47/G7</f>
        <v>#DIV/0!</v>
      </c>
      <c r="F48" s="302" t="e">
        <f>F47/E7</f>
        <v>#DIV/0!</v>
      </c>
      <c r="G48" s="303"/>
      <c r="H48" s="299"/>
      <c r="I48" s="300"/>
      <c r="J48" s="300"/>
      <c r="K48" s="301" t="e">
        <f>K47/K7</f>
        <v>#DIV/0!</v>
      </c>
      <c r="L48" s="302" t="e">
        <f>L47/J7</f>
        <v>#DIV/0!</v>
      </c>
      <c r="M48" s="330"/>
      <c r="N48" s="16"/>
      <c r="O48" s="298"/>
      <c r="P48" s="265"/>
      <c r="Q48" s="265"/>
      <c r="R48" s="265"/>
      <c r="S48" s="265"/>
      <c r="T48" s="265"/>
      <c r="U48" s="265"/>
      <c r="V48" s="96"/>
      <c r="W48" s="96"/>
      <c r="X48" s="269"/>
    </row>
    <row r="49" spans="1:24" s="12" customFormat="1" ht="15.9" customHeight="1" thickBot="1">
      <c r="A49" s="305"/>
      <c r="B49" s="306"/>
      <c r="C49" s="307"/>
      <c r="M49" s="331" t="s">
        <v>264</v>
      </c>
      <c r="N49" s="16"/>
      <c r="O49" s="298"/>
      <c r="P49" s="265"/>
      <c r="Q49" s="265"/>
      <c r="R49" s="265"/>
      <c r="S49" s="265"/>
      <c r="T49" s="265"/>
      <c r="U49" s="265"/>
      <c r="V49" s="96"/>
      <c r="W49" s="96"/>
      <c r="X49" s="269"/>
    </row>
    <row r="50" spans="1:24" s="12" customFormat="1" ht="15.9" customHeight="1">
      <c r="A50" s="305"/>
      <c r="B50" s="291"/>
      <c r="C50" s="94"/>
      <c r="D50" s="292"/>
      <c r="E50" s="292"/>
      <c r="F50" s="292"/>
      <c r="G50" s="292"/>
      <c r="H50" s="292"/>
      <c r="I50" s="292"/>
      <c r="J50" s="292"/>
      <c r="K50" s="292"/>
      <c r="L50" s="292"/>
      <c r="M50" s="308"/>
      <c r="N50" s="16"/>
      <c r="O50" s="298"/>
      <c r="P50" s="265"/>
      <c r="Q50" s="265"/>
      <c r="R50" s="265"/>
      <c r="S50" s="265"/>
      <c r="T50" s="265"/>
      <c r="U50" s="265"/>
      <c r="V50" s="96"/>
      <c r="W50" s="96"/>
      <c r="X50" s="269"/>
    </row>
    <row r="51" spans="1:24" s="12" customFormat="1" ht="15.9" customHeight="1" thickBot="1">
      <c r="A51" s="305"/>
      <c r="B51" s="285"/>
      <c r="C51" s="265"/>
      <c r="D51" s="265"/>
      <c r="E51" s="265"/>
      <c r="F51" s="265"/>
      <c r="G51" s="265"/>
      <c r="H51" s="265"/>
      <c r="I51" s="265"/>
      <c r="J51" s="265"/>
      <c r="K51" s="265"/>
      <c r="L51" s="265"/>
      <c r="M51" s="309"/>
      <c r="N51" s="16"/>
      <c r="O51" s="310"/>
      <c r="P51" s="145"/>
      <c r="Q51" s="145"/>
      <c r="R51" s="145"/>
      <c r="S51" s="145"/>
      <c r="T51" s="145"/>
      <c r="U51" s="145"/>
      <c r="V51" s="145"/>
      <c r="W51" s="145"/>
      <c r="X51" s="290"/>
    </row>
    <row r="52" spans="1:24" s="12" customFormat="1" ht="15.9" customHeight="1" thickBot="1">
      <c r="A52" s="305"/>
      <c r="B52" s="285"/>
      <c r="C52" s="265"/>
      <c r="D52" s="265"/>
      <c r="E52" s="265"/>
      <c r="F52" s="265"/>
      <c r="G52" s="265"/>
      <c r="H52" s="265"/>
      <c r="I52" s="265"/>
      <c r="J52" s="265"/>
      <c r="K52" s="265"/>
      <c r="L52" s="265"/>
      <c r="M52" s="309"/>
      <c r="N52" s="16"/>
      <c r="O52" s="16"/>
      <c r="P52" s="16"/>
      <c r="Q52" s="16"/>
      <c r="R52" s="16"/>
      <c r="S52" s="311"/>
      <c r="T52" s="16"/>
      <c r="U52" s="16"/>
    </row>
    <row r="53" spans="1:24" s="12" customFormat="1" ht="15.9" customHeight="1">
      <c r="A53" s="305"/>
      <c r="B53" s="285"/>
      <c r="C53" s="265"/>
      <c r="D53" s="265"/>
      <c r="E53" s="265"/>
      <c r="F53" s="265"/>
      <c r="G53" s="265"/>
      <c r="H53" s="265"/>
      <c r="I53" s="265"/>
      <c r="J53" s="265"/>
      <c r="K53" s="265"/>
      <c r="L53" s="265"/>
      <c r="M53" s="309"/>
      <c r="N53" s="16"/>
      <c r="O53" s="147" t="s">
        <v>53</v>
      </c>
      <c r="P53" s="149"/>
      <c r="Q53" s="94"/>
      <c r="R53" s="94"/>
      <c r="S53" s="94"/>
      <c r="T53" s="94"/>
      <c r="U53" s="94"/>
      <c r="V53" s="94"/>
      <c r="W53" s="93"/>
      <c r="X53" s="95"/>
    </row>
    <row r="54" spans="1:24" s="12" customFormat="1" ht="15.9" customHeight="1">
      <c r="A54" s="305"/>
      <c r="B54" s="285"/>
      <c r="C54" s="265"/>
      <c r="D54" s="265"/>
      <c r="E54" s="265"/>
      <c r="F54" s="265"/>
      <c r="G54" s="265"/>
      <c r="H54" s="265"/>
      <c r="I54" s="265"/>
      <c r="J54" s="265"/>
      <c r="K54" s="265"/>
      <c r="L54" s="265"/>
      <c r="M54" s="309"/>
      <c r="N54" s="16"/>
      <c r="O54" s="212" t="s">
        <v>54</v>
      </c>
      <c r="P54" s="181" t="s">
        <v>7</v>
      </c>
      <c r="Q54" s="96"/>
      <c r="R54" s="96"/>
      <c r="S54" s="96"/>
      <c r="T54" s="96"/>
      <c r="U54" s="96"/>
      <c r="V54" s="96"/>
      <c r="W54" s="97"/>
      <c r="X54" s="98"/>
    </row>
    <row r="55" spans="1:24" s="12" customFormat="1" ht="15.9" customHeight="1">
      <c r="A55" s="305"/>
      <c r="B55" s="285"/>
      <c r="C55" s="265"/>
      <c r="D55" s="265"/>
      <c r="E55" s="265"/>
      <c r="F55" s="265"/>
      <c r="G55" s="265"/>
      <c r="H55" s="265"/>
      <c r="I55" s="265"/>
      <c r="J55" s="265"/>
      <c r="K55" s="265"/>
      <c r="L55" s="265"/>
      <c r="M55" s="309"/>
      <c r="N55" s="16"/>
      <c r="O55" s="213" t="s">
        <v>56</v>
      </c>
      <c r="P55" s="174"/>
      <c r="Q55" s="96"/>
      <c r="R55" s="96"/>
      <c r="S55" s="96"/>
      <c r="T55" s="96"/>
      <c r="U55" s="96"/>
      <c r="V55" s="96"/>
      <c r="W55" s="97"/>
      <c r="X55" s="98"/>
    </row>
    <row r="56" spans="1:24" s="12" customFormat="1" ht="15.9" customHeight="1">
      <c r="A56" s="305"/>
      <c r="B56" s="285"/>
      <c r="C56" s="265"/>
      <c r="D56" s="265"/>
      <c r="E56" s="265"/>
      <c r="F56" s="265"/>
      <c r="G56" s="265"/>
      <c r="H56" s="265"/>
      <c r="I56" s="265"/>
      <c r="J56" s="265"/>
      <c r="K56" s="265"/>
      <c r="L56" s="265"/>
      <c r="M56" s="309"/>
      <c r="N56" s="16"/>
      <c r="O56" s="211" t="s">
        <v>57</v>
      </c>
      <c r="P56" s="174"/>
      <c r="Q56" s="96"/>
      <c r="R56" s="96"/>
      <c r="S56" s="96"/>
      <c r="T56" s="96"/>
      <c r="U56" s="96"/>
      <c r="V56" s="96"/>
      <c r="W56" s="97"/>
      <c r="X56" s="98"/>
    </row>
    <row r="57" spans="1:24" s="12" customFormat="1" ht="15.9" customHeight="1">
      <c r="A57" s="305"/>
      <c r="B57" s="285"/>
      <c r="C57" s="265"/>
      <c r="D57" s="265"/>
      <c r="E57" s="265"/>
      <c r="F57" s="265"/>
      <c r="G57" s="265"/>
      <c r="H57" s="265"/>
      <c r="I57" s="265"/>
      <c r="J57" s="265"/>
      <c r="K57" s="265"/>
      <c r="L57" s="265"/>
      <c r="M57" s="309"/>
      <c r="N57" s="16"/>
      <c r="O57" s="214" t="s">
        <v>58</v>
      </c>
      <c r="P57" s="176">
        <f>IF(P55=0,0,(P56/P55))</f>
        <v>0</v>
      </c>
      <c r="Q57" s="96"/>
      <c r="R57" s="96"/>
      <c r="S57" s="96"/>
      <c r="T57" s="96"/>
      <c r="U57" s="96"/>
      <c r="V57" s="96"/>
      <c r="W57" s="97"/>
      <c r="X57" s="98"/>
    </row>
    <row r="58" spans="1:24" s="12" customFormat="1" ht="15.9" customHeight="1" thickBot="1">
      <c r="A58" s="305"/>
      <c r="B58" s="285"/>
      <c r="C58" s="265"/>
      <c r="D58" s="265"/>
      <c r="E58" s="265"/>
      <c r="F58" s="265"/>
      <c r="G58" s="265"/>
      <c r="H58" s="265"/>
      <c r="I58" s="265"/>
      <c r="J58" s="265"/>
      <c r="K58" s="265"/>
      <c r="L58" s="265"/>
      <c r="M58" s="309"/>
      <c r="N58" s="16"/>
      <c r="O58" s="211" t="s">
        <v>59</v>
      </c>
      <c r="P58" s="174"/>
      <c r="Q58" s="96"/>
      <c r="R58" s="96"/>
      <c r="S58" s="96"/>
      <c r="T58" s="96"/>
      <c r="U58" s="96"/>
      <c r="V58" s="96"/>
      <c r="W58" s="97"/>
      <c r="X58" s="98"/>
    </row>
    <row r="59" spans="1:24" s="12" customFormat="1" ht="15.9" customHeight="1" thickBot="1">
      <c r="A59" s="305"/>
      <c r="B59" s="285"/>
      <c r="C59" s="265"/>
      <c r="D59" s="265"/>
      <c r="E59" s="265"/>
      <c r="F59" s="265"/>
      <c r="G59" s="265"/>
      <c r="H59" s="265"/>
      <c r="I59" s="265"/>
      <c r="J59" s="265"/>
      <c r="K59" s="265"/>
      <c r="L59" s="265"/>
      <c r="M59" s="309"/>
      <c r="N59" s="16"/>
      <c r="O59" s="211" t="s">
        <v>60</v>
      </c>
      <c r="P59" s="174">
        <f>P56-P58</f>
        <v>0</v>
      </c>
      <c r="Q59" s="182" t="s">
        <v>80</v>
      </c>
      <c r="R59" s="183">
        <f>K21</f>
        <v>0</v>
      </c>
      <c r="S59" s="96"/>
      <c r="T59" s="96"/>
      <c r="U59" s="96"/>
      <c r="V59" s="96"/>
      <c r="W59" s="97"/>
      <c r="X59" s="98"/>
    </row>
    <row r="60" spans="1:24" s="12" customFormat="1" ht="15.9" customHeight="1">
      <c r="A60" s="305"/>
      <c r="B60" s="285"/>
      <c r="C60" s="265"/>
      <c r="D60" s="265"/>
      <c r="E60" s="265"/>
      <c r="F60" s="265"/>
      <c r="G60" s="265"/>
      <c r="H60" s="265"/>
      <c r="I60" s="265"/>
      <c r="J60" s="265"/>
      <c r="K60" s="265"/>
      <c r="L60" s="265"/>
      <c r="M60" s="309"/>
      <c r="N60" s="16"/>
      <c r="O60" s="214" t="s">
        <v>58</v>
      </c>
      <c r="P60" s="176">
        <f>IF(P55=0,0,(P59/P55))</f>
        <v>0</v>
      </c>
      <c r="Q60" s="184" t="s">
        <v>81</v>
      </c>
      <c r="R60" s="185"/>
      <c r="S60" s="96"/>
      <c r="T60" s="96"/>
      <c r="U60" s="96"/>
      <c r="V60" s="96"/>
      <c r="W60" s="97"/>
      <c r="X60" s="98"/>
    </row>
    <row r="61" spans="1:24" s="12" customFormat="1" ht="15.9" customHeight="1">
      <c r="A61" s="305"/>
      <c r="B61" s="285"/>
      <c r="C61" s="265"/>
      <c r="D61" s="265"/>
      <c r="E61" s="265"/>
      <c r="F61" s="265"/>
      <c r="G61" s="265"/>
      <c r="H61" s="265"/>
      <c r="I61" s="265"/>
      <c r="J61" s="265"/>
      <c r="K61" s="265"/>
      <c r="L61" s="265"/>
      <c r="M61" s="309"/>
      <c r="N61" s="16"/>
      <c r="O61" s="211" t="s">
        <v>61</v>
      </c>
      <c r="P61" s="178"/>
      <c r="Q61" s="186" t="s">
        <v>82</v>
      </c>
      <c r="R61" s="187"/>
      <c r="S61" s="96"/>
      <c r="T61" s="96"/>
      <c r="U61" s="96"/>
      <c r="V61" s="96"/>
      <c r="W61" s="97"/>
      <c r="X61" s="98"/>
    </row>
    <row r="62" spans="1:24" s="12" customFormat="1" ht="15.9" customHeight="1">
      <c r="A62" s="305"/>
      <c r="B62" s="285"/>
      <c r="C62" s="265"/>
      <c r="D62" s="265"/>
      <c r="E62" s="265"/>
      <c r="F62" s="265"/>
      <c r="G62" s="265"/>
      <c r="H62" s="265"/>
      <c r="I62" s="265"/>
      <c r="J62" s="265"/>
      <c r="K62" s="265"/>
      <c r="L62" s="265"/>
      <c r="M62" s="309"/>
      <c r="N62" s="16"/>
      <c r="O62" s="211" t="s">
        <v>62</v>
      </c>
      <c r="P62" s="178"/>
      <c r="Q62" s="188" t="s">
        <v>83</v>
      </c>
      <c r="R62" s="189"/>
      <c r="S62" s="96"/>
      <c r="T62" s="96"/>
      <c r="U62" s="96"/>
      <c r="V62" s="96"/>
      <c r="W62" s="97"/>
      <c r="X62" s="98"/>
    </row>
    <row r="63" spans="1:24" s="12" customFormat="1" ht="15.9" customHeight="1" thickBot="1">
      <c r="A63" s="305"/>
      <c r="B63" s="285"/>
      <c r="C63" s="265"/>
      <c r="D63" s="265"/>
      <c r="E63" s="265"/>
      <c r="F63" s="265"/>
      <c r="G63" s="265"/>
      <c r="H63" s="265"/>
      <c r="I63" s="265"/>
      <c r="J63" s="265"/>
      <c r="K63" s="265"/>
      <c r="L63" s="265"/>
      <c r="M63" s="309"/>
      <c r="N63" s="16"/>
      <c r="O63" s="211" t="s">
        <v>63</v>
      </c>
      <c r="P63" s="178"/>
      <c r="Q63" s="190" t="s">
        <v>84</v>
      </c>
      <c r="R63" s="191">
        <f>SUM(R60:R62)</f>
        <v>0</v>
      </c>
      <c r="S63" s="96"/>
      <c r="T63" s="96"/>
      <c r="U63" s="96"/>
      <c r="V63" s="96"/>
      <c r="W63" s="97"/>
      <c r="X63" s="98"/>
    </row>
    <row r="64" spans="1:24" s="12" customFormat="1" ht="15.9" customHeight="1" thickBot="1">
      <c r="A64" s="305"/>
      <c r="B64" s="286"/>
      <c r="C64" s="288"/>
      <c r="D64" s="288"/>
      <c r="E64" s="288"/>
      <c r="F64" s="288"/>
      <c r="G64" s="288"/>
      <c r="H64" s="288"/>
      <c r="I64" s="288"/>
      <c r="J64" s="288"/>
      <c r="K64" s="288"/>
      <c r="L64" s="288"/>
      <c r="M64" s="314"/>
      <c r="N64" s="16"/>
      <c r="O64" s="215" t="s">
        <v>16</v>
      </c>
      <c r="P64" s="180"/>
      <c r="Q64" s="182" t="s">
        <v>85</v>
      </c>
      <c r="R64" s="192">
        <f>R59+R63</f>
        <v>0</v>
      </c>
      <c r="S64" s="145"/>
      <c r="T64" s="145"/>
      <c r="U64" s="145"/>
      <c r="V64" s="145"/>
      <c r="W64" s="144"/>
      <c r="X64" s="146"/>
    </row>
  </sheetData>
  <mergeCells count="57">
    <mergeCell ref="C37:D37"/>
    <mergeCell ref="I37:J37"/>
    <mergeCell ref="C38:D38"/>
    <mergeCell ref="I38:J38"/>
    <mergeCell ref="C34:D34"/>
    <mergeCell ref="I34:J34"/>
    <mergeCell ref="C35:D35"/>
    <mergeCell ref="I35:J35"/>
    <mergeCell ref="C36:D36"/>
    <mergeCell ref="I36:J36"/>
    <mergeCell ref="C33:D33"/>
    <mergeCell ref="I33:J33"/>
    <mergeCell ref="B23:C23"/>
    <mergeCell ref="B24:C24"/>
    <mergeCell ref="B25:C25"/>
    <mergeCell ref="B26:C26"/>
    <mergeCell ref="C30:D30"/>
    <mergeCell ref="I30:J30"/>
    <mergeCell ref="C31:D31"/>
    <mergeCell ref="I31:J31"/>
    <mergeCell ref="C32:D32"/>
    <mergeCell ref="I32:J32"/>
    <mergeCell ref="B27:C27"/>
    <mergeCell ref="B22:C22"/>
    <mergeCell ref="B11:C11"/>
    <mergeCell ref="B12:C12"/>
    <mergeCell ref="B13:C13"/>
    <mergeCell ref="B14:C14"/>
    <mergeCell ref="B15:C15"/>
    <mergeCell ref="B16:C16"/>
    <mergeCell ref="B17:C17"/>
    <mergeCell ref="B18:C18"/>
    <mergeCell ref="B19:C19"/>
    <mergeCell ref="B20:C20"/>
    <mergeCell ref="B21:C21"/>
    <mergeCell ref="B10:C10"/>
    <mergeCell ref="D5:H5"/>
    <mergeCell ref="I5:M5"/>
    <mergeCell ref="B7:C7"/>
    <mergeCell ref="B8:C8"/>
    <mergeCell ref="B9:C9"/>
    <mergeCell ref="C39:D39"/>
    <mergeCell ref="I39:J39"/>
    <mergeCell ref="C40:D40"/>
    <mergeCell ref="I40:J40"/>
    <mergeCell ref="C41:D41"/>
    <mergeCell ref="I41:J41"/>
    <mergeCell ref="C45:D45"/>
    <mergeCell ref="I45:J45"/>
    <mergeCell ref="C46:D46"/>
    <mergeCell ref="I46:J46"/>
    <mergeCell ref="C42:D42"/>
    <mergeCell ref="I42:J42"/>
    <mergeCell ref="C43:D43"/>
    <mergeCell ref="I43:J43"/>
    <mergeCell ref="C44:D44"/>
    <mergeCell ref="I44:J44"/>
  </mergeCells>
  <phoneticPr fontId="4"/>
  <pageMargins left="0.19685039370078741" right="0.19685039370078741" top="0.39370078740157483" bottom="0.19685039370078741" header="0" footer="0"/>
  <pageSetup paperSize="9" scale="54"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172" r:id="rId4" name="Button 4">
              <controlPr defaultSize="0" print="0" autoFill="0" autoPict="0" macro="[0]!getData">
                <anchor moveWithCells="1" sizeWithCells="1">
                  <from>
                    <xdr:col>1</xdr:col>
                    <xdr:colOff>7620</xdr:colOff>
                    <xdr:row>0</xdr:row>
                    <xdr:rowOff>22860</xdr:rowOff>
                  </from>
                  <to>
                    <xdr:col>2</xdr:col>
                    <xdr:colOff>640080</xdr:colOff>
                    <xdr:row>1</xdr:row>
                    <xdr:rowOff>0</xdr:rowOff>
                  </to>
                </anchor>
              </controlPr>
            </control>
          </mc:Choice>
        </mc:AlternateContent>
        <mc:AlternateContent xmlns:mc="http://schemas.openxmlformats.org/markup-compatibility/2006">
          <mc:Choice Requires="x14">
            <control shapeId="7173" r:id="rId5" name="Button 5">
              <controlPr defaultSize="0" print="0" autoFill="0" autoPict="0" macro="[0]!ボタン1_Click">
                <anchor moveWithCells="1" sizeWithCells="1">
                  <from>
                    <xdr:col>3</xdr:col>
                    <xdr:colOff>114300</xdr:colOff>
                    <xdr:row>0</xdr:row>
                    <xdr:rowOff>7620</xdr:rowOff>
                  </from>
                  <to>
                    <xdr:col>4</xdr:col>
                    <xdr:colOff>746760</xdr:colOff>
                    <xdr:row>0</xdr:row>
                    <xdr:rowOff>274320</xdr:rowOff>
                  </to>
                </anchor>
              </controlPr>
            </control>
          </mc:Choice>
        </mc:AlternateContent>
        <mc:AlternateContent xmlns:mc="http://schemas.openxmlformats.org/markup-compatibility/2006">
          <mc:Choice Requires="x14">
            <control shapeId="7174" r:id="rId6" name="Button 6">
              <controlPr defaultSize="0" print="0" autoFill="0" autoPict="0" macro="[0]!Get_Data">
                <anchor moveWithCells="1" sizeWithCells="1">
                  <from>
                    <xdr:col>1</xdr:col>
                    <xdr:colOff>7620</xdr:colOff>
                    <xdr:row>0</xdr:row>
                    <xdr:rowOff>22860</xdr:rowOff>
                  </from>
                  <to>
                    <xdr:col>2</xdr:col>
                    <xdr:colOff>640080</xdr:colOff>
                    <xdr:row>1</xdr:row>
                    <xdr:rowOff>0</xdr:rowOff>
                  </to>
                </anchor>
              </controlPr>
            </control>
          </mc:Choice>
        </mc:AlternateContent>
        <mc:AlternateContent xmlns:mc="http://schemas.openxmlformats.org/markup-compatibility/2006">
          <mc:Choice Requires="x14">
            <control shapeId="7175" r:id="rId7" name="Button 7">
              <controlPr defaultSize="0" print="0" autoFill="0" autoPict="0" macro="[0]!Export_Report">
                <anchor moveWithCells="1" sizeWithCells="1">
                  <from>
                    <xdr:col>3</xdr:col>
                    <xdr:colOff>114300</xdr:colOff>
                    <xdr:row>0</xdr:row>
                    <xdr:rowOff>7620</xdr:rowOff>
                  </from>
                  <to>
                    <xdr:col>4</xdr:col>
                    <xdr:colOff>746760</xdr:colOff>
                    <xdr:row>0</xdr:row>
                    <xdr:rowOff>274320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D47511-6B5F-4D9A-B072-293E4D972DA6}">
  <sheetPr codeName="Sheet7"/>
  <dimension ref="A1"/>
  <sheetViews>
    <sheetView workbookViewId="0"/>
  </sheetViews>
  <sheetFormatPr defaultColWidth="9" defaultRowHeight="13.2"/>
  <cols>
    <col min="1" max="16384" width="9" style="160"/>
  </cols>
  <sheetData/>
  <phoneticPr fontId="4"/>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E3CB0C-52C4-4689-9B94-3F886C3E9A15}">
  <sheetPr codeName="Sheet8"/>
  <dimension ref="A1:C366"/>
  <sheetViews>
    <sheetView topLeftCell="A269" zoomScaleNormal="100" workbookViewId="0">
      <selection activeCell="C291" sqref="C291"/>
    </sheetView>
  </sheetViews>
  <sheetFormatPr defaultColWidth="9" defaultRowHeight="15"/>
  <cols>
    <col min="1" max="1" width="18.09765625" style="162" bestFit="1" customWidth="1"/>
    <col min="2" max="2" width="23.19921875" style="162" bestFit="1" customWidth="1"/>
    <col min="3" max="5" width="14.5" style="162" bestFit="1" customWidth="1"/>
    <col min="6" max="6" width="13.19921875" style="162" bestFit="1" customWidth="1"/>
    <col min="7" max="7" width="14.5" style="162" bestFit="1" customWidth="1"/>
    <col min="8" max="8" width="15.5" style="162" bestFit="1" customWidth="1"/>
    <col min="9" max="16384" width="9" style="162"/>
  </cols>
  <sheetData>
    <row r="1" spans="1:3">
      <c r="B1" s="162">
        <v>1000000</v>
      </c>
    </row>
    <row r="2" spans="1:3">
      <c r="C2" s="164"/>
    </row>
    <row r="3" spans="1:3">
      <c r="C3" s="164"/>
    </row>
    <row r="4" spans="1:3">
      <c r="C4" s="164"/>
    </row>
    <row r="5" spans="1:3">
      <c r="A5" s="162" t="s">
        <v>86</v>
      </c>
      <c r="B5" s="162" t="s">
        <v>87</v>
      </c>
    </row>
    <row r="6" spans="1:3">
      <c r="A6" s="162" t="s">
        <v>86</v>
      </c>
      <c r="B6" s="162" t="s">
        <v>88</v>
      </c>
    </row>
    <row r="7" spans="1:3">
      <c r="A7" s="162" t="s">
        <v>86</v>
      </c>
      <c r="B7" s="162" t="s">
        <v>89</v>
      </c>
      <c r="C7" s="164"/>
    </row>
    <row r="8" spans="1:3">
      <c r="A8" s="162" t="s">
        <v>86</v>
      </c>
      <c r="B8" s="162" t="s">
        <v>90</v>
      </c>
    </row>
    <row r="9" spans="1:3">
      <c r="A9" s="162" t="s">
        <v>86</v>
      </c>
      <c r="B9" s="162" t="s">
        <v>91</v>
      </c>
    </row>
    <row r="10" spans="1:3">
      <c r="A10" s="162" t="s">
        <v>86</v>
      </c>
      <c r="B10" s="162" t="s">
        <v>92</v>
      </c>
    </row>
    <row r="11" spans="1:3">
      <c r="A11" s="162" t="s">
        <v>86</v>
      </c>
      <c r="B11" s="162" t="s">
        <v>93</v>
      </c>
    </row>
    <row r="12" spans="1:3">
      <c r="A12" s="162" t="s">
        <v>86</v>
      </c>
      <c r="B12" s="162" t="s">
        <v>94</v>
      </c>
    </row>
    <row r="13" spans="1:3">
      <c r="A13" s="162" t="s">
        <v>86</v>
      </c>
      <c r="B13" s="162" t="s">
        <v>95</v>
      </c>
    </row>
    <row r="14" spans="1:3">
      <c r="A14" s="162" t="s">
        <v>86</v>
      </c>
      <c r="B14" s="162" t="s">
        <v>96</v>
      </c>
    </row>
    <row r="15" spans="1:3">
      <c r="A15" s="162" t="s">
        <v>86</v>
      </c>
      <c r="B15" s="162" t="s">
        <v>97</v>
      </c>
    </row>
    <row r="16" spans="1:3">
      <c r="A16" s="162" t="s">
        <v>86</v>
      </c>
      <c r="B16" s="162" t="s">
        <v>98</v>
      </c>
    </row>
    <row r="18" spans="1:2">
      <c r="A18" s="162" t="s">
        <v>99</v>
      </c>
      <c r="B18" s="162" t="s">
        <v>87</v>
      </c>
    </row>
    <row r="19" spans="1:2">
      <c r="A19" s="162" t="s">
        <v>99</v>
      </c>
      <c r="B19" s="162" t="s">
        <v>100</v>
      </c>
    </row>
    <row r="20" spans="1:2">
      <c r="A20" s="162" t="s">
        <v>99</v>
      </c>
      <c r="B20" s="162" t="s">
        <v>101</v>
      </c>
    </row>
    <row r="21" spans="1:2">
      <c r="A21" s="162" t="s">
        <v>99</v>
      </c>
      <c r="B21" s="162" t="s">
        <v>90</v>
      </c>
    </row>
    <row r="22" spans="1:2">
      <c r="A22" s="162" t="s">
        <v>99</v>
      </c>
      <c r="B22" s="162" t="s">
        <v>102</v>
      </c>
    </row>
    <row r="23" spans="1:2">
      <c r="A23" s="162" t="s">
        <v>99</v>
      </c>
      <c r="B23" s="162" t="s">
        <v>92</v>
      </c>
    </row>
    <row r="24" spans="1:2">
      <c r="A24" s="162" t="s">
        <v>99</v>
      </c>
      <c r="B24" s="162" t="s">
        <v>93</v>
      </c>
    </row>
    <row r="25" spans="1:2">
      <c r="A25" s="162" t="s">
        <v>99</v>
      </c>
      <c r="B25" s="162" t="s">
        <v>94</v>
      </c>
    </row>
    <row r="26" spans="1:2">
      <c r="A26" s="162" t="s">
        <v>99</v>
      </c>
      <c r="B26" s="162" t="s">
        <v>95</v>
      </c>
    </row>
    <row r="27" spans="1:2">
      <c r="A27" s="162" t="s">
        <v>99</v>
      </c>
      <c r="B27" s="162" t="s">
        <v>96</v>
      </c>
    </row>
    <row r="28" spans="1:2">
      <c r="A28" s="162" t="s">
        <v>99</v>
      </c>
      <c r="B28" s="162" t="s">
        <v>97</v>
      </c>
    </row>
    <row r="29" spans="1:2">
      <c r="A29" s="162" t="s">
        <v>99</v>
      </c>
      <c r="B29" s="162" t="s">
        <v>98</v>
      </c>
    </row>
    <row r="30" spans="1:2">
      <c r="A30" s="162" t="s">
        <v>99</v>
      </c>
      <c r="B30" s="162" t="s">
        <v>103</v>
      </c>
    </row>
    <row r="32" spans="1:2">
      <c r="A32" s="162" t="s">
        <v>104</v>
      </c>
      <c r="B32" s="162" t="s">
        <v>87</v>
      </c>
    </row>
    <row r="33" spans="1:2">
      <c r="A33" s="162" t="s">
        <v>104</v>
      </c>
      <c r="B33" s="162" t="s">
        <v>88</v>
      </c>
    </row>
    <row r="34" spans="1:2">
      <c r="A34" s="162" t="s">
        <v>104</v>
      </c>
      <c r="B34" s="162" t="s">
        <v>89</v>
      </c>
    </row>
    <row r="35" spans="1:2">
      <c r="A35" s="162" t="s">
        <v>104</v>
      </c>
      <c r="B35" s="162" t="s">
        <v>90</v>
      </c>
    </row>
    <row r="36" spans="1:2">
      <c r="A36" s="162" t="s">
        <v>104</v>
      </c>
      <c r="B36" s="162" t="s">
        <v>91</v>
      </c>
    </row>
    <row r="37" spans="1:2">
      <c r="A37" s="162" t="s">
        <v>104</v>
      </c>
      <c r="B37" s="162" t="s">
        <v>92</v>
      </c>
    </row>
    <row r="38" spans="1:2">
      <c r="A38" s="162" t="s">
        <v>104</v>
      </c>
      <c r="B38" s="162" t="s">
        <v>93</v>
      </c>
    </row>
    <row r="39" spans="1:2">
      <c r="A39" s="162" t="s">
        <v>104</v>
      </c>
      <c r="B39" s="162" t="s">
        <v>94</v>
      </c>
    </row>
    <row r="40" spans="1:2">
      <c r="A40" s="162" t="s">
        <v>104</v>
      </c>
      <c r="B40" s="162" t="s">
        <v>95</v>
      </c>
    </row>
    <row r="41" spans="1:2">
      <c r="A41" s="162" t="s">
        <v>104</v>
      </c>
      <c r="B41" s="162" t="s">
        <v>96</v>
      </c>
    </row>
    <row r="42" spans="1:2">
      <c r="A42" s="162" t="s">
        <v>104</v>
      </c>
      <c r="B42" s="162" t="s">
        <v>97</v>
      </c>
    </row>
    <row r="43" spans="1:2">
      <c r="A43" s="162" t="s">
        <v>104</v>
      </c>
      <c r="B43" s="162" t="s">
        <v>98</v>
      </c>
    </row>
    <row r="44" spans="1:2">
      <c r="A44" s="162" t="s">
        <v>104</v>
      </c>
      <c r="B44" s="162" t="s">
        <v>105</v>
      </c>
    </row>
    <row r="45" spans="1:2">
      <c r="A45" s="162" t="s">
        <v>104</v>
      </c>
      <c r="B45" s="162" t="s">
        <v>106</v>
      </c>
    </row>
    <row r="47" spans="1:2">
      <c r="A47" s="162" t="s">
        <v>107</v>
      </c>
      <c r="B47" s="162" t="s">
        <v>87</v>
      </c>
    </row>
    <row r="48" spans="1:2">
      <c r="A48" s="162" t="s">
        <v>107</v>
      </c>
      <c r="B48" s="162" t="s">
        <v>100</v>
      </c>
    </row>
    <row r="49" spans="1:2">
      <c r="A49" s="162" t="s">
        <v>107</v>
      </c>
      <c r="B49" s="162" t="s">
        <v>101</v>
      </c>
    </row>
    <row r="50" spans="1:2">
      <c r="A50" s="162" t="s">
        <v>107</v>
      </c>
      <c r="B50" s="162" t="s">
        <v>90</v>
      </c>
    </row>
    <row r="51" spans="1:2">
      <c r="A51" s="162" t="s">
        <v>107</v>
      </c>
      <c r="B51" s="162" t="s">
        <v>102</v>
      </c>
    </row>
    <row r="52" spans="1:2">
      <c r="A52" s="162" t="s">
        <v>107</v>
      </c>
      <c r="B52" s="162" t="s">
        <v>92</v>
      </c>
    </row>
    <row r="53" spans="1:2">
      <c r="A53" s="162" t="s">
        <v>107</v>
      </c>
      <c r="B53" s="162" t="s">
        <v>93</v>
      </c>
    </row>
    <row r="54" spans="1:2">
      <c r="A54" s="162" t="s">
        <v>107</v>
      </c>
      <c r="B54" s="162" t="s">
        <v>108</v>
      </c>
    </row>
    <row r="55" spans="1:2">
      <c r="A55" s="162" t="s">
        <v>107</v>
      </c>
      <c r="B55" s="162" t="s">
        <v>94</v>
      </c>
    </row>
    <row r="56" spans="1:2">
      <c r="A56" s="162" t="s">
        <v>107</v>
      </c>
      <c r="B56" s="162" t="s">
        <v>95</v>
      </c>
    </row>
    <row r="57" spans="1:2">
      <c r="A57" s="162" t="s">
        <v>107</v>
      </c>
      <c r="B57" s="162" t="s">
        <v>96</v>
      </c>
    </row>
    <row r="58" spans="1:2">
      <c r="A58" s="162" t="s">
        <v>107</v>
      </c>
      <c r="B58" s="162" t="s">
        <v>97</v>
      </c>
    </row>
    <row r="59" spans="1:2">
      <c r="A59" s="162" t="s">
        <v>107</v>
      </c>
      <c r="B59" s="162" t="s">
        <v>98</v>
      </c>
    </row>
    <row r="60" spans="1:2">
      <c r="A60" s="162" t="s">
        <v>107</v>
      </c>
      <c r="B60" s="162" t="s">
        <v>105</v>
      </c>
    </row>
    <row r="61" spans="1:2">
      <c r="A61" s="162" t="s">
        <v>107</v>
      </c>
      <c r="B61" s="162" t="s">
        <v>106</v>
      </c>
    </row>
    <row r="62" spans="1:2">
      <c r="A62" s="162" t="s">
        <v>107</v>
      </c>
      <c r="B62" s="162" t="s">
        <v>103</v>
      </c>
    </row>
    <row r="64" spans="1:2">
      <c r="A64" s="162" t="s">
        <v>109</v>
      </c>
      <c r="B64" s="162" t="s">
        <v>87</v>
      </c>
    </row>
    <row r="65" spans="1:2">
      <c r="A65" s="162" t="s">
        <v>109</v>
      </c>
      <c r="B65" s="162" t="s">
        <v>100</v>
      </c>
    </row>
    <row r="66" spans="1:2">
      <c r="A66" s="162" t="s">
        <v>109</v>
      </c>
      <c r="B66" s="162" t="s">
        <v>101</v>
      </c>
    </row>
    <row r="67" spans="1:2">
      <c r="A67" s="162" t="s">
        <v>109</v>
      </c>
      <c r="B67" s="162" t="s">
        <v>90</v>
      </c>
    </row>
    <row r="68" spans="1:2">
      <c r="A68" s="162" t="s">
        <v>109</v>
      </c>
      <c r="B68" s="162" t="s">
        <v>102</v>
      </c>
    </row>
    <row r="69" spans="1:2">
      <c r="A69" s="162" t="s">
        <v>109</v>
      </c>
      <c r="B69" s="162" t="s">
        <v>92</v>
      </c>
    </row>
    <row r="70" spans="1:2">
      <c r="A70" s="162" t="s">
        <v>109</v>
      </c>
      <c r="B70" s="162" t="s">
        <v>93</v>
      </c>
    </row>
    <row r="71" spans="1:2">
      <c r="A71" s="162" t="s">
        <v>109</v>
      </c>
      <c r="B71" s="162" t="s">
        <v>108</v>
      </c>
    </row>
    <row r="72" spans="1:2">
      <c r="A72" s="162" t="s">
        <v>109</v>
      </c>
      <c r="B72" s="162" t="s">
        <v>94</v>
      </c>
    </row>
    <row r="73" spans="1:2">
      <c r="A73" s="162" t="s">
        <v>109</v>
      </c>
      <c r="B73" s="162" t="s">
        <v>95</v>
      </c>
    </row>
    <row r="74" spans="1:2">
      <c r="A74" s="162" t="s">
        <v>109</v>
      </c>
      <c r="B74" s="162" t="s">
        <v>96</v>
      </c>
    </row>
    <row r="75" spans="1:2">
      <c r="A75" s="162" t="s">
        <v>109</v>
      </c>
      <c r="B75" s="162" t="s">
        <v>97</v>
      </c>
    </row>
    <row r="76" spans="1:2">
      <c r="A76" s="162" t="s">
        <v>109</v>
      </c>
      <c r="B76" s="162" t="s">
        <v>103</v>
      </c>
    </row>
    <row r="78" spans="1:2">
      <c r="A78" s="162" t="s">
        <v>110</v>
      </c>
      <c r="B78" s="162" t="s">
        <v>87</v>
      </c>
    </row>
    <row r="79" spans="1:2">
      <c r="A79" s="162" t="s">
        <v>110</v>
      </c>
      <c r="B79" s="162" t="s">
        <v>100</v>
      </c>
    </row>
    <row r="80" spans="1:2">
      <c r="A80" s="162" t="s">
        <v>110</v>
      </c>
      <c r="B80" s="162" t="s">
        <v>111</v>
      </c>
    </row>
    <row r="81" spans="1:2">
      <c r="A81" s="162" t="s">
        <v>110</v>
      </c>
      <c r="B81" s="162" t="s">
        <v>112</v>
      </c>
    </row>
    <row r="82" spans="1:2">
      <c r="A82" s="162" t="s">
        <v>110</v>
      </c>
      <c r="B82" s="162" t="s">
        <v>113</v>
      </c>
    </row>
    <row r="83" spans="1:2">
      <c r="A83" s="162" t="s">
        <v>110</v>
      </c>
      <c r="B83" s="162" t="s">
        <v>114</v>
      </c>
    </row>
    <row r="84" spans="1:2">
      <c r="A84" s="162" t="s">
        <v>110</v>
      </c>
      <c r="B84" s="162" t="s">
        <v>115</v>
      </c>
    </row>
    <row r="85" spans="1:2">
      <c r="A85" s="162" t="s">
        <v>110</v>
      </c>
      <c r="B85" s="162" t="s">
        <v>116</v>
      </c>
    </row>
    <row r="87" spans="1:2">
      <c r="A87" s="162" t="s">
        <v>117</v>
      </c>
      <c r="B87" s="162" t="s">
        <v>118</v>
      </c>
    </row>
    <row r="88" spans="1:2">
      <c r="A88" s="162" t="s">
        <v>117</v>
      </c>
      <c r="B88" s="162" t="s">
        <v>100</v>
      </c>
    </row>
    <row r="89" spans="1:2">
      <c r="A89" s="162" t="s">
        <v>117</v>
      </c>
      <c r="B89" s="162" t="s">
        <v>111</v>
      </c>
    </row>
    <row r="90" spans="1:2">
      <c r="A90" s="162" t="s">
        <v>117</v>
      </c>
      <c r="B90" s="162" t="s">
        <v>112</v>
      </c>
    </row>
    <row r="91" spans="1:2">
      <c r="A91" s="162" t="s">
        <v>117</v>
      </c>
      <c r="B91" s="162" t="s">
        <v>113</v>
      </c>
    </row>
    <row r="92" spans="1:2">
      <c r="A92" s="162" t="s">
        <v>117</v>
      </c>
      <c r="B92" s="162" t="s">
        <v>114</v>
      </c>
    </row>
    <row r="93" spans="1:2">
      <c r="A93" s="162" t="s">
        <v>117</v>
      </c>
      <c r="B93" s="162" t="s">
        <v>115</v>
      </c>
    </row>
    <row r="94" spans="1:2">
      <c r="A94" s="162" t="s">
        <v>117</v>
      </c>
      <c r="B94" s="162" t="s">
        <v>116</v>
      </c>
    </row>
    <row r="96" spans="1:2">
      <c r="A96" s="162" t="s">
        <v>119</v>
      </c>
      <c r="B96" s="162" t="s">
        <v>118</v>
      </c>
    </row>
    <row r="97" spans="1:2">
      <c r="A97" s="162" t="s">
        <v>119</v>
      </c>
      <c r="B97" s="162" t="s">
        <v>100</v>
      </c>
    </row>
    <row r="98" spans="1:2">
      <c r="A98" s="162" t="s">
        <v>119</v>
      </c>
      <c r="B98" s="162" t="s">
        <v>111</v>
      </c>
    </row>
    <row r="99" spans="1:2">
      <c r="A99" s="162" t="s">
        <v>119</v>
      </c>
      <c r="B99" s="162" t="s">
        <v>90</v>
      </c>
    </row>
    <row r="100" spans="1:2">
      <c r="A100" s="162" t="s">
        <v>119</v>
      </c>
      <c r="B100" s="162" t="s">
        <v>113</v>
      </c>
    </row>
    <row r="101" spans="1:2">
      <c r="A101" s="162" t="s">
        <v>119</v>
      </c>
      <c r="B101" s="162" t="s">
        <v>120</v>
      </c>
    </row>
    <row r="102" spans="1:2">
      <c r="A102" s="162" t="s">
        <v>119</v>
      </c>
      <c r="B102" s="162" t="s">
        <v>115</v>
      </c>
    </row>
    <row r="104" spans="1:2">
      <c r="A104" s="162" t="s">
        <v>121</v>
      </c>
      <c r="B104" s="162" t="s">
        <v>102</v>
      </c>
    </row>
    <row r="105" spans="1:2">
      <c r="A105" s="162" t="s">
        <v>121</v>
      </c>
      <c r="B105" s="162" t="s">
        <v>92</v>
      </c>
    </row>
    <row r="106" spans="1:2">
      <c r="A106" s="162" t="s">
        <v>121</v>
      </c>
      <c r="B106" s="162" t="s">
        <v>93</v>
      </c>
    </row>
    <row r="107" spans="1:2">
      <c r="A107" s="162" t="s">
        <v>121</v>
      </c>
      <c r="B107" s="162" t="s">
        <v>122</v>
      </c>
    </row>
    <row r="108" spans="1:2">
      <c r="A108" s="162" t="s">
        <v>121</v>
      </c>
      <c r="B108" s="162" t="s">
        <v>95</v>
      </c>
    </row>
    <row r="109" spans="1:2">
      <c r="A109" s="162" t="s">
        <v>121</v>
      </c>
      <c r="B109" s="162" t="s">
        <v>96</v>
      </c>
    </row>
    <row r="112" spans="1:2">
      <c r="A112" s="162" t="s">
        <v>123</v>
      </c>
      <c r="B112" s="162" t="s">
        <v>118</v>
      </c>
    </row>
    <row r="113" spans="1:2">
      <c r="A113" s="162" t="s">
        <v>123</v>
      </c>
      <c r="B113" s="162" t="s">
        <v>100</v>
      </c>
    </row>
    <row r="114" spans="1:2">
      <c r="A114" s="162" t="s">
        <v>123</v>
      </c>
      <c r="B114" s="162" t="s">
        <v>111</v>
      </c>
    </row>
    <row r="115" spans="1:2">
      <c r="A115" s="162" t="s">
        <v>123</v>
      </c>
      <c r="B115" s="162" t="s">
        <v>90</v>
      </c>
    </row>
    <row r="116" spans="1:2">
      <c r="A116" s="162" t="s">
        <v>123</v>
      </c>
      <c r="B116" s="162" t="s">
        <v>113</v>
      </c>
    </row>
    <row r="117" spans="1:2">
      <c r="A117" s="162" t="s">
        <v>123</v>
      </c>
      <c r="B117" s="162" t="s">
        <v>120</v>
      </c>
    </row>
    <row r="118" spans="1:2">
      <c r="A118" s="162" t="s">
        <v>123</v>
      </c>
      <c r="B118" s="162" t="s">
        <v>115</v>
      </c>
    </row>
    <row r="119" spans="1:2">
      <c r="A119" s="162" t="s">
        <v>123</v>
      </c>
      <c r="B119" s="162" t="s">
        <v>116</v>
      </c>
    </row>
    <row r="121" spans="1:2">
      <c r="A121" s="162" t="s">
        <v>1921</v>
      </c>
      <c r="B121" s="162" t="s">
        <v>87</v>
      </c>
    </row>
    <row r="122" spans="1:2">
      <c r="A122" s="162" t="s">
        <v>1922</v>
      </c>
      <c r="B122" s="162" t="s">
        <v>87</v>
      </c>
    </row>
    <row r="123" spans="1:2">
      <c r="A123" s="162" t="s">
        <v>1923</v>
      </c>
      <c r="B123" s="162" t="s">
        <v>87</v>
      </c>
    </row>
    <row r="124" spans="1:2">
      <c r="A124" s="162" t="s">
        <v>1924</v>
      </c>
      <c r="B124" s="162" t="s">
        <v>87</v>
      </c>
    </row>
    <row r="125" spans="1:2">
      <c r="A125" s="162" t="s">
        <v>1925</v>
      </c>
      <c r="B125" s="162" t="s">
        <v>87</v>
      </c>
    </row>
    <row r="126" spans="1:2">
      <c r="A126" s="162" t="s">
        <v>1926</v>
      </c>
      <c r="B126" s="162" t="s">
        <v>87</v>
      </c>
    </row>
    <row r="127" spans="1:2">
      <c r="A127" s="162" t="s">
        <v>1927</v>
      </c>
      <c r="B127" s="162" t="s">
        <v>87</v>
      </c>
    </row>
    <row r="128" spans="1:2">
      <c r="A128" s="162" t="s">
        <v>1928</v>
      </c>
      <c r="B128" s="162" t="s">
        <v>87</v>
      </c>
    </row>
    <row r="129" spans="1:2">
      <c r="A129" s="162" t="s">
        <v>1929</v>
      </c>
      <c r="B129" s="162" t="s">
        <v>87</v>
      </c>
    </row>
    <row r="130" spans="1:2">
      <c r="A130" s="162" t="s">
        <v>1930</v>
      </c>
      <c r="B130" s="162" t="s">
        <v>87</v>
      </c>
    </row>
    <row r="132" spans="1:2">
      <c r="A132" s="162" t="s">
        <v>1921</v>
      </c>
      <c r="B132" s="162" t="s">
        <v>1920</v>
      </c>
    </row>
    <row r="133" spans="1:2">
      <c r="A133" s="162" t="s">
        <v>1922</v>
      </c>
      <c r="B133" s="162" t="s">
        <v>1920</v>
      </c>
    </row>
    <row r="134" spans="1:2">
      <c r="A134" s="162" t="s">
        <v>1923</v>
      </c>
      <c r="B134" s="162" t="s">
        <v>1920</v>
      </c>
    </row>
    <row r="135" spans="1:2">
      <c r="A135" s="162" t="s">
        <v>1924</v>
      </c>
      <c r="B135" s="162" t="s">
        <v>1920</v>
      </c>
    </row>
    <row r="136" spans="1:2">
      <c r="A136" s="162" t="s">
        <v>1925</v>
      </c>
      <c r="B136" s="162" t="s">
        <v>1920</v>
      </c>
    </row>
    <row r="137" spans="1:2">
      <c r="A137" s="162" t="s">
        <v>1926</v>
      </c>
      <c r="B137" s="162" t="s">
        <v>1920</v>
      </c>
    </row>
    <row r="138" spans="1:2">
      <c r="A138" s="162" t="s">
        <v>1927</v>
      </c>
      <c r="B138" s="162" t="s">
        <v>1920</v>
      </c>
    </row>
    <row r="139" spans="1:2">
      <c r="A139" s="162" t="s">
        <v>1928</v>
      </c>
      <c r="B139" s="162" t="s">
        <v>1920</v>
      </c>
    </row>
    <row r="140" spans="1:2">
      <c r="A140" s="162" t="s">
        <v>1929</v>
      </c>
      <c r="B140" s="162" t="s">
        <v>1920</v>
      </c>
    </row>
    <row r="141" spans="1:2">
      <c r="A141" s="162" t="s">
        <v>1930</v>
      </c>
      <c r="B141" s="162" t="s">
        <v>1920</v>
      </c>
    </row>
    <row r="143" spans="1:2">
      <c r="A143" s="162" t="s">
        <v>1931</v>
      </c>
      <c r="B143" s="162" t="s">
        <v>98</v>
      </c>
    </row>
    <row r="144" spans="1:2">
      <c r="A144" s="162" t="s">
        <v>1932</v>
      </c>
      <c r="B144" s="162" t="s">
        <v>98</v>
      </c>
    </row>
    <row r="145" spans="1:2">
      <c r="A145" s="162" t="s">
        <v>1933</v>
      </c>
      <c r="B145" s="162" t="s">
        <v>98</v>
      </c>
    </row>
    <row r="146" spans="1:2">
      <c r="A146" s="162" t="s">
        <v>1934</v>
      </c>
      <c r="B146" s="162" t="s">
        <v>98</v>
      </c>
    </row>
    <row r="147" spans="1:2">
      <c r="A147" s="162" t="s">
        <v>1935</v>
      </c>
      <c r="B147" s="162" t="s">
        <v>98</v>
      </c>
    </row>
    <row r="148" spans="1:2">
      <c r="A148" s="162" t="s">
        <v>1936</v>
      </c>
      <c r="B148" s="162" t="s">
        <v>98</v>
      </c>
    </row>
    <row r="149" spans="1:2">
      <c r="A149" s="162" t="s">
        <v>1937</v>
      </c>
      <c r="B149" s="162" t="s">
        <v>98</v>
      </c>
    </row>
    <row r="150" spans="1:2">
      <c r="A150" s="162" t="s">
        <v>1938</v>
      </c>
      <c r="B150" s="162" t="s">
        <v>98</v>
      </c>
    </row>
    <row r="151" spans="1:2">
      <c r="A151" s="162" t="s">
        <v>1939</v>
      </c>
      <c r="B151" s="162" t="s">
        <v>98</v>
      </c>
    </row>
    <row r="152" spans="1:2">
      <c r="A152" s="162" t="s">
        <v>1940</v>
      </c>
      <c r="B152" s="162" t="s">
        <v>98</v>
      </c>
    </row>
    <row r="154" spans="1:2">
      <c r="A154" s="162" t="s">
        <v>1941</v>
      </c>
      <c r="B154" s="162" t="s">
        <v>87</v>
      </c>
    </row>
    <row r="155" spans="1:2">
      <c r="A155" s="162" t="s">
        <v>1942</v>
      </c>
      <c r="B155" s="162" t="s">
        <v>87</v>
      </c>
    </row>
    <row r="156" spans="1:2">
      <c r="A156" s="162" t="s">
        <v>1943</v>
      </c>
      <c r="B156" s="162" t="s">
        <v>87</v>
      </c>
    </row>
    <row r="157" spans="1:2">
      <c r="A157" s="162" t="s">
        <v>1944</v>
      </c>
      <c r="B157" s="162" t="s">
        <v>87</v>
      </c>
    </row>
    <row r="158" spans="1:2">
      <c r="A158" s="162" t="s">
        <v>1945</v>
      </c>
      <c r="B158" s="162" t="s">
        <v>87</v>
      </c>
    </row>
    <row r="159" spans="1:2">
      <c r="A159" s="162" t="s">
        <v>1946</v>
      </c>
      <c r="B159" s="162" t="s">
        <v>87</v>
      </c>
    </row>
    <row r="160" spans="1:2">
      <c r="A160" s="162" t="s">
        <v>1947</v>
      </c>
      <c r="B160" s="162" t="s">
        <v>87</v>
      </c>
    </row>
    <row r="161" spans="1:2">
      <c r="A161" s="162" t="s">
        <v>1948</v>
      </c>
      <c r="B161" s="162" t="s">
        <v>87</v>
      </c>
    </row>
    <row r="162" spans="1:2">
      <c r="A162" s="162" t="s">
        <v>1949</v>
      </c>
      <c r="B162" s="162" t="s">
        <v>87</v>
      </c>
    </row>
    <row r="163" spans="1:2">
      <c r="A163" s="162" t="s">
        <v>1950</v>
      </c>
      <c r="B163" s="162" t="s">
        <v>87</v>
      </c>
    </row>
    <row r="165" spans="1:2">
      <c r="A165" s="162" t="s">
        <v>1951</v>
      </c>
      <c r="B165" s="162" t="s">
        <v>1920</v>
      </c>
    </row>
    <row r="166" spans="1:2">
      <c r="A166" s="162" t="s">
        <v>1952</v>
      </c>
      <c r="B166" s="162" t="s">
        <v>1920</v>
      </c>
    </row>
    <row r="167" spans="1:2">
      <c r="A167" s="162" t="s">
        <v>1953</v>
      </c>
      <c r="B167" s="162" t="s">
        <v>1920</v>
      </c>
    </row>
    <row r="168" spans="1:2">
      <c r="A168" s="162" t="s">
        <v>1954</v>
      </c>
      <c r="B168" s="162" t="s">
        <v>1920</v>
      </c>
    </row>
    <row r="169" spans="1:2">
      <c r="A169" s="162" t="s">
        <v>1955</v>
      </c>
      <c r="B169" s="162" t="s">
        <v>1920</v>
      </c>
    </row>
    <row r="170" spans="1:2">
      <c r="A170" s="162" t="s">
        <v>1956</v>
      </c>
      <c r="B170" s="162" t="s">
        <v>1920</v>
      </c>
    </row>
    <row r="171" spans="1:2">
      <c r="A171" s="162" t="s">
        <v>1957</v>
      </c>
      <c r="B171" s="162" t="s">
        <v>1920</v>
      </c>
    </row>
    <row r="172" spans="1:2">
      <c r="A172" s="162" t="s">
        <v>1958</v>
      </c>
      <c r="B172" s="162" t="s">
        <v>1920</v>
      </c>
    </row>
    <row r="173" spans="1:2">
      <c r="A173" s="162" t="s">
        <v>1959</v>
      </c>
      <c r="B173" s="162" t="s">
        <v>1920</v>
      </c>
    </row>
    <row r="174" spans="1:2">
      <c r="A174" s="162" t="s">
        <v>1960</v>
      </c>
      <c r="B174" s="162" t="s">
        <v>1920</v>
      </c>
    </row>
    <row r="176" spans="1:2">
      <c r="A176" s="162" t="s">
        <v>1961</v>
      </c>
      <c r="B176" s="162" t="s">
        <v>98</v>
      </c>
    </row>
    <row r="177" spans="1:2">
      <c r="A177" s="162" t="s">
        <v>1962</v>
      </c>
      <c r="B177" s="162" t="s">
        <v>98</v>
      </c>
    </row>
    <row r="178" spans="1:2">
      <c r="A178" s="162" t="s">
        <v>1963</v>
      </c>
      <c r="B178" s="162" t="s">
        <v>98</v>
      </c>
    </row>
    <row r="179" spans="1:2">
      <c r="A179" s="162" t="s">
        <v>1964</v>
      </c>
      <c r="B179" s="162" t="s">
        <v>98</v>
      </c>
    </row>
    <row r="180" spans="1:2">
      <c r="A180" s="162" t="s">
        <v>1965</v>
      </c>
      <c r="B180" s="162" t="s">
        <v>98</v>
      </c>
    </row>
    <row r="181" spans="1:2">
      <c r="A181" s="162" t="s">
        <v>1966</v>
      </c>
      <c r="B181" s="162" t="s">
        <v>98</v>
      </c>
    </row>
    <row r="182" spans="1:2">
      <c r="A182" s="162" t="s">
        <v>1967</v>
      </c>
      <c r="B182" s="162" t="s">
        <v>98</v>
      </c>
    </row>
    <row r="183" spans="1:2">
      <c r="A183" s="162" t="s">
        <v>1968</v>
      </c>
      <c r="B183" s="162" t="s">
        <v>98</v>
      </c>
    </row>
    <row r="184" spans="1:2">
      <c r="A184" s="162" t="s">
        <v>1969</v>
      </c>
      <c r="B184" s="162" t="s">
        <v>98</v>
      </c>
    </row>
    <row r="185" spans="1:2">
      <c r="A185" s="162" t="s">
        <v>1970</v>
      </c>
      <c r="B185" s="162" t="s">
        <v>98</v>
      </c>
    </row>
    <row r="187" spans="1:2">
      <c r="A187" s="162" t="s">
        <v>1971</v>
      </c>
      <c r="B187" s="162" t="s">
        <v>87</v>
      </c>
    </row>
    <row r="188" spans="1:2">
      <c r="A188" s="162" t="s">
        <v>1972</v>
      </c>
      <c r="B188" s="162" t="s">
        <v>87</v>
      </c>
    </row>
    <row r="189" spans="1:2">
      <c r="A189" s="162" t="s">
        <v>1973</v>
      </c>
      <c r="B189" s="162" t="s">
        <v>87</v>
      </c>
    </row>
    <row r="190" spans="1:2">
      <c r="A190" s="162" t="s">
        <v>1974</v>
      </c>
      <c r="B190" s="162" t="s">
        <v>87</v>
      </c>
    </row>
    <row r="191" spans="1:2">
      <c r="A191" s="162" t="s">
        <v>1975</v>
      </c>
      <c r="B191" s="162" t="s">
        <v>87</v>
      </c>
    </row>
    <row r="192" spans="1:2">
      <c r="A192" s="162" t="s">
        <v>1976</v>
      </c>
      <c r="B192" s="162" t="s">
        <v>87</v>
      </c>
    </row>
    <row r="193" spans="1:2">
      <c r="A193" s="162" t="s">
        <v>1977</v>
      </c>
      <c r="B193" s="162" t="s">
        <v>87</v>
      </c>
    </row>
    <row r="194" spans="1:2">
      <c r="A194" s="162" t="s">
        <v>1978</v>
      </c>
      <c r="B194" s="162" t="s">
        <v>87</v>
      </c>
    </row>
    <row r="195" spans="1:2">
      <c r="A195" s="162" t="s">
        <v>1979</v>
      </c>
      <c r="B195" s="162" t="s">
        <v>87</v>
      </c>
    </row>
    <row r="196" spans="1:2">
      <c r="A196" s="162" t="s">
        <v>1980</v>
      </c>
      <c r="B196" s="162" t="s">
        <v>87</v>
      </c>
    </row>
    <row r="198" spans="1:2">
      <c r="A198" s="162" t="s">
        <v>1971</v>
      </c>
      <c r="B198" s="162" t="s">
        <v>1920</v>
      </c>
    </row>
    <row r="199" spans="1:2">
      <c r="A199" s="162" t="s">
        <v>1972</v>
      </c>
      <c r="B199" s="162" t="s">
        <v>1920</v>
      </c>
    </row>
    <row r="200" spans="1:2">
      <c r="A200" s="162" t="s">
        <v>1973</v>
      </c>
      <c r="B200" s="162" t="s">
        <v>1920</v>
      </c>
    </row>
    <row r="201" spans="1:2">
      <c r="A201" s="162" t="s">
        <v>1974</v>
      </c>
      <c r="B201" s="162" t="s">
        <v>1920</v>
      </c>
    </row>
    <row r="202" spans="1:2">
      <c r="A202" s="162" t="s">
        <v>1975</v>
      </c>
      <c r="B202" s="162" t="s">
        <v>1920</v>
      </c>
    </row>
    <row r="203" spans="1:2">
      <c r="A203" s="162" t="s">
        <v>1976</v>
      </c>
      <c r="B203" s="162" t="s">
        <v>1920</v>
      </c>
    </row>
    <row r="204" spans="1:2">
      <c r="A204" s="162" t="s">
        <v>1977</v>
      </c>
      <c r="B204" s="162" t="s">
        <v>1920</v>
      </c>
    </row>
    <row r="205" spans="1:2">
      <c r="A205" s="162" t="s">
        <v>1978</v>
      </c>
      <c r="B205" s="162" t="s">
        <v>1920</v>
      </c>
    </row>
    <row r="206" spans="1:2">
      <c r="A206" s="162" t="s">
        <v>1979</v>
      </c>
      <c r="B206" s="162" t="s">
        <v>1920</v>
      </c>
    </row>
    <row r="207" spans="1:2">
      <c r="A207" s="162" t="s">
        <v>1980</v>
      </c>
      <c r="B207" s="162" t="s">
        <v>1920</v>
      </c>
    </row>
    <row r="209" spans="1:2">
      <c r="A209" s="162" t="s">
        <v>1971</v>
      </c>
      <c r="B209" s="162" t="s">
        <v>98</v>
      </c>
    </row>
    <row r="210" spans="1:2">
      <c r="A210" s="162" t="s">
        <v>1972</v>
      </c>
      <c r="B210" s="162" t="s">
        <v>98</v>
      </c>
    </row>
    <row r="211" spans="1:2">
      <c r="A211" s="162" t="s">
        <v>1973</v>
      </c>
      <c r="B211" s="162" t="s">
        <v>98</v>
      </c>
    </row>
    <row r="212" spans="1:2">
      <c r="A212" s="162" t="s">
        <v>1974</v>
      </c>
      <c r="B212" s="162" t="s">
        <v>98</v>
      </c>
    </row>
    <row r="213" spans="1:2">
      <c r="A213" s="162" t="s">
        <v>1975</v>
      </c>
      <c r="B213" s="162" t="s">
        <v>98</v>
      </c>
    </row>
    <row r="214" spans="1:2">
      <c r="A214" s="162" t="s">
        <v>1976</v>
      </c>
      <c r="B214" s="162" t="s">
        <v>98</v>
      </c>
    </row>
    <row r="215" spans="1:2">
      <c r="A215" s="162" t="s">
        <v>1977</v>
      </c>
      <c r="B215" s="162" t="s">
        <v>98</v>
      </c>
    </row>
    <row r="216" spans="1:2">
      <c r="A216" s="162" t="s">
        <v>1978</v>
      </c>
      <c r="B216" s="162" t="s">
        <v>98</v>
      </c>
    </row>
    <row r="217" spans="1:2">
      <c r="A217" s="162" t="s">
        <v>1979</v>
      </c>
      <c r="B217" s="162" t="s">
        <v>98</v>
      </c>
    </row>
    <row r="218" spans="1:2">
      <c r="A218" s="162" t="s">
        <v>1980</v>
      </c>
      <c r="B218" s="162" t="s">
        <v>98</v>
      </c>
    </row>
    <row r="220" spans="1:2">
      <c r="A220" s="162" t="s">
        <v>1981</v>
      </c>
      <c r="B220" s="162" t="s">
        <v>87</v>
      </c>
    </row>
    <row r="221" spans="1:2">
      <c r="A221" s="162" t="s">
        <v>1982</v>
      </c>
      <c r="B221" s="162" t="s">
        <v>87</v>
      </c>
    </row>
    <row r="222" spans="1:2">
      <c r="A222" s="162" t="s">
        <v>1983</v>
      </c>
      <c r="B222" s="162" t="s">
        <v>87</v>
      </c>
    </row>
    <row r="223" spans="1:2">
      <c r="A223" s="162" t="s">
        <v>1984</v>
      </c>
      <c r="B223" s="162" t="s">
        <v>87</v>
      </c>
    </row>
    <row r="224" spans="1:2">
      <c r="A224" s="162" t="s">
        <v>1985</v>
      </c>
      <c r="B224" s="162" t="s">
        <v>87</v>
      </c>
    </row>
    <row r="225" spans="1:2">
      <c r="A225" s="162" t="s">
        <v>1986</v>
      </c>
      <c r="B225" s="162" t="s">
        <v>87</v>
      </c>
    </row>
    <row r="226" spans="1:2">
      <c r="A226" s="162" t="s">
        <v>1987</v>
      </c>
      <c r="B226" s="162" t="s">
        <v>87</v>
      </c>
    </row>
    <row r="227" spans="1:2">
      <c r="A227" s="162" t="s">
        <v>1988</v>
      </c>
      <c r="B227" s="162" t="s">
        <v>87</v>
      </c>
    </row>
    <row r="228" spans="1:2">
      <c r="A228" s="162" t="s">
        <v>1989</v>
      </c>
      <c r="B228" s="162" t="s">
        <v>87</v>
      </c>
    </row>
    <row r="229" spans="1:2">
      <c r="A229" s="162" t="s">
        <v>1990</v>
      </c>
      <c r="B229" s="162" t="s">
        <v>87</v>
      </c>
    </row>
    <row r="231" spans="1:2">
      <c r="A231" s="162" t="s">
        <v>1981</v>
      </c>
      <c r="B231" s="162" t="s">
        <v>1920</v>
      </c>
    </row>
    <row r="232" spans="1:2">
      <c r="A232" s="162" t="s">
        <v>1982</v>
      </c>
      <c r="B232" s="162" t="s">
        <v>1920</v>
      </c>
    </row>
    <row r="233" spans="1:2">
      <c r="A233" s="162" t="s">
        <v>1983</v>
      </c>
      <c r="B233" s="162" t="s">
        <v>1920</v>
      </c>
    </row>
    <row r="234" spans="1:2">
      <c r="A234" s="162" t="s">
        <v>1984</v>
      </c>
      <c r="B234" s="162" t="s">
        <v>1920</v>
      </c>
    </row>
    <row r="235" spans="1:2">
      <c r="A235" s="162" t="s">
        <v>1985</v>
      </c>
      <c r="B235" s="162" t="s">
        <v>1920</v>
      </c>
    </row>
    <row r="236" spans="1:2">
      <c r="A236" s="162" t="s">
        <v>1986</v>
      </c>
      <c r="B236" s="162" t="s">
        <v>1920</v>
      </c>
    </row>
    <row r="237" spans="1:2">
      <c r="A237" s="162" t="s">
        <v>1987</v>
      </c>
      <c r="B237" s="162" t="s">
        <v>1920</v>
      </c>
    </row>
    <row r="238" spans="1:2">
      <c r="A238" s="162" t="s">
        <v>1988</v>
      </c>
      <c r="B238" s="162" t="s">
        <v>1920</v>
      </c>
    </row>
    <row r="239" spans="1:2">
      <c r="A239" s="162" t="s">
        <v>1989</v>
      </c>
      <c r="B239" s="162" t="s">
        <v>1920</v>
      </c>
    </row>
    <row r="240" spans="1:2">
      <c r="A240" s="162" t="s">
        <v>1990</v>
      </c>
      <c r="B240" s="162" t="s">
        <v>1920</v>
      </c>
    </row>
    <row r="242" spans="1:2">
      <c r="A242" s="162" t="s">
        <v>1981</v>
      </c>
      <c r="B242" s="162" t="s">
        <v>98</v>
      </c>
    </row>
    <row r="243" spans="1:2">
      <c r="A243" s="162" t="s">
        <v>1982</v>
      </c>
      <c r="B243" s="162" t="s">
        <v>98</v>
      </c>
    </row>
    <row r="244" spans="1:2">
      <c r="A244" s="162" t="s">
        <v>1983</v>
      </c>
      <c r="B244" s="162" t="s">
        <v>98</v>
      </c>
    </row>
    <row r="245" spans="1:2">
      <c r="A245" s="162" t="s">
        <v>1984</v>
      </c>
      <c r="B245" s="162" t="s">
        <v>98</v>
      </c>
    </row>
    <row r="246" spans="1:2">
      <c r="A246" s="162" t="s">
        <v>1985</v>
      </c>
      <c r="B246" s="162" t="s">
        <v>98</v>
      </c>
    </row>
    <row r="247" spans="1:2">
      <c r="A247" s="162" t="s">
        <v>1986</v>
      </c>
      <c r="B247" s="162" t="s">
        <v>98</v>
      </c>
    </row>
    <row r="248" spans="1:2">
      <c r="A248" s="162" t="s">
        <v>1987</v>
      </c>
      <c r="B248" s="162" t="s">
        <v>98</v>
      </c>
    </row>
    <row r="249" spans="1:2">
      <c r="A249" s="162" t="s">
        <v>1988</v>
      </c>
      <c r="B249" s="162" t="s">
        <v>98</v>
      </c>
    </row>
    <row r="250" spans="1:2">
      <c r="A250" s="162" t="s">
        <v>1989</v>
      </c>
      <c r="B250" s="162" t="s">
        <v>98</v>
      </c>
    </row>
    <row r="251" spans="1:2">
      <c r="A251" s="162" t="s">
        <v>1990</v>
      </c>
      <c r="B251" s="162" t="s">
        <v>98</v>
      </c>
    </row>
    <row r="253" spans="1:2">
      <c r="A253" s="162" t="s">
        <v>1991</v>
      </c>
      <c r="B253" s="162" t="s">
        <v>87</v>
      </c>
    </row>
    <row r="254" spans="1:2">
      <c r="A254" s="162" t="s">
        <v>1992</v>
      </c>
      <c r="B254" s="162" t="s">
        <v>87</v>
      </c>
    </row>
    <row r="255" spans="1:2">
      <c r="A255" s="162" t="s">
        <v>1993</v>
      </c>
      <c r="B255" s="162" t="s">
        <v>87</v>
      </c>
    </row>
    <row r="256" spans="1:2">
      <c r="A256" s="162" t="s">
        <v>1994</v>
      </c>
      <c r="B256" s="162" t="s">
        <v>87</v>
      </c>
    </row>
    <row r="257" spans="1:2">
      <c r="A257" s="162" t="s">
        <v>1995</v>
      </c>
      <c r="B257" s="162" t="s">
        <v>87</v>
      </c>
    </row>
    <row r="258" spans="1:2">
      <c r="A258" s="162" t="s">
        <v>1996</v>
      </c>
      <c r="B258" s="162" t="s">
        <v>87</v>
      </c>
    </row>
    <row r="259" spans="1:2">
      <c r="A259" s="162" t="s">
        <v>1997</v>
      </c>
      <c r="B259" s="162" t="s">
        <v>87</v>
      </c>
    </row>
    <row r="260" spans="1:2">
      <c r="A260" s="162" t="s">
        <v>1998</v>
      </c>
      <c r="B260" s="162" t="s">
        <v>87</v>
      </c>
    </row>
    <row r="261" spans="1:2">
      <c r="A261" s="162" t="s">
        <v>1999</v>
      </c>
      <c r="B261" s="162" t="s">
        <v>87</v>
      </c>
    </row>
    <row r="262" spans="1:2">
      <c r="A262" s="162" t="s">
        <v>2000</v>
      </c>
      <c r="B262" s="162" t="s">
        <v>87</v>
      </c>
    </row>
    <row r="264" spans="1:2">
      <c r="A264" s="162" t="s">
        <v>2001</v>
      </c>
      <c r="B264" s="162" t="s">
        <v>1920</v>
      </c>
    </row>
    <row r="265" spans="1:2">
      <c r="A265" s="162" t="s">
        <v>2002</v>
      </c>
      <c r="B265" s="162" t="s">
        <v>1920</v>
      </c>
    </row>
    <row r="266" spans="1:2">
      <c r="A266" s="162" t="s">
        <v>2003</v>
      </c>
      <c r="B266" s="162" t="s">
        <v>1920</v>
      </c>
    </row>
    <row r="267" spans="1:2">
      <c r="A267" s="162" t="s">
        <v>2004</v>
      </c>
      <c r="B267" s="162" t="s">
        <v>1920</v>
      </c>
    </row>
    <row r="268" spans="1:2">
      <c r="A268" s="162" t="s">
        <v>2005</v>
      </c>
      <c r="B268" s="162" t="s">
        <v>1920</v>
      </c>
    </row>
    <row r="269" spans="1:2">
      <c r="A269" s="162" t="s">
        <v>2006</v>
      </c>
      <c r="B269" s="162" t="s">
        <v>1920</v>
      </c>
    </row>
    <row r="270" spans="1:2">
      <c r="A270" s="162" t="s">
        <v>2007</v>
      </c>
      <c r="B270" s="162" t="s">
        <v>1920</v>
      </c>
    </row>
    <row r="271" spans="1:2">
      <c r="A271" s="162" t="s">
        <v>2008</v>
      </c>
      <c r="B271" s="162" t="s">
        <v>1920</v>
      </c>
    </row>
    <row r="272" spans="1:2">
      <c r="A272" s="162" t="s">
        <v>2009</v>
      </c>
      <c r="B272" s="162" t="s">
        <v>1920</v>
      </c>
    </row>
    <row r="273" spans="1:2">
      <c r="A273" s="162" t="s">
        <v>2010</v>
      </c>
      <c r="B273" s="162" t="s">
        <v>1920</v>
      </c>
    </row>
    <row r="275" spans="1:2">
      <c r="A275" s="162" t="s">
        <v>2011</v>
      </c>
      <c r="B275" s="162" t="s">
        <v>98</v>
      </c>
    </row>
    <row r="276" spans="1:2">
      <c r="A276" s="162" t="s">
        <v>2012</v>
      </c>
      <c r="B276" s="162" t="s">
        <v>98</v>
      </c>
    </row>
    <row r="277" spans="1:2">
      <c r="A277" s="162" t="s">
        <v>2013</v>
      </c>
      <c r="B277" s="162" t="s">
        <v>98</v>
      </c>
    </row>
    <row r="278" spans="1:2">
      <c r="A278" s="162" t="s">
        <v>2014</v>
      </c>
      <c r="B278" s="162" t="s">
        <v>98</v>
      </c>
    </row>
    <row r="279" spans="1:2">
      <c r="A279" s="162" t="s">
        <v>2015</v>
      </c>
      <c r="B279" s="162" t="s">
        <v>98</v>
      </c>
    </row>
    <row r="280" spans="1:2">
      <c r="A280" s="162" t="s">
        <v>2016</v>
      </c>
      <c r="B280" s="162" t="s">
        <v>98</v>
      </c>
    </row>
    <row r="281" spans="1:2">
      <c r="A281" s="162" t="s">
        <v>2017</v>
      </c>
      <c r="B281" s="162" t="s">
        <v>98</v>
      </c>
    </row>
    <row r="282" spans="1:2">
      <c r="A282" s="162" t="s">
        <v>2018</v>
      </c>
      <c r="B282" s="162" t="s">
        <v>98</v>
      </c>
    </row>
    <row r="283" spans="1:2">
      <c r="A283" s="162" t="s">
        <v>2019</v>
      </c>
      <c r="B283" s="162" t="s">
        <v>98</v>
      </c>
    </row>
    <row r="284" spans="1:2">
      <c r="A284" s="162" t="s">
        <v>2020</v>
      </c>
      <c r="B284" s="162" t="s">
        <v>98</v>
      </c>
    </row>
    <row r="287" spans="1:2">
      <c r="B287" s="162" t="s">
        <v>124</v>
      </c>
    </row>
    <row r="288" spans="1:2">
      <c r="B288" s="162" t="s">
        <v>125</v>
      </c>
    </row>
    <row r="289" spans="2:2">
      <c r="B289" s="162" t="s">
        <v>126</v>
      </c>
    </row>
    <row r="290" spans="2:2">
      <c r="B290" s="162" t="s">
        <v>127</v>
      </c>
    </row>
    <row r="291" spans="2:2">
      <c r="B291" s="162" t="s">
        <v>128</v>
      </c>
    </row>
    <row r="292" spans="2:2">
      <c r="B292" s="162" t="s">
        <v>129</v>
      </c>
    </row>
    <row r="293" spans="2:2">
      <c r="B293" s="162" t="s">
        <v>130</v>
      </c>
    </row>
    <row r="294" spans="2:2">
      <c r="B294" s="162" t="s">
        <v>131</v>
      </c>
    </row>
    <row r="297" spans="2:2">
      <c r="B297" s="162" t="s">
        <v>132</v>
      </c>
    </row>
    <row r="298" spans="2:2">
      <c r="B298" s="162" t="s">
        <v>133</v>
      </c>
    </row>
    <row r="299" spans="2:2">
      <c r="B299" s="162" t="s">
        <v>134</v>
      </c>
    </row>
    <row r="300" spans="2:2">
      <c r="B300" s="162" t="s">
        <v>135</v>
      </c>
    </row>
    <row r="301" spans="2:2">
      <c r="B301" s="162" t="s">
        <v>136</v>
      </c>
    </row>
    <row r="302" spans="2:2">
      <c r="B302" s="162" t="s">
        <v>137</v>
      </c>
    </row>
    <row r="304" spans="2:2">
      <c r="B304" s="162" t="s">
        <v>138</v>
      </c>
    </row>
    <row r="305" spans="2:2">
      <c r="B305" s="162" t="s">
        <v>82</v>
      </c>
    </row>
    <row r="306" spans="2:2">
      <c r="B306" s="162" t="s">
        <v>139</v>
      </c>
    </row>
    <row r="331" spans="2:2">
      <c r="B331" s="162" t="s">
        <v>230</v>
      </c>
    </row>
    <row r="332" spans="2:2">
      <c r="B332" s="162" t="s">
        <v>231</v>
      </c>
    </row>
    <row r="333" spans="2:2">
      <c r="B333" s="162" t="s">
        <v>232</v>
      </c>
    </row>
    <row r="334" spans="2:2">
      <c r="B334" s="162" t="s">
        <v>233</v>
      </c>
    </row>
    <row r="335" spans="2:2">
      <c r="B335" s="162" t="s">
        <v>234</v>
      </c>
    </row>
    <row r="336" spans="2:2">
      <c r="B336" s="162" t="s">
        <v>235</v>
      </c>
    </row>
    <row r="337" spans="2:2">
      <c r="B337" s="162" t="s">
        <v>236</v>
      </c>
    </row>
    <row r="338" spans="2:2">
      <c r="B338" s="162" t="s">
        <v>237</v>
      </c>
    </row>
    <row r="339" spans="2:2">
      <c r="B339" s="162" t="s">
        <v>238</v>
      </c>
    </row>
    <row r="340" spans="2:2">
      <c r="B340" s="162" t="s">
        <v>239</v>
      </c>
    </row>
    <row r="341" spans="2:2">
      <c r="B341" s="162" t="s">
        <v>240</v>
      </c>
    </row>
    <row r="342" spans="2:2">
      <c r="B342" s="162" t="s">
        <v>245</v>
      </c>
    </row>
    <row r="343" spans="2:2">
      <c r="B343" s="162" t="s">
        <v>241</v>
      </c>
    </row>
    <row r="344" spans="2:2">
      <c r="B344" s="162" t="s">
        <v>242</v>
      </c>
    </row>
    <row r="345" spans="2:2">
      <c r="B345" s="162" t="s">
        <v>243</v>
      </c>
    </row>
    <row r="346" spans="2:2">
      <c r="B346" s="162" t="s">
        <v>244</v>
      </c>
    </row>
    <row r="351" spans="2:2">
      <c r="B351" s="162" t="s">
        <v>230</v>
      </c>
    </row>
    <row r="352" spans="2:2">
      <c r="B352" s="162" t="s">
        <v>231</v>
      </c>
    </row>
    <row r="353" spans="2:2">
      <c r="B353" s="162" t="s">
        <v>232</v>
      </c>
    </row>
    <row r="354" spans="2:2">
      <c r="B354" s="162" t="s">
        <v>233</v>
      </c>
    </row>
    <row r="355" spans="2:2">
      <c r="B355" s="162" t="s">
        <v>234</v>
      </c>
    </row>
    <row r="356" spans="2:2">
      <c r="B356" s="162" t="s">
        <v>235</v>
      </c>
    </row>
    <row r="357" spans="2:2">
      <c r="B357" s="162" t="s">
        <v>236</v>
      </c>
    </row>
    <row r="358" spans="2:2">
      <c r="B358" s="162" t="s">
        <v>237</v>
      </c>
    </row>
    <row r="359" spans="2:2">
      <c r="B359" s="162" t="s">
        <v>238</v>
      </c>
    </row>
    <row r="360" spans="2:2">
      <c r="B360" s="162" t="s">
        <v>239</v>
      </c>
    </row>
    <row r="361" spans="2:2">
      <c r="B361" s="162" t="s">
        <v>240</v>
      </c>
    </row>
    <row r="362" spans="2:2">
      <c r="B362" s="162" t="s">
        <v>245</v>
      </c>
    </row>
    <row r="363" spans="2:2">
      <c r="B363" s="162" t="s">
        <v>241</v>
      </c>
    </row>
    <row r="364" spans="2:2">
      <c r="B364" s="162" t="s">
        <v>242</v>
      </c>
    </row>
    <row r="365" spans="2:2">
      <c r="B365" s="162" t="s">
        <v>243</v>
      </c>
    </row>
    <row r="366" spans="2:2">
      <c r="B366" s="162" t="s">
        <v>244</v>
      </c>
    </row>
  </sheetData>
  <dataConsolidate/>
  <phoneticPr fontId="4"/>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D3B806-5E5D-4582-A397-846EA4C50609}">
  <sheetPr codeName="Sheet9"/>
  <dimension ref="A1:L416"/>
  <sheetViews>
    <sheetView zoomScaleNormal="100" workbookViewId="0">
      <selection activeCell="C21" sqref="C21"/>
    </sheetView>
  </sheetViews>
  <sheetFormatPr defaultColWidth="9" defaultRowHeight="18"/>
  <cols>
    <col min="1" max="1" width="9" style="162"/>
    <col min="2" max="2" width="8.69921875" customWidth="1"/>
    <col min="3" max="3" width="11.8984375" style="162" customWidth="1"/>
    <col min="4" max="16384" width="9" style="162"/>
  </cols>
  <sheetData>
    <row r="1" spans="2:12">
      <c r="B1" s="162" t="s">
        <v>71</v>
      </c>
      <c r="C1"/>
      <c r="D1"/>
      <c r="E1"/>
      <c r="F1"/>
      <c r="G1"/>
      <c r="H1"/>
      <c r="L1"/>
    </row>
    <row r="2" spans="2:12" ht="15">
      <c r="B2" s="162" t="s">
        <v>68</v>
      </c>
    </row>
    <row r="3" spans="2:12" ht="15">
      <c r="B3" s="162" t="s">
        <v>65</v>
      </c>
    </row>
    <row r="4" spans="2:12" ht="15">
      <c r="B4" s="162" t="s">
        <v>1</v>
      </c>
    </row>
    <row r="5" spans="2:12" ht="15">
      <c r="B5" s="162" t="s">
        <v>66</v>
      </c>
    </row>
    <row r="6" spans="2:12" ht="15">
      <c r="B6" s="162" t="s">
        <v>67</v>
      </c>
    </row>
    <row r="7" spans="2:12" ht="15">
      <c r="B7" s="162"/>
    </row>
    <row r="8" spans="2:12" ht="15">
      <c r="B8" s="162"/>
    </row>
    <row r="9" spans="2:12" ht="15">
      <c r="B9" s="162"/>
    </row>
    <row r="10" spans="2:12" ht="15">
      <c r="B10" s="162"/>
    </row>
    <row r="11" spans="2:12" ht="15">
      <c r="B11" s="162"/>
    </row>
    <row r="12" spans="2:12" ht="15">
      <c r="B12" s="162"/>
    </row>
    <row r="13" spans="2:12" ht="15">
      <c r="B13" s="162"/>
    </row>
    <row r="14" spans="2:12" ht="15">
      <c r="B14" s="162"/>
    </row>
    <row r="15" spans="2:12" ht="15">
      <c r="B15" s="162"/>
    </row>
    <row r="16" spans="2:12" ht="15">
      <c r="B16" s="162"/>
    </row>
    <row r="17" spans="1:8" ht="15">
      <c r="B17" s="162"/>
    </row>
    <row r="18" spans="1:8" ht="15">
      <c r="B18" s="162"/>
    </row>
    <row r="19" spans="1:8" ht="15">
      <c r="B19" s="162"/>
    </row>
    <row r="20" spans="1:8" ht="15">
      <c r="B20" s="162"/>
    </row>
    <row r="21" spans="1:8" ht="15">
      <c r="B21" s="162" t="s">
        <v>265</v>
      </c>
    </row>
    <row r="22" spans="1:8" ht="15">
      <c r="B22" s="162" t="s">
        <v>266</v>
      </c>
    </row>
    <row r="23" spans="1:8" ht="15">
      <c r="B23" s="162" t="s">
        <v>267</v>
      </c>
    </row>
    <row r="24" spans="1:8" ht="15">
      <c r="B24" s="162" t="s">
        <v>268</v>
      </c>
    </row>
    <row r="25" spans="1:8" ht="15">
      <c r="B25" s="162" t="s">
        <v>269</v>
      </c>
    </row>
    <row r="26" spans="1:8" ht="15">
      <c r="B26" s="162" t="s">
        <v>270</v>
      </c>
    </row>
    <row r="27" spans="1:8" ht="15">
      <c r="B27" s="162"/>
    </row>
    <row r="28" spans="1:8" ht="15">
      <c r="B28" s="162"/>
    </row>
    <row r="29" spans="1:8" ht="15">
      <c r="B29" s="162"/>
    </row>
    <row r="30" spans="1:8" ht="15">
      <c r="B30" s="162"/>
    </row>
    <row r="31" spans="1:8">
      <c r="A31" s="193" t="s">
        <v>140</v>
      </c>
      <c r="B31" s="193" t="s">
        <v>145</v>
      </c>
      <c r="C31" s="193"/>
      <c r="D31" s="193"/>
      <c r="E31" s="193"/>
      <c r="F31" s="193"/>
      <c r="G31" s="193"/>
      <c r="H31" s="193"/>
    </row>
    <row r="32" spans="1:8">
      <c r="A32" s="193" t="s">
        <v>140</v>
      </c>
      <c r="B32" s="193" t="s">
        <v>141</v>
      </c>
      <c r="C32" s="193"/>
      <c r="D32" s="193"/>
      <c r="E32" s="193"/>
      <c r="F32" s="193"/>
      <c r="G32" s="193"/>
      <c r="H32" s="193"/>
    </row>
    <row r="33" spans="1:8">
      <c r="A33" s="193" t="s">
        <v>140</v>
      </c>
      <c r="B33" s="193" t="s">
        <v>142</v>
      </c>
      <c r="C33" s="194"/>
      <c r="D33" s="194"/>
      <c r="E33" s="194"/>
      <c r="F33" s="194"/>
      <c r="G33" s="194"/>
      <c r="H33" s="194"/>
    </row>
    <row r="34" spans="1:8">
      <c r="A34" s="193" t="s">
        <v>140</v>
      </c>
      <c r="B34" s="193" t="s">
        <v>143</v>
      </c>
      <c r="C34" s="194"/>
      <c r="D34" s="194"/>
      <c r="E34" s="194"/>
      <c r="F34" s="194"/>
      <c r="G34" s="194"/>
      <c r="H34" s="194"/>
    </row>
    <row r="35" spans="1:8">
      <c r="A35" s="193" t="s">
        <v>149</v>
      </c>
      <c r="B35" s="193" t="s">
        <v>145</v>
      </c>
      <c r="C35" s="193"/>
      <c r="D35" s="193"/>
      <c r="E35" s="193"/>
      <c r="F35" s="193"/>
      <c r="G35" s="193"/>
      <c r="H35" s="193"/>
    </row>
    <row r="36" spans="1:8">
      <c r="A36" s="193" t="s">
        <v>149</v>
      </c>
      <c r="B36" s="193" t="s">
        <v>146</v>
      </c>
      <c r="C36" s="193"/>
      <c r="D36" s="193"/>
      <c r="E36" s="193"/>
      <c r="F36" s="193"/>
      <c r="G36" s="193"/>
      <c r="H36" s="193"/>
    </row>
    <row r="37" spans="1:8">
      <c r="A37" s="193" t="s">
        <v>149</v>
      </c>
      <c r="B37" s="193" t="s">
        <v>147</v>
      </c>
      <c r="C37" s="194"/>
      <c r="D37" s="194"/>
      <c r="E37" s="194"/>
      <c r="F37" s="194"/>
      <c r="G37" s="194"/>
      <c r="H37" s="194"/>
    </row>
    <row r="38" spans="1:8">
      <c r="A38" s="193" t="s">
        <v>149</v>
      </c>
      <c r="B38" s="193" t="s">
        <v>148</v>
      </c>
      <c r="C38" s="194"/>
      <c r="D38" s="194"/>
      <c r="E38" s="194"/>
      <c r="F38" s="194"/>
      <c r="G38" s="194"/>
      <c r="H38" s="194"/>
    </row>
    <row r="39" spans="1:8">
      <c r="A39" s="193" t="s">
        <v>149</v>
      </c>
      <c r="B39" s="193" t="s">
        <v>145</v>
      </c>
      <c r="C39" s="193"/>
      <c r="D39" s="193"/>
      <c r="E39" s="193"/>
      <c r="F39" s="193"/>
      <c r="G39" s="193"/>
      <c r="H39" s="193"/>
    </row>
    <row r="40" spans="1:8">
      <c r="A40" s="193" t="s">
        <v>149</v>
      </c>
      <c r="B40" s="193" t="s">
        <v>146</v>
      </c>
      <c r="C40" s="193"/>
      <c r="D40" s="193"/>
      <c r="E40" s="193"/>
      <c r="F40" s="193"/>
      <c r="G40" s="193"/>
      <c r="H40" s="193"/>
    </row>
    <row r="41" spans="1:8">
      <c r="A41" s="193" t="s">
        <v>149</v>
      </c>
      <c r="B41" s="193" t="s">
        <v>147</v>
      </c>
      <c r="C41" s="194"/>
      <c r="D41" s="194"/>
      <c r="E41" s="194"/>
      <c r="F41" s="194"/>
      <c r="G41" s="194"/>
      <c r="H41" s="194"/>
    </row>
    <row r="42" spans="1:8">
      <c r="A42" s="193" t="s">
        <v>149</v>
      </c>
      <c r="B42" s="193" t="s">
        <v>148</v>
      </c>
      <c r="C42" s="194"/>
      <c r="D42" s="194"/>
      <c r="E42" s="194"/>
      <c r="F42" s="194"/>
      <c r="G42" s="194"/>
      <c r="H42" s="194"/>
    </row>
    <row r="43" spans="1:8">
      <c r="A43" s="193" t="s">
        <v>149</v>
      </c>
      <c r="B43" s="193" t="s">
        <v>145</v>
      </c>
      <c r="C43" s="193"/>
      <c r="D43" s="193"/>
      <c r="E43" s="193"/>
      <c r="F43" s="193"/>
      <c r="G43" s="193"/>
      <c r="H43" s="193"/>
    </row>
    <row r="44" spans="1:8">
      <c r="A44" s="193" t="s">
        <v>149</v>
      </c>
      <c r="B44" s="193" t="s">
        <v>146</v>
      </c>
      <c r="C44" s="193"/>
      <c r="D44" s="193"/>
      <c r="E44" s="193"/>
      <c r="F44" s="193"/>
      <c r="G44" s="193"/>
      <c r="H44" s="193"/>
    </row>
    <row r="45" spans="1:8">
      <c r="A45" s="193" t="s">
        <v>149</v>
      </c>
      <c r="B45" s="193" t="s">
        <v>147</v>
      </c>
      <c r="C45" s="194"/>
      <c r="D45" s="194"/>
      <c r="E45" s="194"/>
      <c r="F45" s="194"/>
      <c r="G45" s="194"/>
      <c r="H45" s="194"/>
    </row>
    <row r="46" spans="1:8">
      <c r="A46" s="193" t="s">
        <v>149</v>
      </c>
      <c r="B46" s="193" t="s">
        <v>148</v>
      </c>
      <c r="C46" s="194"/>
      <c r="D46" s="194"/>
      <c r="E46" s="194"/>
      <c r="F46" s="194"/>
      <c r="G46" s="194"/>
      <c r="H46" s="194"/>
    </row>
    <row r="47" spans="1:8">
      <c r="A47" s="193" t="s">
        <v>149</v>
      </c>
      <c r="B47" s="193" t="s">
        <v>145</v>
      </c>
      <c r="C47" s="193"/>
      <c r="D47" s="193"/>
      <c r="E47" s="193"/>
      <c r="F47" s="193"/>
      <c r="G47" s="193"/>
      <c r="H47" s="193"/>
    </row>
    <row r="48" spans="1:8">
      <c r="A48" s="193" t="s">
        <v>149</v>
      </c>
      <c r="B48" s="193" t="s">
        <v>146</v>
      </c>
      <c r="C48" s="193"/>
      <c r="D48" s="193"/>
      <c r="E48" s="193"/>
      <c r="F48" s="193"/>
      <c r="G48" s="193"/>
      <c r="H48" s="193"/>
    </row>
    <row r="49" spans="1:8">
      <c r="A49" s="193" t="s">
        <v>149</v>
      </c>
      <c r="B49" s="193" t="s">
        <v>147</v>
      </c>
      <c r="C49" s="194"/>
      <c r="D49" s="194"/>
      <c r="E49" s="194"/>
      <c r="F49" s="194"/>
      <c r="G49" s="194"/>
      <c r="H49" s="194"/>
    </row>
    <row r="50" spans="1:8">
      <c r="A50" s="193" t="s">
        <v>149</v>
      </c>
      <c r="B50" s="193" t="s">
        <v>148</v>
      </c>
      <c r="C50" s="194"/>
      <c r="D50" s="194"/>
      <c r="E50" s="194"/>
      <c r="F50" s="194"/>
      <c r="G50" s="194"/>
      <c r="H50" s="194"/>
    </row>
    <row r="51" spans="1:8">
      <c r="A51" s="193" t="s">
        <v>140</v>
      </c>
      <c r="B51" s="193" t="s">
        <v>145</v>
      </c>
      <c r="C51" s="194"/>
      <c r="D51" s="194"/>
      <c r="E51" s="194"/>
      <c r="F51" s="194"/>
      <c r="G51" s="194"/>
      <c r="H51" s="194"/>
    </row>
    <row r="52" spans="1:8">
      <c r="A52" s="193" t="s">
        <v>140</v>
      </c>
      <c r="B52" s="193" t="s">
        <v>141</v>
      </c>
      <c r="C52" s="194"/>
      <c r="D52" s="194"/>
      <c r="E52" s="194"/>
      <c r="F52" s="194"/>
      <c r="G52" s="194"/>
      <c r="H52" s="194"/>
    </row>
    <row r="53" spans="1:8">
      <c r="A53" s="193" t="s">
        <v>140</v>
      </c>
      <c r="B53" s="193" t="s">
        <v>142</v>
      </c>
      <c r="C53" s="194"/>
      <c r="D53" s="194"/>
      <c r="E53" s="194"/>
      <c r="F53" s="194"/>
      <c r="G53" s="194"/>
      <c r="H53" s="194"/>
    </row>
    <row r="54" spans="1:8">
      <c r="A54" s="193" t="s">
        <v>140</v>
      </c>
      <c r="B54" s="193" t="s">
        <v>143</v>
      </c>
      <c r="C54" s="194"/>
      <c r="D54" s="194"/>
      <c r="E54" s="194"/>
      <c r="F54" s="194"/>
      <c r="G54" s="194"/>
      <c r="H54" s="194"/>
    </row>
    <row r="55" spans="1:8">
      <c r="A55" s="193" t="s">
        <v>149</v>
      </c>
      <c r="B55" s="193" t="s">
        <v>145</v>
      </c>
      <c r="C55" s="194"/>
      <c r="D55" s="194"/>
      <c r="E55" s="194"/>
      <c r="F55" s="194"/>
      <c r="G55" s="194"/>
      <c r="H55" s="194"/>
    </row>
    <row r="56" spans="1:8">
      <c r="A56" s="193" t="s">
        <v>149</v>
      </c>
      <c r="B56" s="193" t="s">
        <v>146</v>
      </c>
      <c r="C56" s="194"/>
      <c r="D56" s="194"/>
      <c r="E56" s="194"/>
      <c r="F56" s="194"/>
      <c r="G56" s="194"/>
      <c r="H56" s="194"/>
    </row>
    <row r="57" spans="1:8">
      <c r="A57" s="193" t="s">
        <v>149</v>
      </c>
      <c r="B57" s="193" t="s">
        <v>147</v>
      </c>
      <c r="C57" s="194"/>
      <c r="D57" s="194"/>
      <c r="E57" s="194"/>
      <c r="F57" s="194"/>
      <c r="G57" s="194"/>
      <c r="H57" s="194"/>
    </row>
    <row r="58" spans="1:8">
      <c r="A58" s="193" t="s">
        <v>149</v>
      </c>
      <c r="B58" s="193" t="s">
        <v>148</v>
      </c>
      <c r="C58" s="194"/>
      <c r="D58" s="194"/>
      <c r="E58" s="194"/>
      <c r="F58" s="194"/>
      <c r="G58" s="194"/>
      <c r="H58" s="194"/>
    </row>
    <row r="59" spans="1:8">
      <c r="A59" s="193" t="s">
        <v>149</v>
      </c>
      <c r="B59" s="193" t="s">
        <v>145</v>
      </c>
      <c r="C59" s="194"/>
      <c r="D59" s="194"/>
      <c r="E59" s="194"/>
      <c r="F59" s="194"/>
      <c r="G59" s="194"/>
      <c r="H59" s="194"/>
    </row>
    <row r="60" spans="1:8">
      <c r="A60" s="193" t="s">
        <v>149</v>
      </c>
      <c r="B60" s="193" t="s">
        <v>146</v>
      </c>
      <c r="C60" s="194"/>
      <c r="D60" s="194"/>
      <c r="E60" s="194"/>
      <c r="F60" s="194"/>
      <c r="G60" s="194"/>
      <c r="H60" s="194"/>
    </row>
    <row r="61" spans="1:8">
      <c r="A61" s="193" t="s">
        <v>149</v>
      </c>
      <c r="B61" s="193" t="s">
        <v>147</v>
      </c>
      <c r="C61" s="194"/>
      <c r="D61" s="194"/>
      <c r="E61" s="194"/>
      <c r="F61" s="194"/>
      <c r="G61" s="194"/>
      <c r="H61" s="194"/>
    </row>
    <row r="62" spans="1:8">
      <c r="A62" s="193" t="s">
        <v>149</v>
      </c>
      <c r="B62" s="193" t="s">
        <v>148</v>
      </c>
      <c r="C62" s="194"/>
      <c r="D62" s="194"/>
      <c r="E62" s="194"/>
      <c r="F62" s="194"/>
      <c r="G62" s="194"/>
      <c r="H62" s="194"/>
    </row>
    <row r="63" spans="1:8">
      <c r="A63" s="193" t="s">
        <v>149</v>
      </c>
      <c r="B63" s="193" t="s">
        <v>145</v>
      </c>
      <c r="C63" s="194"/>
      <c r="D63" s="194"/>
      <c r="E63" s="194"/>
      <c r="F63" s="194"/>
      <c r="G63" s="194"/>
      <c r="H63" s="194"/>
    </row>
    <row r="64" spans="1:8">
      <c r="A64" s="193" t="s">
        <v>149</v>
      </c>
      <c r="B64" s="193" t="s">
        <v>146</v>
      </c>
      <c r="C64" s="194"/>
      <c r="D64" s="194"/>
      <c r="E64" s="194"/>
      <c r="F64" s="194"/>
      <c r="G64" s="194"/>
      <c r="H64" s="194"/>
    </row>
    <row r="65" spans="1:8">
      <c r="A65" s="193" t="s">
        <v>149</v>
      </c>
      <c r="B65" s="193" t="s">
        <v>147</v>
      </c>
      <c r="C65" s="194"/>
      <c r="D65" s="194"/>
      <c r="E65" s="194"/>
      <c r="F65" s="194"/>
      <c r="G65" s="194"/>
      <c r="H65" s="194"/>
    </row>
    <row r="66" spans="1:8">
      <c r="A66" s="193" t="s">
        <v>149</v>
      </c>
      <c r="B66" s="193" t="s">
        <v>148</v>
      </c>
      <c r="C66" s="194"/>
      <c r="D66" s="194"/>
      <c r="E66" s="194"/>
      <c r="F66" s="194"/>
      <c r="G66" s="194"/>
      <c r="H66" s="194"/>
    </row>
    <row r="67" spans="1:8">
      <c r="A67" s="193" t="s">
        <v>149</v>
      </c>
      <c r="B67" s="193" t="s">
        <v>145</v>
      </c>
      <c r="C67" s="194"/>
      <c r="D67" s="194"/>
      <c r="E67" s="194"/>
      <c r="F67" s="194"/>
      <c r="G67" s="194"/>
      <c r="H67" s="194"/>
    </row>
    <row r="68" spans="1:8">
      <c r="A68" s="193" t="s">
        <v>149</v>
      </c>
      <c r="B68" s="193" t="s">
        <v>146</v>
      </c>
      <c r="C68" s="194"/>
      <c r="D68" s="194"/>
      <c r="E68" s="194"/>
      <c r="F68" s="194"/>
      <c r="G68" s="194"/>
      <c r="H68" s="194"/>
    </row>
    <row r="69" spans="1:8">
      <c r="A69" s="193" t="s">
        <v>149</v>
      </c>
      <c r="B69" s="193" t="s">
        <v>147</v>
      </c>
      <c r="C69" s="194"/>
      <c r="D69" s="194"/>
      <c r="E69" s="194"/>
      <c r="F69" s="194"/>
      <c r="G69" s="194"/>
      <c r="H69" s="194"/>
    </row>
    <row r="70" spans="1:8">
      <c r="A70" s="193" t="s">
        <v>149</v>
      </c>
      <c r="B70" s="193" t="s">
        <v>148</v>
      </c>
      <c r="C70" s="194"/>
      <c r="D70" s="194"/>
      <c r="E70" s="194"/>
      <c r="F70" s="194"/>
      <c r="G70" s="194"/>
      <c r="H70" s="194"/>
    </row>
    <row r="71" spans="1:8">
      <c r="A71" s="193" t="s">
        <v>140</v>
      </c>
      <c r="B71" s="193" t="s">
        <v>145</v>
      </c>
      <c r="C71" s="193"/>
      <c r="D71" s="193"/>
      <c r="E71" s="193"/>
      <c r="F71" s="193"/>
      <c r="G71" s="193"/>
      <c r="H71" s="193"/>
    </row>
    <row r="72" spans="1:8">
      <c r="A72" s="193" t="s">
        <v>140</v>
      </c>
      <c r="B72" s="193" t="s">
        <v>141</v>
      </c>
      <c r="C72" s="193"/>
      <c r="D72" s="193"/>
      <c r="E72" s="193"/>
      <c r="F72" s="193"/>
      <c r="G72" s="193"/>
      <c r="H72" s="193"/>
    </row>
    <row r="73" spans="1:8">
      <c r="A73" s="193" t="s">
        <v>140</v>
      </c>
      <c r="B73" s="193" t="s">
        <v>142</v>
      </c>
      <c r="C73" s="194"/>
      <c r="D73" s="194"/>
      <c r="E73" s="194"/>
      <c r="F73" s="194"/>
      <c r="G73" s="194"/>
      <c r="H73" s="194"/>
    </row>
    <row r="74" spans="1:8">
      <c r="A74" s="193" t="s">
        <v>140</v>
      </c>
      <c r="B74" s="193" t="s">
        <v>143</v>
      </c>
      <c r="C74" s="194"/>
      <c r="D74" s="194"/>
      <c r="E74" s="194"/>
      <c r="F74" s="194"/>
      <c r="G74" s="194"/>
      <c r="H74" s="194"/>
    </row>
    <row r="75" spans="1:8">
      <c r="A75" s="193" t="s">
        <v>149</v>
      </c>
      <c r="B75" s="193" t="s">
        <v>145</v>
      </c>
      <c r="C75" s="193"/>
      <c r="D75" s="193"/>
      <c r="E75" s="193"/>
      <c r="F75" s="193"/>
      <c r="G75" s="193"/>
      <c r="H75" s="193"/>
    </row>
    <row r="76" spans="1:8">
      <c r="A76" s="193" t="s">
        <v>149</v>
      </c>
      <c r="B76" s="193" t="s">
        <v>146</v>
      </c>
      <c r="C76" s="193"/>
      <c r="D76" s="193"/>
      <c r="E76" s="193"/>
      <c r="F76" s="193"/>
      <c r="G76" s="193"/>
      <c r="H76" s="193"/>
    </row>
    <row r="77" spans="1:8">
      <c r="A77" s="193" t="s">
        <v>149</v>
      </c>
      <c r="B77" s="193" t="s">
        <v>147</v>
      </c>
      <c r="C77" s="194"/>
      <c r="D77" s="194"/>
      <c r="E77" s="194"/>
      <c r="F77" s="194"/>
      <c r="G77" s="194"/>
      <c r="H77" s="194"/>
    </row>
    <row r="78" spans="1:8">
      <c r="A78" s="193" t="s">
        <v>149</v>
      </c>
      <c r="B78" s="193" t="s">
        <v>148</v>
      </c>
      <c r="C78" s="194"/>
      <c r="D78" s="194"/>
      <c r="E78" s="194"/>
      <c r="F78" s="194"/>
      <c r="G78" s="194"/>
      <c r="H78" s="194"/>
    </row>
    <row r="79" spans="1:8">
      <c r="A79" s="193" t="s">
        <v>149</v>
      </c>
      <c r="B79" s="193" t="s">
        <v>145</v>
      </c>
      <c r="C79" s="193"/>
      <c r="D79" s="193"/>
      <c r="E79" s="193"/>
      <c r="F79" s="193"/>
      <c r="G79" s="193"/>
      <c r="H79" s="193"/>
    </row>
    <row r="80" spans="1:8">
      <c r="A80" s="193" t="s">
        <v>149</v>
      </c>
      <c r="B80" s="193" t="s">
        <v>146</v>
      </c>
      <c r="C80" s="193"/>
      <c r="D80" s="193"/>
      <c r="E80" s="193"/>
      <c r="F80" s="193"/>
      <c r="G80" s="193"/>
      <c r="H80" s="193"/>
    </row>
    <row r="81" spans="1:8">
      <c r="A81" s="193" t="s">
        <v>149</v>
      </c>
      <c r="B81" s="193" t="s">
        <v>147</v>
      </c>
      <c r="C81" s="194"/>
      <c r="D81" s="194"/>
      <c r="E81" s="194"/>
      <c r="F81" s="194"/>
      <c r="G81" s="194"/>
      <c r="H81" s="194"/>
    </row>
    <row r="82" spans="1:8">
      <c r="A82" s="193" t="s">
        <v>149</v>
      </c>
      <c r="B82" s="193" t="s">
        <v>148</v>
      </c>
      <c r="C82" s="194"/>
      <c r="D82" s="194"/>
      <c r="E82" s="194"/>
      <c r="F82" s="194"/>
      <c r="G82" s="194"/>
      <c r="H82" s="194"/>
    </row>
    <row r="83" spans="1:8">
      <c r="A83" s="193" t="s">
        <v>149</v>
      </c>
      <c r="B83" s="193" t="s">
        <v>145</v>
      </c>
      <c r="C83" s="193"/>
      <c r="D83" s="193"/>
      <c r="E83" s="193"/>
      <c r="F83" s="193"/>
      <c r="G83" s="193"/>
      <c r="H83" s="193"/>
    </row>
    <row r="84" spans="1:8">
      <c r="A84" s="193" t="s">
        <v>149</v>
      </c>
      <c r="B84" s="193" t="s">
        <v>146</v>
      </c>
      <c r="C84" s="193"/>
      <c r="D84" s="193"/>
      <c r="E84" s="193"/>
      <c r="F84" s="193"/>
      <c r="G84" s="193"/>
      <c r="H84" s="193"/>
    </row>
    <row r="85" spans="1:8">
      <c r="A85" s="193" t="s">
        <v>149</v>
      </c>
      <c r="B85" s="193" t="s">
        <v>147</v>
      </c>
      <c r="C85" s="194"/>
      <c r="D85" s="194"/>
      <c r="E85" s="194"/>
      <c r="F85" s="194"/>
      <c r="G85" s="194"/>
      <c r="H85" s="194"/>
    </row>
    <row r="86" spans="1:8">
      <c r="A86" s="193" t="s">
        <v>149</v>
      </c>
      <c r="B86" s="193" t="s">
        <v>148</v>
      </c>
      <c r="C86" s="194"/>
      <c r="D86" s="194"/>
      <c r="E86" s="194"/>
      <c r="F86" s="194"/>
      <c r="G86" s="194"/>
      <c r="H86" s="194"/>
    </row>
    <row r="87" spans="1:8">
      <c r="A87" s="193" t="s">
        <v>149</v>
      </c>
      <c r="B87" s="193" t="s">
        <v>145</v>
      </c>
      <c r="C87" s="193"/>
      <c r="D87" s="193"/>
      <c r="E87" s="193"/>
      <c r="F87" s="193"/>
      <c r="G87" s="193"/>
      <c r="H87" s="193"/>
    </row>
    <row r="88" spans="1:8">
      <c r="A88" s="193" t="s">
        <v>149</v>
      </c>
      <c r="B88" s="193" t="s">
        <v>146</v>
      </c>
      <c r="C88" s="193"/>
      <c r="D88" s="193"/>
      <c r="E88" s="193"/>
      <c r="F88" s="193"/>
      <c r="G88" s="193"/>
      <c r="H88" s="193"/>
    </row>
    <row r="89" spans="1:8">
      <c r="A89" s="193" t="s">
        <v>149</v>
      </c>
      <c r="B89" s="193" t="s">
        <v>147</v>
      </c>
      <c r="C89" s="194"/>
      <c r="D89" s="194"/>
      <c r="E89" s="194"/>
      <c r="F89" s="194"/>
      <c r="G89" s="194"/>
      <c r="H89" s="194"/>
    </row>
    <row r="90" spans="1:8">
      <c r="A90" s="193" t="s">
        <v>149</v>
      </c>
      <c r="B90" s="193" t="s">
        <v>148</v>
      </c>
      <c r="C90" s="194"/>
      <c r="D90" s="194"/>
      <c r="E90" s="194"/>
      <c r="F90" s="194"/>
      <c r="G90" s="194"/>
      <c r="H90" s="194"/>
    </row>
    <row r="91" spans="1:8">
      <c r="A91" s="193" t="s">
        <v>149</v>
      </c>
      <c r="B91" s="193" t="s">
        <v>145</v>
      </c>
      <c r="C91" s="193"/>
      <c r="D91" s="193"/>
      <c r="E91" s="193"/>
      <c r="F91" s="193"/>
      <c r="G91" s="193"/>
      <c r="H91" s="193"/>
    </row>
    <row r="92" spans="1:8">
      <c r="A92" s="193" t="s">
        <v>149</v>
      </c>
      <c r="B92" s="193" t="s">
        <v>146</v>
      </c>
      <c r="C92" s="193"/>
      <c r="D92" s="193"/>
      <c r="E92" s="193"/>
      <c r="F92" s="193"/>
      <c r="G92" s="193"/>
      <c r="H92" s="193"/>
    </row>
    <row r="93" spans="1:8">
      <c r="A93" s="193" t="s">
        <v>149</v>
      </c>
      <c r="B93" s="193" t="s">
        <v>147</v>
      </c>
      <c r="C93" s="194"/>
      <c r="D93" s="194"/>
      <c r="E93" s="194"/>
      <c r="F93" s="194"/>
      <c r="G93" s="194"/>
      <c r="H93" s="194"/>
    </row>
    <row r="94" spans="1:8" ht="18.600000000000001" thickBot="1">
      <c r="A94" s="193" t="s">
        <v>149</v>
      </c>
      <c r="B94" s="193" t="s">
        <v>148</v>
      </c>
      <c r="C94" s="194"/>
      <c r="D94" s="194"/>
      <c r="E94" s="194"/>
      <c r="F94" s="194"/>
      <c r="G94" s="194"/>
      <c r="H94" s="194"/>
    </row>
    <row r="95" spans="1:8" ht="18.600000000000001" thickTop="1">
      <c r="A95" s="195" t="s">
        <v>144</v>
      </c>
      <c r="B95" s="195" t="s">
        <v>145</v>
      </c>
      <c r="C95" s="195"/>
      <c r="D95" s="195"/>
      <c r="E95" s="195"/>
      <c r="F95" s="195"/>
      <c r="G95" s="195"/>
      <c r="H95" s="195"/>
    </row>
    <row r="96" spans="1:8">
      <c r="A96" s="196" t="s">
        <v>144</v>
      </c>
      <c r="B96" s="196" t="s">
        <v>146</v>
      </c>
      <c r="C96" s="196"/>
      <c r="D96" s="196"/>
      <c r="E96" s="196"/>
      <c r="F96" s="196"/>
      <c r="G96" s="196"/>
      <c r="H96" s="196"/>
    </row>
    <row r="97" spans="1:8">
      <c r="A97" s="196" t="s">
        <v>144</v>
      </c>
      <c r="B97" s="196" t="s">
        <v>147</v>
      </c>
      <c r="C97" s="197"/>
      <c r="D97" s="197"/>
      <c r="E97" s="197"/>
      <c r="F97" s="197"/>
      <c r="G97" s="197"/>
      <c r="H97" s="197"/>
    </row>
    <row r="98" spans="1:8">
      <c r="A98" s="196" t="s">
        <v>144</v>
      </c>
      <c r="B98" s="196" t="s">
        <v>148</v>
      </c>
      <c r="C98" s="197"/>
      <c r="D98" s="197"/>
      <c r="E98" s="197"/>
      <c r="F98" s="197"/>
      <c r="G98" s="197"/>
      <c r="H98" s="197"/>
    </row>
    <row r="99" spans="1:8">
      <c r="A99" s="196" t="s">
        <v>150</v>
      </c>
      <c r="B99" s="196" t="s">
        <v>145</v>
      </c>
      <c r="C99" s="196"/>
      <c r="D99" s="196"/>
      <c r="E99" s="196"/>
      <c r="F99" s="196"/>
      <c r="G99" s="196"/>
      <c r="H99" s="196"/>
    </row>
    <row r="100" spans="1:8">
      <c r="A100" s="196" t="s">
        <v>150</v>
      </c>
      <c r="B100" s="196" t="s">
        <v>146</v>
      </c>
      <c r="C100" s="196"/>
      <c r="D100" s="196"/>
      <c r="E100" s="196"/>
      <c r="F100" s="196"/>
      <c r="G100" s="196"/>
      <c r="H100" s="196"/>
    </row>
    <row r="101" spans="1:8">
      <c r="A101" s="196" t="s">
        <v>150</v>
      </c>
      <c r="B101" s="196" t="s">
        <v>147</v>
      </c>
      <c r="C101" s="197"/>
      <c r="D101" s="197"/>
      <c r="E101" s="197"/>
      <c r="F101" s="197"/>
      <c r="G101" s="197"/>
      <c r="H101" s="197"/>
    </row>
    <row r="102" spans="1:8">
      <c r="A102" s="196" t="s">
        <v>150</v>
      </c>
      <c r="B102" s="196" t="s">
        <v>148</v>
      </c>
      <c r="C102" s="197"/>
      <c r="D102" s="197"/>
      <c r="E102" s="197"/>
      <c r="F102" s="197"/>
      <c r="G102" s="197"/>
      <c r="H102" s="197"/>
    </row>
    <row r="103" spans="1:8">
      <c r="A103" s="196" t="s">
        <v>150</v>
      </c>
      <c r="B103" s="196" t="s">
        <v>145</v>
      </c>
      <c r="C103" s="196"/>
      <c r="D103" s="196"/>
      <c r="E103" s="196"/>
      <c r="F103" s="196"/>
      <c r="G103" s="196"/>
      <c r="H103" s="196"/>
    </row>
    <row r="104" spans="1:8">
      <c r="A104" s="196" t="s">
        <v>150</v>
      </c>
      <c r="B104" s="196" t="s">
        <v>146</v>
      </c>
      <c r="C104" s="196"/>
      <c r="D104" s="196"/>
      <c r="E104" s="196"/>
      <c r="F104" s="196"/>
      <c r="G104" s="196"/>
      <c r="H104" s="196"/>
    </row>
    <row r="105" spans="1:8">
      <c r="A105" s="196" t="s">
        <v>150</v>
      </c>
      <c r="B105" s="196" t="s">
        <v>147</v>
      </c>
      <c r="C105" s="197"/>
      <c r="D105" s="197"/>
      <c r="E105" s="197"/>
      <c r="F105" s="197"/>
      <c r="G105" s="197"/>
      <c r="H105" s="197"/>
    </row>
    <row r="106" spans="1:8">
      <c r="A106" s="196" t="s">
        <v>150</v>
      </c>
      <c r="B106" s="196" t="s">
        <v>148</v>
      </c>
      <c r="C106" s="197"/>
      <c r="D106" s="197"/>
      <c r="E106" s="197"/>
      <c r="F106" s="197"/>
      <c r="G106" s="197"/>
      <c r="H106" s="197"/>
    </row>
    <row r="107" spans="1:8">
      <c r="A107" s="196" t="s">
        <v>150</v>
      </c>
      <c r="B107" s="196" t="s">
        <v>145</v>
      </c>
      <c r="C107" s="196"/>
      <c r="D107" s="196"/>
      <c r="E107" s="196"/>
      <c r="F107" s="196"/>
      <c r="G107" s="196"/>
      <c r="H107" s="196"/>
    </row>
    <row r="108" spans="1:8">
      <c r="A108" s="196" t="s">
        <v>150</v>
      </c>
      <c r="B108" s="196" t="s">
        <v>146</v>
      </c>
      <c r="C108" s="196"/>
      <c r="D108" s="196"/>
      <c r="E108" s="196"/>
      <c r="F108" s="196"/>
      <c r="G108" s="196"/>
      <c r="H108" s="196"/>
    </row>
    <row r="109" spans="1:8">
      <c r="A109" s="196" t="s">
        <v>150</v>
      </c>
      <c r="B109" s="196" t="s">
        <v>147</v>
      </c>
      <c r="C109" s="197"/>
      <c r="D109" s="197"/>
      <c r="E109" s="197"/>
      <c r="F109" s="197"/>
      <c r="G109" s="197"/>
      <c r="H109" s="197"/>
    </row>
    <row r="110" spans="1:8">
      <c r="A110" s="196" t="s">
        <v>150</v>
      </c>
      <c r="B110" s="196" t="s">
        <v>148</v>
      </c>
      <c r="C110" s="197"/>
      <c r="D110" s="197"/>
      <c r="E110" s="197"/>
      <c r="F110" s="197"/>
      <c r="G110" s="197"/>
      <c r="H110" s="197"/>
    </row>
    <row r="111" spans="1:8">
      <c r="A111" s="196" t="s">
        <v>150</v>
      </c>
      <c r="B111" s="196" t="s">
        <v>145</v>
      </c>
      <c r="C111" s="196"/>
      <c r="D111" s="196"/>
      <c r="E111" s="196"/>
      <c r="F111" s="196"/>
      <c r="G111" s="196"/>
      <c r="H111" s="196"/>
    </row>
    <row r="112" spans="1:8">
      <c r="A112" s="196" t="s">
        <v>150</v>
      </c>
      <c r="B112" s="196" t="s">
        <v>146</v>
      </c>
      <c r="C112" s="196"/>
      <c r="D112" s="196"/>
      <c r="E112" s="196"/>
      <c r="F112" s="196"/>
      <c r="G112" s="196"/>
      <c r="H112" s="196"/>
    </row>
    <row r="113" spans="1:8">
      <c r="A113" s="196" t="s">
        <v>150</v>
      </c>
      <c r="B113" s="196" t="s">
        <v>147</v>
      </c>
      <c r="C113" s="197"/>
      <c r="D113" s="197"/>
      <c r="E113" s="197"/>
      <c r="F113" s="197"/>
      <c r="G113" s="197"/>
      <c r="H113" s="197"/>
    </row>
    <row r="114" spans="1:8">
      <c r="A114" s="196" t="s">
        <v>150</v>
      </c>
      <c r="B114" s="196" t="s">
        <v>148</v>
      </c>
      <c r="C114" s="197"/>
      <c r="D114" s="197"/>
      <c r="E114" s="197"/>
      <c r="F114" s="197"/>
      <c r="G114" s="197"/>
      <c r="H114" s="197"/>
    </row>
    <row r="115" spans="1:8">
      <c r="A115" s="196" t="s">
        <v>150</v>
      </c>
      <c r="B115" s="196" t="s">
        <v>145</v>
      </c>
      <c r="C115" s="196"/>
      <c r="D115" s="196"/>
      <c r="E115" s="196"/>
      <c r="F115" s="196"/>
      <c r="G115" s="196"/>
      <c r="H115" s="196"/>
    </row>
    <row r="116" spans="1:8">
      <c r="A116" s="196" t="s">
        <v>150</v>
      </c>
      <c r="B116" s="196" t="s">
        <v>146</v>
      </c>
      <c r="C116" s="196"/>
      <c r="D116" s="196"/>
      <c r="E116" s="196"/>
      <c r="F116" s="196"/>
      <c r="G116" s="196"/>
      <c r="H116" s="196"/>
    </row>
    <row r="117" spans="1:8">
      <c r="A117" s="196" t="s">
        <v>150</v>
      </c>
      <c r="B117" s="196" t="s">
        <v>147</v>
      </c>
      <c r="C117" s="197"/>
      <c r="D117" s="197"/>
      <c r="E117" s="197"/>
      <c r="F117" s="197"/>
      <c r="G117" s="197"/>
      <c r="H117" s="197"/>
    </row>
    <row r="118" spans="1:8">
      <c r="A118" s="196" t="s">
        <v>150</v>
      </c>
      <c r="B118" s="196" t="s">
        <v>148</v>
      </c>
      <c r="C118" s="197"/>
      <c r="D118" s="197"/>
      <c r="E118" s="197"/>
      <c r="F118" s="197"/>
      <c r="G118" s="197"/>
      <c r="H118" s="197"/>
    </row>
    <row r="119" spans="1:8">
      <c r="A119" s="196" t="s">
        <v>150</v>
      </c>
      <c r="B119" s="196" t="s">
        <v>145</v>
      </c>
      <c r="C119" s="196"/>
      <c r="D119" s="196"/>
      <c r="E119" s="196"/>
      <c r="F119" s="196"/>
      <c r="G119" s="196"/>
      <c r="H119" s="196"/>
    </row>
    <row r="120" spans="1:8">
      <c r="A120" s="196" t="s">
        <v>150</v>
      </c>
      <c r="B120" s="196" t="s">
        <v>146</v>
      </c>
      <c r="C120" s="196"/>
      <c r="D120" s="196"/>
      <c r="E120" s="196"/>
      <c r="F120" s="196"/>
      <c r="G120" s="196"/>
      <c r="H120" s="196"/>
    </row>
    <row r="121" spans="1:8">
      <c r="A121" s="196" t="s">
        <v>150</v>
      </c>
      <c r="B121" s="196" t="s">
        <v>147</v>
      </c>
      <c r="C121" s="197"/>
      <c r="D121" s="197"/>
      <c r="E121" s="197"/>
      <c r="F121" s="197"/>
      <c r="G121" s="197"/>
      <c r="H121" s="197"/>
    </row>
    <row r="122" spans="1:8">
      <c r="A122" s="196" t="s">
        <v>150</v>
      </c>
      <c r="B122" s="196" t="s">
        <v>148</v>
      </c>
      <c r="C122" s="197"/>
      <c r="D122" s="197"/>
      <c r="E122" s="197"/>
      <c r="F122" s="197"/>
      <c r="G122" s="197"/>
      <c r="H122" s="197"/>
    </row>
    <row r="123" spans="1:8">
      <c r="A123" s="196" t="s">
        <v>150</v>
      </c>
      <c r="B123" s="196" t="s">
        <v>145</v>
      </c>
      <c r="C123" s="196"/>
      <c r="D123" s="196"/>
      <c r="E123" s="196"/>
      <c r="F123" s="196"/>
      <c r="G123" s="196"/>
      <c r="H123" s="196"/>
    </row>
    <row r="124" spans="1:8">
      <c r="A124" s="196" t="s">
        <v>150</v>
      </c>
      <c r="B124" s="196" t="s">
        <v>146</v>
      </c>
      <c r="C124" s="196"/>
      <c r="D124" s="196"/>
      <c r="E124" s="196"/>
      <c r="F124" s="196"/>
      <c r="G124" s="196"/>
      <c r="H124" s="196"/>
    </row>
    <row r="125" spans="1:8">
      <c r="A125" s="196" t="s">
        <v>150</v>
      </c>
      <c r="B125" s="196" t="s">
        <v>147</v>
      </c>
      <c r="C125" s="197"/>
      <c r="D125" s="197"/>
      <c r="E125" s="197"/>
      <c r="F125" s="197"/>
      <c r="G125" s="197"/>
      <c r="H125" s="197"/>
    </row>
    <row r="126" spans="1:8">
      <c r="A126" s="196" t="s">
        <v>150</v>
      </c>
      <c r="B126" s="196" t="s">
        <v>148</v>
      </c>
      <c r="C126" s="197"/>
      <c r="D126" s="197"/>
      <c r="E126" s="197"/>
      <c r="F126" s="197"/>
      <c r="G126" s="197"/>
      <c r="H126" s="197"/>
    </row>
    <row r="127" spans="1:8">
      <c r="A127" s="196" t="s">
        <v>150</v>
      </c>
      <c r="B127" s="196" t="s">
        <v>145</v>
      </c>
      <c r="C127" s="196"/>
      <c r="D127" s="196"/>
      <c r="E127" s="196"/>
      <c r="F127" s="196"/>
      <c r="G127" s="196"/>
      <c r="H127" s="196"/>
    </row>
    <row r="128" spans="1:8">
      <c r="A128" s="196" t="s">
        <v>150</v>
      </c>
      <c r="B128" s="196" t="s">
        <v>146</v>
      </c>
      <c r="C128" s="196"/>
      <c r="D128" s="196"/>
      <c r="E128" s="196"/>
      <c r="F128" s="196"/>
      <c r="G128" s="196"/>
      <c r="H128" s="196"/>
    </row>
    <row r="129" spans="1:8">
      <c r="A129" s="196" t="s">
        <v>150</v>
      </c>
      <c r="B129" s="196" t="s">
        <v>147</v>
      </c>
      <c r="C129" s="197"/>
      <c r="D129" s="197"/>
      <c r="E129" s="197"/>
      <c r="F129" s="197"/>
      <c r="G129" s="197"/>
      <c r="H129" s="197"/>
    </row>
    <row r="130" spans="1:8">
      <c r="A130" s="196" t="s">
        <v>150</v>
      </c>
      <c r="B130" s="196" t="s">
        <v>148</v>
      </c>
      <c r="C130" s="197"/>
      <c r="D130" s="197"/>
      <c r="E130" s="197"/>
      <c r="F130" s="197"/>
      <c r="G130" s="197"/>
      <c r="H130" s="197"/>
    </row>
    <row r="131" spans="1:8">
      <c r="A131" s="196" t="s">
        <v>150</v>
      </c>
      <c r="B131" s="196" t="s">
        <v>145</v>
      </c>
      <c r="C131" s="196"/>
      <c r="D131" s="196"/>
      <c r="E131" s="196"/>
      <c r="F131" s="196"/>
      <c r="G131" s="196"/>
      <c r="H131" s="196"/>
    </row>
    <row r="132" spans="1:8">
      <c r="A132" s="196" t="s">
        <v>150</v>
      </c>
      <c r="B132" s="196" t="s">
        <v>146</v>
      </c>
      <c r="C132" s="196"/>
      <c r="D132" s="196"/>
      <c r="E132" s="196"/>
      <c r="F132" s="196"/>
      <c r="G132" s="196"/>
      <c r="H132" s="196"/>
    </row>
    <row r="133" spans="1:8">
      <c r="A133" s="196" t="s">
        <v>150</v>
      </c>
      <c r="B133" s="196" t="s">
        <v>147</v>
      </c>
      <c r="C133" s="197"/>
      <c r="D133" s="197"/>
      <c r="E133" s="197"/>
      <c r="F133" s="197"/>
      <c r="G133" s="197"/>
      <c r="H133" s="197"/>
    </row>
    <row r="134" spans="1:8">
      <c r="A134" s="196" t="s">
        <v>150</v>
      </c>
      <c r="B134" s="196" t="s">
        <v>148</v>
      </c>
      <c r="C134" s="197"/>
      <c r="D134" s="197"/>
      <c r="E134" s="197"/>
      <c r="F134" s="197"/>
      <c r="G134" s="197"/>
      <c r="H134" s="197"/>
    </row>
    <row r="135" spans="1:8">
      <c r="A135" s="196" t="s">
        <v>150</v>
      </c>
      <c r="B135" s="196" t="s">
        <v>145</v>
      </c>
      <c r="C135" s="196"/>
      <c r="D135" s="196"/>
      <c r="E135" s="196"/>
      <c r="F135" s="196"/>
      <c r="G135" s="196"/>
      <c r="H135" s="196"/>
    </row>
    <row r="136" spans="1:8">
      <c r="A136" s="196" t="s">
        <v>150</v>
      </c>
      <c r="B136" s="196" t="s">
        <v>146</v>
      </c>
      <c r="C136" s="196"/>
      <c r="D136" s="196"/>
      <c r="E136" s="196"/>
      <c r="F136" s="196"/>
      <c r="G136" s="196"/>
      <c r="H136" s="196"/>
    </row>
    <row r="137" spans="1:8">
      <c r="A137" s="196" t="s">
        <v>150</v>
      </c>
      <c r="B137" s="196" t="s">
        <v>147</v>
      </c>
      <c r="C137" s="197"/>
      <c r="D137" s="197"/>
      <c r="E137" s="197"/>
      <c r="F137" s="197"/>
      <c r="G137" s="197"/>
      <c r="H137" s="197"/>
    </row>
    <row r="138" spans="1:8">
      <c r="A138" s="196" t="s">
        <v>150</v>
      </c>
      <c r="B138" s="196" t="s">
        <v>148</v>
      </c>
      <c r="C138" s="197"/>
      <c r="D138" s="197"/>
      <c r="E138" s="197"/>
      <c r="F138" s="197"/>
      <c r="G138" s="197"/>
      <c r="H138" s="197"/>
    </row>
    <row r="139" spans="1:8">
      <c r="A139" s="196" t="s">
        <v>150</v>
      </c>
      <c r="B139" s="196" t="s">
        <v>145</v>
      </c>
      <c r="C139" s="196"/>
      <c r="D139" s="196"/>
      <c r="E139" s="196"/>
      <c r="F139" s="196"/>
      <c r="G139" s="196"/>
      <c r="H139" s="196"/>
    </row>
    <row r="140" spans="1:8">
      <c r="A140" s="196" t="s">
        <v>150</v>
      </c>
      <c r="B140" s="196" t="s">
        <v>146</v>
      </c>
      <c r="C140" s="196"/>
      <c r="D140" s="196"/>
      <c r="E140" s="196"/>
      <c r="F140" s="196"/>
      <c r="G140" s="196"/>
      <c r="H140" s="196"/>
    </row>
    <row r="141" spans="1:8">
      <c r="A141" s="196" t="s">
        <v>150</v>
      </c>
      <c r="B141" s="196" t="s">
        <v>147</v>
      </c>
      <c r="C141" s="197"/>
      <c r="D141" s="197"/>
      <c r="E141" s="197"/>
      <c r="F141" s="197"/>
      <c r="G141" s="197"/>
      <c r="H141" s="197"/>
    </row>
    <row r="142" spans="1:8">
      <c r="A142" s="196" t="s">
        <v>150</v>
      </c>
      <c r="B142" s="196" t="s">
        <v>148</v>
      </c>
      <c r="C142" s="197"/>
      <c r="D142" s="197"/>
      <c r="E142" s="197"/>
      <c r="F142" s="197"/>
      <c r="G142" s="197"/>
      <c r="H142" s="197"/>
    </row>
    <row r="143" spans="1:8">
      <c r="A143" s="196" t="s">
        <v>150</v>
      </c>
      <c r="B143" s="196" t="s">
        <v>145</v>
      </c>
      <c r="C143" s="196"/>
      <c r="D143" s="196"/>
      <c r="E143" s="196"/>
      <c r="F143" s="196"/>
      <c r="G143" s="196"/>
      <c r="H143" s="196"/>
    </row>
    <row r="144" spans="1:8">
      <c r="A144" s="196" t="s">
        <v>150</v>
      </c>
      <c r="B144" s="196" t="s">
        <v>146</v>
      </c>
      <c r="C144" s="196"/>
      <c r="D144" s="196"/>
      <c r="E144" s="196"/>
      <c r="F144" s="196"/>
      <c r="G144" s="196"/>
      <c r="H144" s="196"/>
    </row>
    <row r="145" spans="1:8">
      <c r="A145" s="196" t="s">
        <v>150</v>
      </c>
      <c r="B145" s="196" t="s">
        <v>147</v>
      </c>
      <c r="C145" s="197"/>
      <c r="D145" s="197"/>
      <c r="E145" s="197"/>
      <c r="F145" s="197"/>
      <c r="G145" s="197"/>
      <c r="H145" s="197"/>
    </row>
    <row r="146" spans="1:8">
      <c r="A146" s="196" t="s">
        <v>150</v>
      </c>
      <c r="B146" s="196" t="s">
        <v>148</v>
      </c>
      <c r="C146" s="197"/>
      <c r="D146" s="197"/>
      <c r="E146" s="197"/>
      <c r="F146" s="197"/>
      <c r="G146" s="197"/>
      <c r="H146" s="197"/>
    </row>
    <row r="147" spans="1:8">
      <c r="A147" s="196" t="s">
        <v>150</v>
      </c>
      <c r="B147" s="196" t="s">
        <v>145</v>
      </c>
      <c r="C147" s="196"/>
      <c r="D147" s="196"/>
      <c r="E147" s="196"/>
      <c r="F147" s="196"/>
      <c r="G147" s="196"/>
      <c r="H147" s="196"/>
    </row>
    <row r="148" spans="1:8">
      <c r="A148" s="196" t="s">
        <v>150</v>
      </c>
      <c r="B148" s="196" t="s">
        <v>146</v>
      </c>
      <c r="C148" s="196"/>
      <c r="D148" s="196"/>
      <c r="E148" s="196"/>
      <c r="F148" s="196"/>
      <c r="G148" s="196"/>
      <c r="H148" s="196"/>
    </row>
    <row r="149" spans="1:8">
      <c r="A149" s="196" t="s">
        <v>150</v>
      </c>
      <c r="B149" s="196" t="s">
        <v>147</v>
      </c>
      <c r="C149" s="197"/>
      <c r="D149" s="197"/>
      <c r="E149" s="197"/>
      <c r="F149" s="197"/>
      <c r="G149" s="197"/>
      <c r="H149" s="197"/>
    </row>
    <row r="150" spans="1:8">
      <c r="A150" s="196" t="s">
        <v>150</v>
      </c>
      <c r="B150" s="196" t="s">
        <v>148</v>
      </c>
      <c r="C150" s="197"/>
      <c r="D150" s="197"/>
      <c r="E150" s="197"/>
      <c r="F150" s="197"/>
      <c r="G150" s="197"/>
      <c r="H150" s="197"/>
    </row>
    <row r="151" spans="1:8">
      <c r="A151" s="196" t="s">
        <v>150</v>
      </c>
      <c r="B151" s="196" t="s">
        <v>145</v>
      </c>
      <c r="C151" s="196"/>
      <c r="D151" s="196"/>
      <c r="E151" s="196"/>
      <c r="F151" s="196"/>
      <c r="G151" s="196"/>
      <c r="H151" s="196"/>
    </row>
    <row r="152" spans="1:8">
      <c r="A152" s="196" t="s">
        <v>150</v>
      </c>
      <c r="B152" s="196" t="s">
        <v>146</v>
      </c>
      <c r="C152" s="196"/>
      <c r="D152" s="196"/>
      <c r="E152" s="196"/>
      <c r="F152" s="196"/>
      <c r="G152" s="196"/>
      <c r="H152" s="196"/>
    </row>
    <row r="153" spans="1:8">
      <c r="A153" s="196" t="s">
        <v>150</v>
      </c>
      <c r="B153" s="196" t="s">
        <v>147</v>
      </c>
      <c r="C153" s="197"/>
      <c r="D153" s="197"/>
      <c r="E153" s="197"/>
      <c r="F153" s="197"/>
      <c r="G153" s="197"/>
      <c r="H153" s="197"/>
    </row>
    <row r="154" spans="1:8">
      <c r="A154" s="196" t="s">
        <v>150</v>
      </c>
      <c r="B154" s="196" t="s">
        <v>148</v>
      </c>
      <c r="C154" s="197"/>
      <c r="D154" s="197"/>
      <c r="E154" s="197"/>
      <c r="F154" s="197"/>
      <c r="G154" s="197"/>
      <c r="H154" s="197"/>
    </row>
    <row r="155" spans="1:8">
      <c r="A155" s="196" t="s">
        <v>150</v>
      </c>
      <c r="B155" s="196" t="s">
        <v>145</v>
      </c>
      <c r="C155" s="196"/>
      <c r="D155" s="196"/>
      <c r="E155" s="196"/>
      <c r="F155" s="196"/>
      <c r="G155" s="196"/>
      <c r="H155" s="196"/>
    </row>
    <row r="156" spans="1:8">
      <c r="A156" s="196" t="s">
        <v>150</v>
      </c>
      <c r="B156" s="196" t="s">
        <v>146</v>
      </c>
      <c r="C156" s="196"/>
      <c r="D156" s="196"/>
      <c r="E156" s="196"/>
      <c r="F156" s="196"/>
      <c r="G156" s="196"/>
      <c r="H156" s="196"/>
    </row>
    <row r="157" spans="1:8">
      <c r="A157" s="196" t="s">
        <v>150</v>
      </c>
      <c r="B157" s="196" t="s">
        <v>147</v>
      </c>
      <c r="C157" s="197"/>
      <c r="D157" s="197"/>
      <c r="E157" s="197"/>
      <c r="F157" s="197"/>
      <c r="G157" s="197"/>
      <c r="H157" s="197"/>
    </row>
    <row r="158" spans="1:8">
      <c r="A158" s="196" t="s">
        <v>150</v>
      </c>
      <c r="B158" s="196" t="s">
        <v>148</v>
      </c>
      <c r="C158" s="197"/>
      <c r="D158" s="197"/>
      <c r="E158" s="197"/>
      <c r="F158" s="197"/>
      <c r="G158" s="197"/>
      <c r="H158" s="197"/>
    </row>
    <row r="381" spans="2:2">
      <c r="B381" t="s">
        <v>230</v>
      </c>
    </row>
    <row r="382" spans="2:2">
      <c r="B382" t="s">
        <v>231</v>
      </c>
    </row>
    <row r="383" spans="2:2">
      <c r="B383" t="s">
        <v>232</v>
      </c>
    </row>
    <row r="384" spans="2:2">
      <c r="B384" t="s">
        <v>233</v>
      </c>
    </row>
    <row r="385" spans="2:2">
      <c r="B385" t="s">
        <v>234</v>
      </c>
    </row>
    <row r="386" spans="2:2">
      <c r="B386" t="s">
        <v>235</v>
      </c>
    </row>
    <row r="387" spans="2:2">
      <c r="B387" t="s">
        <v>236</v>
      </c>
    </row>
    <row r="388" spans="2:2">
      <c r="B388" t="s">
        <v>237</v>
      </c>
    </row>
    <row r="389" spans="2:2">
      <c r="B389" t="s">
        <v>238</v>
      </c>
    </row>
    <row r="390" spans="2:2">
      <c r="B390" t="s">
        <v>239</v>
      </c>
    </row>
    <row r="391" spans="2:2">
      <c r="B391" t="s">
        <v>240</v>
      </c>
    </row>
    <row r="392" spans="2:2">
      <c r="B392" t="s">
        <v>245</v>
      </c>
    </row>
    <row r="393" spans="2:2">
      <c r="B393" t="s">
        <v>241</v>
      </c>
    </row>
    <row r="394" spans="2:2">
      <c r="B394" t="s">
        <v>242</v>
      </c>
    </row>
    <row r="395" spans="2:2">
      <c r="B395" t="s">
        <v>243</v>
      </c>
    </row>
    <row r="396" spans="2:2">
      <c r="B396" t="s">
        <v>244</v>
      </c>
    </row>
    <row r="401" spans="2:2">
      <c r="B401" t="s">
        <v>230</v>
      </c>
    </row>
    <row r="402" spans="2:2">
      <c r="B402" t="s">
        <v>231</v>
      </c>
    </row>
    <row r="403" spans="2:2">
      <c r="B403" t="s">
        <v>232</v>
      </c>
    </row>
    <row r="404" spans="2:2">
      <c r="B404" t="s">
        <v>233</v>
      </c>
    </row>
    <row r="405" spans="2:2">
      <c r="B405" t="s">
        <v>234</v>
      </c>
    </row>
    <row r="406" spans="2:2">
      <c r="B406" t="s">
        <v>235</v>
      </c>
    </row>
    <row r="407" spans="2:2">
      <c r="B407" t="s">
        <v>236</v>
      </c>
    </row>
    <row r="408" spans="2:2">
      <c r="B408" t="s">
        <v>237</v>
      </c>
    </row>
    <row r="409" spans="2:2">
      <c r="B409" t="s">
        <v>238</v>
      </c>
    </row>
    <row r="410" spans="2:2">
      <c r="B410" t="s">
        <v>239</v>
      </c>
    </row>
    <row r="411" spans="2:2">
      <c r="B411" t="s">
        <v>240</v>
      </c>
    </row>
    <row r="412" spans="2:2">
      <c r="B412" t="s">
        <v>245</v>
      </c>
    </row>
    <row r="413" spans="2:2">
      <c r="B413" t="s">
        <v>241</v>
      </c>
    </row>
    <row r="414" spans="2:2">
      <c r="B414" t="s">
        <v>242</v>
      </c>
    </row>
    <row r="415" spans="2:2">
      <c r="B415" t="s">
        <v>243</v>
      </c>
    </row>
    <row r="416" spans="2:2">
      <c r="B416" t="s">
        <v>244</v>
      </c>
    </row>
  </sheetData>
  <phoneticPr fontId="4"/>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C8970F-CEDA-4520-BBD6-BA34C51CB54C}">
  <sheetPr codeName="Sheet10"/>
  <dimension ref="B2:S352"/>
  <sheetViews>
    <sheetView showGridLines="0" zoomScale="85" zoomScaleNormal="85" workbookViewId="0">
      <selection activeCell="M43" sqref="M43"/>
    </sheetView>
  </sheetViews>
  <sheetFormatPr defaultColWidth="9" defaultRowHeight="15"/>
  <cols>
    <col min="1" max="1" width="9" style="201"/>
    <col min="2" max="2" width="3.09765625" style="201" customWidth="1"/>
    <col min="3" max="16384" width="9" style="201"/>
  </cols>
  <sheetData>
    <row r="2" spans="2:3">
      <c r="B2" s="204" t="s">
        <v>151</v>
      </c>
      <c r="C2" s="201" t="s">
        <v>187</v>
      </c>
    </row>
    <row r="16" spans="2:3">
      <c r="B16" s="201" t="s">
        <v>152</v>
      </c>
      <c r="C16" s="201" t="s">
        <v>181</v>
      </c>
    </row>
    <row r="49" spans="2:13">
      <c r="K49" s="201" t="s">
        <v>153</v>
      </c>
    </row>
    <row r="54" spans="2:13">
      <c r="B54" s="201" t="s">
        <v>154</v>
      </c>
      <c r="C54" s="201" t="s">
        <v>182</v>
      </c>
    </row>
    <row r="55" spans="2:13">
      <c r="M55" s="201" t="s">
        <v>155</v>
      </c>
    </row>
    <row r="63" spans="2:13">
      <c r="B63" s="201" t="s">
        <v>156</v>
      </c>
      <c r="C63" s="201" t="s">
        <v>157</v>
      </c>
    </row>
    <row r="64" spans="2:13">
      <c r="C64" s="201" t="s">
        <v>158</v>
      </c>
      <c r="F64" s="202"/>
      <c r="G64" s="202"/>
    </row>
    <row r="65" spans="3:7">
      <c r="C65" s="201" t="s">
        <v>159</v>
      </c>
      <c r="F65" s="202"/>
      <c r="G65" s="202"/>
    </row>
    <row r="66" spans="3:7">
      <c r="C66" s="205" t="s">
        <v>186</v>
      </c>
      <c r="F66" s="202"/>
      <c r="G66" s="202"/>
    </row>
    <row r="67" spans="3:7">
      <c r="F67" s="202"/>
      <c r="G67" s="202"/>
    </row>
    <row r="80" spans="3:7">
      <c r="E80" s="203"/>
    </row>
    <row r="83" spans="2:13">
      <c r="B83" s="201" t="s">
        <v>160</v>
      </c>
      <c r="C83" s="201" t="s">
        <v>161</v>
      </c>
    </row>
    <row r="84" spans="2:13">
      <c r="C84" s="201" t="s">
        <v>162</v>
      </c>
      <c r="M84" s="202"/>
    </row>
    <row r="85" spans="2:13">
      <c r="C85" s="201" t="s">
        <v>159</v>
      </c>
    </row>
    <row r="110" spans="2:3">
      <c r="B110" s="201" t="s">
        <v>163</v>
      </c>
      <c r="C110" s="201" t="s">
        <v>188</v>
      </c>
    </row>
    <row r="146" spans="2:3">
      <c r="B146" s="201" t="s">
        <v>164</v>
      </c>
      <c r="C146" s="201" t="s">
        <v>183</v>
      </c>
    </row>
    <row r="147" spans="2:3">
      <c r="C147" s="201" t="s">
        <v>159</v>
      </c>
    </row>
    <row r="162" spans="2:3">
      <c r="B162" s="201" t="s">
        <v>165</v>
      </c>
      <c r="C162" s="201" t="s">
        <v>161</v>
      </c>
    </row>
    <row r="163" spans="2:3">
      <c r="C163" s="201" t="s">
        <v>159</v>
      </c>
    </row>
    <row r="188" spans="2:3">
      <c r="B188" s="201" t="s">
        <v>166</v>
      </c>
      <c r="C188" s="201" t="s">
        <v>167</v>
      </c>
    </row>
    <row r="236" spans="2:3">
      <c r="B236" s="201" t="s">
        <v>168</v>
      </c>
      <c r="C236" s="201" t="s">
        <v>169</v>
      </c>
    </row>
    <row r="237" spans="2:3">
      <c r="C237" s="201" t="s">
        <v>170</v>
      </c>
    </row>
    <row r="268" spans="2:3">
      <c r="B268" s="201" t="s">
        <v>171</v>
      </c>
      <c r="C268" s="201" t="s">
        <v>172</v>
      </c>
    </row>
    <row r="269" spans="2:3">
      <c r="C269" s="201" t="s">
        <v>173</v>
      </c>
    </row>
    <row r="293" spans="2:3">
      <c r="B293" s="201" t="s">
        <v>174</v>
      </c>
      <c r="C293" s="201" t="s">
        <v>175</v>
      </c>
    </row>
    <row r="295" spans="2:3">
      <c r="B295" s="201" t="s">
        <v>176</v>
      </c>
      <c r="C295" s="201" t="s">
        <v>184</v>
      </c>
    </row>
    <row r="328" spans="2:3">
      <c r="B328" s="201" t="s">
        <v>177</v>
      </c>
      <c r="C328" s="201" t="s">
        <v>185</v>
      </c>
    </row>
    <row r="329" spans="2:3">
      <c r="C329" s="201" t="s">
        <v>178</v>
      </c>
    </row>
    <row r="330" spans="2:3">
      <c r="C330" s="201" t="s">
        <v>179</v>
      </c>
    </row>
    <row r="331" spans="2:3">
      <c r="C331" s="201" t="s">
        <v>180</v>
      </c>
    </row>
    <row r="351" spans="19:19">
      <c r="S351" s="202"/>
    </row>
    <row r="352" spans="19:19">
      <c r="S352" s="202"/>
    </row>
  </sheetData>
  <phoneticPr fontId="4"/>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A756B5-5B27-4BC7-B55D-2B92E44ABD7E}">
  <sheetPr codeName="Sheet14"/>
  <dimension ref="A1:F2499"/>
  <sheetViews>
    <sheetView workbookViewId="0">
      <selection activeCell="G24" sqref="G24"/>
    </sheetView>
  </sheetViews>
  <sheetFormatPr defaultRowHeight="18"/>
  <cols>
    <col min="6" max="6" width="19.8984375" style="336" customWidth="1"/>
  </cols>
  <sheetData>
    <row r="1" spans="1:6">
      <c r="A1" t="s">
        <v>271</v>
      </c>
      <c r="B1" t="s">
        <v>272</v>
      </c>
      <c r="C1" t="s">
        <v>273</v>
      </c>
      <c r="D1" t="s">
        <v>274</v>
      </c>
      <c r="E1" t="s">
        <v>275</v>
      </c>
      <c r="F1" s="336" t="s">
        <v>276</v>
      </c>
    </row>
    <row r="2" spans="1:6">
      <c r="A2">
        <v>10</v>
      </c>
      <c r="B2">
        <v>11</v>
      </c>
      <c r="C2">
        <v>111</v>
      </c>
      <c r="D2">
        <v>81</v>
      </c>
      <c r="E2" t="s">
        <v>277</v>
      </c>
      <c r="F2" s="336">
        <v>176384</v>
      </c>
    </row>
    <row r="3" spans="1:6">
      <c r="A3">
        <v>10</v>
      </c>
      <c r="B3">
        <v>11</v>
      </c>
      <c r="C3">
        <v>111</v>
      </c>
      <c r="D3">
        <v>96</v>
      </c>
      <c r="E3" t="s">
        <v>278</v>
      </c>
      <c r="F3" s="336">
        <v>245933416</v>
      </c>
    </row>
    <row r="4" spans="1:6">
      <c r="A4">
        <v>10</v>
      </c>
      <c r="B4">
        <v>11</v>
      </c>
      <c r="C4">
        <v>111</v>
      </c>
      <c r="D4">
        <v>811</v>
      </c>
      <c r="E4" t="s">
        <v>279</v>
      </c>
      <c r="F4" s="336">
        <v>92729</v>
      </c>
    </row>
    <row r="5" spans="1:6">
      <c r="A5">
        <v>10</v>
      </c>
      <c r="B5">
        <v>11</v>
      </c>
      <c r="C5">
        <v>111</v>
      </c>
      <c r="D5">
        <v>1068</v>
      </c>
      <c r="E5" t="s">
        <v>280</v>
      </c>
      <c r="F5" s="336">
        <v>10220000</v>
      </c>
    </row>
    <row r="6" spans="1:6">
      <c r="A6">
        <v>10</v>
      </c>
      <c r="B6">
        <v>11</v>
      </c>
      <c r="C6">
        <v>111</v>
      </c>
      <c r="D6">
        <v>1477</v>
      </c>
      <c r="E6" t="s">
        <v>281</v>
      </c>
      <c r="F6" s="336">
        <v>5478160</v>
      </c>
    </row>
    <row r="7" spans="1:6">
      <c r="A7">
        <v>10</v>
      </c>
      <c r="B7">
        <v>11</v>
      </c>
      <c r="C7">
        <v>111</v>
      </c>
      <c r="D7">
        <v>1596</v>
      </c>
      <c r="E7" t="s">
        <v>282</v>
      </c>
      <c r="F7" s="336">
        <v>-5460</v>
      </c>
    </row>
    <row r="8" spans="1:6">
      <c r="A8">
        <v>10</v>
      </c>
      <c r="B8">
        <v>11</v>
      </c>
      <c r="C8">
        <v>111</v>
      </c>
      <c r="D8">
        <v>1840</v>
      </c>
      <c r="E8" t="s">
        <v>283</v>
      </c>
      <c r="F8" s="336">
        <v>8230570</v>
      </c>
    </row>
    <row r="9" spans="1:6">
      <c r="A9">
        <v>10</v>
      </c>
      <c r="B9">
        <v>11</v>
      </c>
      <c r="C9">
        <v>111</v>
      </c>
      <c r="D9">
        <v>3201</v>
      </c>
      <c r="E9" t="s">
        <v>284</v>
      </c>
      <c r="F9" s="336">
        <v>0</v>
      </c>
    </row>
    <row r="10" spans="1:6">
      <c r="A10">
        <v>10</v>
      </c>
      <c r="B10">
        <v>11</v>
      </c>
      <c r="C10">
        <v>111</v>
      </c>
      <c r="D10">
        <v>3398</v>
      </c>
      <c r="E10" t="s">
        <v>285</v>
      </c>
      <c r="F10" s="336">
        <v>261900</v>
      </c>
    </row>
    <row r="11" spans="1:6">
      <c r="A11">
        <v>10</v>
      </c>
      <c r="B11">
        <v>11</v>
      </c>
      <c r="C11">
        <v>111</v>
      </c>
      <c r="D11">
        <v>3439</v>
      </c>
      <c r="E11" t="s">
        <v>286</v>
      </c>
      <c r="F11" s="336">
        <v>-5045</v>
      </c>
    </row>
    <row r="12" spans="1:6">
      <c r="A12">
        <v>10</v>
      </c>
      <c r="B12">
        <v>11</v>
      </c>
      <c r="C12">
        <v>111</v>
      </c>
      <c r="D12">
        <v>3547</v>
      </c>
      <c r="E12" t="s">
        <v>287</v>
      </c>
      <c r="F12" s="336">
        <v>285478265</v>
      </c>
    </row>
    <row r="13" spans="1:6">
      <c r="A13">
        <v>10</v>
      </c>
      <c r="B13">
        <v>11</v>
      </c>
      <c r="C13">
        <v>111</v>
      </c>
      <c r="D13">
        <v>3550</v>
      </c>
      <c r="E13" t="s">
        <v>288</v>
      </c>
      <c r="F13" s="336">
        <v>34768</v>
      </c>
    </row>
    <row r="14" spans="1:6">
      <c r="A14">
        <v>10</v>
      </c>
      <c r="B14">
        <v>11</v>
      </c>
      <c r="C14">
        <v>111</v>
      </c>
      <c r="D14">
        <v>3785</v>
      </c>
      <c r="E14" t="s">
        <v>289</v>
      </c>
      <c r="F14" s="336">
        <v>5816920</v>
      </c>
    </row>
    <row r="15" spans="1:6">
      <c r="A15">
        <v>10</v>
      </c>
      <c r="B15">
        <v>11</v>
      </c>
      <c r="C15">
        <v>111</v>
      </c>
      <c r="D15">
        <v>3813</v>
      </c>
      <c r="E15" t="s">
        <v>290</v>
      </c>
      <c r="F15" s="336">
        <v>18871140</v>
      </c>
    </row>
    <row r="16" spans="1:6">
      <c r="A16">
        <v>10</v>
      </c>
      <c r="B16">
        <v>11</v>
      </c>
      <c r="C16">
        <v>111</v>
      </c>
      <c r="D16">
        <v>4497</v>
      </c>
      <c r="E16" t="s">
        <v>291</v>
      </c>
      <c r="F16" s="336">
        <v>0</v>
      </c>
    </row>
    <row r="17" spans="1:6">
      <c r="A17">
        <v>10</v>
      </c>
      <c r="B17">
        <v>11</v>
      </c>
      <c r="C17">
        <v>111</v>
      </c>
      <c r="D17">
        <v>4516</v>
      </c>
      <c r="E17" t="s">
        <v>292</v>
      </c>
      <c r="F17" s="336">
        <v>30167080</v>
      </c>
    </row>
    <row r="18" spans="1:6">
      <c r="A18">
        <v>10</v>
      </c>
      <c r="B18">
        <v>11</v>
      </c>
      <c r="C18">
        <v>111</v>
      </c>
      <c r="D18">
        <v>4934</v>
      </c>
      <c r="E18" t="s">
        <v>293</v>
      </c>
      <c r="F18" s="336">
        <v>-8965</v>
      </c>
    </row>
    <row r="19" spans="1:6">
      <c r="A19">
        <v>10</v>
      </c>
      <c r="B19">
        <v>11</v>
      </c>
      <c r="C19">
        <v>111</v>
      </c>
      <c r="D19">
        <v>5242</v>
      </c>
      <c r="E19" t="s">
        <v>294</v>
      </c>
      <c r="F19" s="336">
        <v>6265160</v>
      </c>
    </row>
    <row r="20" spans="1:6">
      <c r="A20">
        <v>10</v>
      </c>
      <c r="B20">
        <v>11</v>
      </c>
      <c r="C20">
        <v>111</v>
      </c>
      <c r="D20">
        <v>5545</v>
      </c>
      <c r="E20" t="s">
        <v>295</v>
      </c>
      <c r="F20" s="336">
        <v>1579951262</v>
      </c>
    </row>
    <row r="21" spans="1:6">
      <c r="A21">
        <v>10</v>
      </c>
      <c r="B21">
        <v>11</v>
      </c>
      <c r="C21">
        <v>111</v>
      </c>
      <c r="D21">
        <v>5554</v>
      </c>
      <c r="E21" t="s">
        <v>296</v>
      </c>
      <c r="F21" s="336">
        <v>1287660</v>
      </c>
    </row>
    <row r="22" spans="1:6">
      <c r="A22">
        <v>10</v>
      </c>
      <c r="B22">
        <v>11</v>
      </c>
      <c r="C22">
        <v>111</v>
      </c>
      <c r="D22">
        <v>5565</v>
      </c>
      <c r="E22" t="s">
        <v>297</v>
      </c>
      <c r="F22" s="336">
        <v>950400</v>
      </c>
    </row>
    <row r="23" spans="1:6">
      <c r="A23">
        <v>10</v>
      </c>
      <c r="B23">
        <v>11</v>
      </c>
      <c r="C23">
        <v>111</v>
      </c>
      <c r="D23">
        <v>5581</v>
      </c>
      <c r="E23" t="s">
        <v>298</v>
      </c>
      <c r="F23" s="336">
        <v>588000</v>
      </c>
    </row>
    <row r="24" spans="1:6">
      <c r="A24">
        <v>10</v>
      </c>
      <c r="B24">
        <v>11</v>
      </c>
      <c r="C24">
        <v>111</v>
      </c>
      <c r="D24">
        <v>5592</v>
      </c>
      <c r="E24" t="s">
        <v>299</v>
      </c>
      <c r="F24" s="336">
        <v>800000</v>
      </c>
    </row>
    <row r="25" spans="1:6">
      <c r="A25">
        <v>10</v>
      </c>
      <c r="B25">
        <v>11</v>
      </c>
      <c r="C25">
        <v>111</v>
      </c>
      <c r="D25">
        <v>5614</v>
      </c>
      <c r="E25" t="s">
        <v>300</v>
      </c>
      <c r="F25" s="336">
        <v>33690630</v>
      </c>
    </row>
    <row r="26" spans="1:6">
      <c r="A26">
        <v>10</v>
      </c>
      <c r="B26">
        <v>11</v>
      </c>
      <c r="C26">
        <v>111</v>
      </c>
      <c r="D26">
        <v>5639</v>
      </c>
      <c r="E26" t="s">
        <v>301</v>
      </c>
      <c r="F26" s="336">
        <v>1497405658</v>
      </c>
    </row>
    <row r="27" spans="1:6">
      <c r="A27">
        <v>10</v>
      </c>
      <c r="B27">
        <v>11</v>
      </c>
      <c r="C27">
        <v>111</v>
      </c>
      <c r="D27">
        <v>5749</v>
      </c>
      <c r="E27" t="s">
        <v>302</v>
      </c>
      <c r="F27" s="336">
        <v>645870</v>
      </c>
    </row>
    <row r="28" spans="1:6">
      <c r="A28">
        <v>10</v>
      </c>
      <c r="B28">
        <v>11</v>
      </c>
      <c r="C28">
        <v>111</v>
      </c>
      <c r="D28">
        <v>6177</v>
      </c>
      <c r="E28" t="s">
        <v>303</v>
      </c>
      <c r="F28" s="336">
        <v>5770290</v>
      </c>
    </row>
    <row r="29" spans="1:6">
      <c r="A29">
        <v>10</v>
      </c>
      <c r="B29">
        <v>11</v>
      </c>
      <c r="C29">
        <v>111</v>
      </c>
      <c r="D29">
        <v>6335</v>
      </c>
      <c r="E29" t="s">
        <v>304</v>
      </c>
      <c r="F29" s="336">
        <v>3458400</v>
      </c>
    </row>
    <row r="30" spans="1:6">
      <c r="A30">
        <v>10</v>
      </c>
      <c r="B30">
        <v>11</v>
      </c>
      <c r="C30">
        <v>111</v>
      </c>
      <c r="D30">
        <v>6456</v>
      </c>
      <c r="E30" t="s">
        <v>305</v>
      </c>
      <c r="F30" s="336">
        <v>4887705</v>
      </c>
    </row>
    <row r="31" spans="1:6">
      <c r="A31">
        <v>10</v>
      </c>
      <c r="B31">
        <v>11</v>
      </c>
      <c r="C31">
        <v>111</v>
      </c>
      <c r="D31">
        <v>6767</v>
      </c>
      <c r="E31" t="s">
        <v>306</v>
      </c>
      <c r="F31" s="336">
        <v>755232</v>
      </c>
    </row>
    <row r="32" spans="1:6">
      <c r="A32">
        <v>10</v>
      </c>
      <c r="B32">
        <v>11</v>
      </c>
      <c r="C32">
        <v>111</v>
      </c>
      <c r="D32">
        <v>7456</v>
      </c>
      <c r="E32" t="s">
        <v>307</v>
      </c>
      <c r="F32" s="336">
        <v>1028020</v>
      </c>
    </row>
    <row r="33" spans="1:6">
      <c r="A33">
        <v>10</v>
      </c>
      <c r="B33">
        <v>11</v>
      </c>
      <c r="C33">
        <v>111</v>
      </c>
      <c r="D33">
        <v>7965</v>
      </c>
      <c r="E33" t="s">
        <v>308</v>
      </c>
      <c r="F33" s="336">
        <v>401150</v>
      </c>
    </row>
    <row r="34" spans="1:6">
      <c r="A34">
        <v>10</v>
      </c>
      <c r="B34">
        <v>11</v>
      </c>
      <c r="C34">
        <v>111</v>
      </c>
      <c r="D34">
        <v>8003</v>
      </c>
      <c r="E34" t="s">
        <v>309</v>
      </c>
      <c r="F34" s="336">
        <v>3513450</v>
      </c>
    </row>
    <row r="35" spans="1:6">
      <c r="A35">
        <v>10</v>
      </c>
      <c r="B35">
        <v>11</v>
      </c>
      <c r="C35">
        <v>111</v>
      </c>
      <c r="D35">
        <v>8215</v>
      </c>
      <c r="E35" t="s">
        <v>310</v>
      </c>
      <c r="F35" s="336">
        <v>1206620</v>
      </c>
    </row>
    <row r="36" spans="1:6">
      <c r="A36">
        <v>10</v>
      </c>
      <c r="B36">
        <v>11</v>
      </c>
      <c r="C36">
        <v>111</v>
      </c>
      <c r="D36">
        <v>8381</v>
      </c>
      <c r="E36" t="s">
        <v>311</v>
      </c>
      <c r="F36" s="336">
        <v>6308280</v>
      </c>
    </row>
    <row r="37" spans="1:6">
      <c r="A37">
        <v>10</v>
      </c>
      <c r="B37">
        <v>11</v>
      </c>
      <c r="C37">
        <v>111</v>
      </c>
      <c r="D37">
        <v>8419</v>
      </c>
      <c r="E37" t="s">
        <v>312</v>
      </c>
      <c r="F37" s="336">
        <v>5200746</v>
      </c>
    </row>
    <row r="38" spans="1:6">
      <c r="A38">
        <v>10</v>
      </c>
      <c r="B38">
        <v>11</v>
      </c>
      <c r="C38">
        <v>111</v>
      </c>
      <c r="D38">
        <v>8467</v>
      </c>
      <c r="E38" t="s">
        <v>313</v>
      </c>
      <c r="F38" s="336">
        <v>19190830</v>
      </c>
    </row>
    <row r="39" spans="1:6">
      <c r="A39">
        <v>10</v>
      </c>
      <c r="B39">
        <v>11</v>
      </c>
      <c r="C39">
        <v>111</v>
      </c>
      <c r="D39">
        <v>8599</v>
      </c>
      <c r="E39" t="s">
        <v>314</v>
      </c>
      <c r="F39" s="336">
        <v>64637004</v>
      </c>
    </row>
    <row r="40" spans="1:6">
      <c r="A40">
        <v>10</v>
      </c>
      <c r="B40">
        <v>11</v>
      </c>
      <c r="C40">
        <v>111</v>
      </c>
      <c r="D40">
        <v>9174</v>
      </c>
      <c r="E40" t="s">
        <v>315</v>
      </c>
      <c r="F40" s="336">
        <v>-41870</v>
      </c>
    </row>
    <row r="41" spans="1:6">
      <c r="A41">
        <v>10</v>
      </c>
      <c r="B41">
        <v>11</v>
      </c>
      <c r="C41">
        <v>111</v>
      </c>
      <c r="D41">
        <v>9455</v>
      </c>
      <c r="E41" t="s">
        <v>316</v>
      </c>
      <c r="F41" s="336">
        <v>0</v>
      </c>
    </row>
    <row r="42" spans="1:6">
      <c r="A42">
        <v>10</v>
      </c>
      <c r="B42">
        <v>11</v>
      </c>
      <c r="C42">
        <v>111</v>
      </c>
      <c r="D42">
        <v>9528</v>
      </c>
      <c r="E42" t="s">
        <v>317</v>
      </c>
      <c r="F42" s="336">
        <v>0</v>
      </c>
    </row>
    <row r="43" spans="1:6">
      <c r="A43">
        <v>10</v>
      </c>
      <c r="B43">
        <v>11</v>
      </c>
      <c r="C43">
        <v>111</v>
      </c>
      <c r="D43">
        <v>9607</v>
      </c>
      <c r="E43" t="s">
        <v>318</v>
      </c>
      <c r="F43" s="336">
        <v>0</v>
      </c>
    </row>
    <row r="44" spans="1:6">
      <c r="A44">
        <v>10</v>
      </c>
      <c r="B44">
        <v>11</v>
      </c>
      <c r="C44">
        <v>111</v>
      </c>
      <c r="D44">
        <v>9882</v>
      </c>
      <c r="E44" t="s">
        <v>319</v>
      </c>
      <c r="F44" s="336">
        <v>219158717</v>
      </c>
    </row>
    <row r="45" spans="1:6">
      <c r="A45">
        <v>10</v>
      </c>
      <c r="B45">
        <v>11</v>
      </c>
      <c r="C45">
        <v>111</v>
      </c>
      <c r="D45">
        <v>9951</v>
      </c>
      <c r="E45" t="s">
        <v>320</v>
      </c>
      <c r="F45" s="336">
        <v>3889653</v>
      </c>
    </row>
    <row r="46" spans="1:6">
      <c r="A46">
        <v>10</v>
      </c>
      <c r="B46">
        <v>11</v>
      </c>
      <c r="C46">
        <v>112</v>
      </c>
      <c r="D46">
        <v>96</v>
      </c>
      <c r="E46" t="s">
        <v>278</v>
      </c>
      <c r="F46" s="336">
        <v>44943627</v>
      </c>
    </row>
    <row r="47" spans="1:6">
      <c r="A47">
        <v>10</v>
      </c>
      <c r="B47">
        <v>11</v>
      </c>
      <c r="C47">
        <v>112</v>
      </c>
      <c r="D47">
        <v>1007</v>
      </c>
      <c r="E47" t="s">
        <v>321</v>
      </c>
      <c r="F47" s="336">
        <v>349937</v>
      </c>
    </row>
    <row r="48" spans="1:6">
      <c r="A48">
        <v>10</v>
      </c>
      <c r="B48">
        <v>11</v>
      </c>
      <c r="C48">
        <v>112</v>
      </c>
      <c r="D48">
        <v>1707</v>
      </c>
      <c r="E48" t="s">
        <v>322</v>
      </c>
      <c r="F48" s="336">
        <v>16470750</v>
      </c>
    </row>
    <row r="49" spans="1:6">
      <c r="A49">
        <v>10</v>
      </c>
      <c r="B49">
        <v>11</v>
      </c>
      <c r="C49">
        <v>112</v>
      </c>
      <c r="D49">
        <v>2367</v>
      </c>
      <c r="E49" t="s">
        <v>323</v>
      </c>
      <c r="F49" s="336">
        <v>7484998</v>
      </c>
    </row>
    <row r="50" spans="1:6">
      <c r="A50">
        <v>10</v>
      </c>
      <c r="B50">
        <v>11</v>
      </c>
      <c r="C50">
        <v>112</v>
      </c>
      <c r="D50">
        <v>4326</v>
      </c>
      <c r="E50" t="s">
        <v>324</v>
      </c>
      <c r="F50" s="336">
        <v>27556040</v>
      </c>
    </row>
    <row r="51" spans="1:6">
      <c r="A51">
        <v>10</v>
      </c>
      <c r="B51">
        <v>11</v>
      </c>
      <c r="C51">
        <v>112</v>
      </c>
      <c r="D51">
        <v>5639</v>
      </c>
      <c r="E51" t="s">
        <v>301</v>
      </c>
      <c r="F51" s="336">
        <v>3472012394</v>
      </c>
    </row>
    <row r="52" spans="1:6">
      <c r="A52">
        <v>10</v>
      </c>
      <c r="B52">
        <v>11</v>
      </c>
      <c r="C52">
        <v>112</v>
      </c>
      <c r="D52">
        <v>5821</v>
      </c>
      <c r="E52" t="s">
        <v>325</v>
      </c>
      <c r="F52" s="336">
        <v>36600</v>
      </c>
    </row>
    <row r="53" spans="1:6">
      <c r="A53">
        <v>10</v>
      </c>
      <c r="B53">
        <v>11</v>
      </c>
      <c r="C53">
        <v>112</v>
      </c>
      <c r="D53">
        <v>8467</v>
      </c>
      <c r="E53" t="s">
        <v>313</v>
      </c>
      <c r="F53" s="336">
        <v>12235160</v>
      </c>
    </row>
    <row r="54" spans="1:6">
      <c r="A54">
        <v>10</v>
      </c>
      <c r="B54">
        <v>11</v>
      </c>
      <c r="C54">
        <v>112</v>
      </c>
      <c r="D54">
        <v>8698</v>
      </c>
      <c r="E54" t="s">
        <v>326</v>
      </c>
      <c r="F54" s="336">
        <v>0</v>
      </c>
    </row>
    <row r="55" spans="1:6">
      <c r="A55">
        <v>10</v>
      </c>
      <c r="B55">
        <v>11</v>
      </c>
      <c r="C55">
        <v>112</v>
      </c>
      <c r="D55">
        <v>8954</v>
      </c>
      <c r="E55" t="s">
        <v>327</v>
      </c>
      <c r="F55" s="336">
        <v>299040</v>
      </c>
    </row>
    <row r="56" spans="1:6">
      <c r="A56">
        <v>10</v>
      </c>
      <c r="B56">
        <v>11</v>
      </c>
      <c r="C56">
        <v>114</v>
      </c>
      <c r="D56">
        <v>81</v>
      </c>
      <c r="E56" t="s">
        <v>277</v>
      </c>
      <c r="F56" s="336">
        <v>0</v>
      </c>
    </row>
    <row r="57" spans="1:6">
      <c r="A57">
        <v>10</v>
      </c>
      <c r="B57">
        <v>11</v>
      </c>
      <c r="C57">
        <v>114</v>
      </c>
      <c r="D57">
        <v>96</v>
      </c>
      <c r="E57" t="s">
        <v>278</v>
      </c>
      <c r="F57" s="336">
        <v>0</v>
      </c>
    </row>
    <row r="58" spans="1:6">
      <c r="A58">
        <v>10</v>
      </c>
      <c r="B58">
        <v>11</v>
      </c>
      <c r="C58">
        <v>114</v>
      </c>
      <c r="D58">
        <v>1007</v>
      </c>
      <c r="E58" t="s">
        <v>321</v>
      </c>
      <c r="F58" s="336">
        <v>0</v>
      </c>
    </row>
    <row r="59" spans="1:6">
      <c r="A59">
        <v>10</v>
      </c>
      <c r="B59">
        <v>11</v>
      </c>
      <c r="C59">
        <v>114</v>
      </c>
      <c r="D59">
        <v>1068</v>
      </c>
      <c r="E59" t="s">
        <v>280</v>
      </c>
      <c r="F59" s="336">
        <v>0</v>
      </c>
    </row>
    <row r="60" spans="1:6">
      <c r="A60">
        <v>10</v>
      </c>
      <c r="B60">
        <v>11</v>
      </c>
      <c r="C60">
        <v>114</v>
      </c>
      <c r="D60">
        <v>1384</v>
      </c>
      <c r="E60" t="s">
        <v>328</v>
      </c>
      <c r="F60" s="336">
        <v>8061626784</v>
      </c>
    </row>
    <row r="61" spans="1:6">
      <c r="A61">
        <v>10</v>
      </c>
      <c r="B61">
        <v>11</v>
      </c>
      <c r="C61">
        <v>114</v>
      </c>
      <c r="D61">
        <v>2423</v>
      </c>
      <c r="E61" t="s">
        <v>329</v>
      </c>
      <c r="F61" s="336">
        <v>1169851</v>
      </c>
    </row>
    <row r="62" spans="1:6">
      <c r="A62">
        <v>10</v>
      </c>
      <c r="B62">
        <v>11</v>
      </c>
      <c r="C62">
        <v>114</v>
      </c>
      <c r="D62">
        <v>2639</v>
      </c>
      <c r="E62" t="s">
        <v>330</v>
      </c>
      <c r="F62" s="336">
        <v>887</v>
      </c>
    </row>
    <row r="63" spans="1:6">
      <c r="A63">
        <v>10</v>
      </c>
      <c r="B63">
        <v>11</v>
      </c>
      <c r="C63">
        <v>114</v>
      </c>
      <c r="D63">
        <v>3547</v>
      </c>
      <c r="E63" t="s">
        <v>287</v>
      </c>
      <c r="F63" s="336">
        <v>0</v>
      </c>
    </row>
    <row r="64" spans="1:6">
      <c r="A64">
        <v>10</v>
      </c>
      <c r="B64">
        <v>11</v>
      </c>
      <c r="C64">
        <v>114</v>
      </c>
      <c r="D64">
        <v>4326</v>
      </c>
      <c r="E64" t="s">
        <v>324</v>
      </c>
      <c r="F64" s="336">
        <v>0</v>
      </c>
    </row>
    <row r="65" spans="1:6">
      <c r="A65">
        <v>10</v>
      </c>
      <c r="B65">
        <v>11</v>
      </c>
      <c r="C65">
        <v>114</v>
      </c>
      <c r="D65">
        <v>5235</v>
      </c>
      <c r="E65" t="s">
        <v>331</v>
      </c>
      <c r="F65" s="336">
        <v>23244</v>
      </c>
    </row>
    <row r="66" spans="1:6">
      <c r="A66">
        <v>10</v>
      </c>
      <c r="B66">
        <v>11</v>
      </c>
      <c r="C66">
        <v>114</v>
      </c>
      <c r="D66">
        <v>5554</v>
      </c>
      <c r="E66" t="s">
        <v>296</v>
      </c>
      <c r="F66" s="336">
        <v>0</v>
      </c>
    </row>
    <row r="67" spans="1:6">
      <c r="A67">
        <v>10</v>
      </c>
      <c r="B67">
        <v>11</v>
      </c>
      <c r="C67">
        <v>114</v>
      </c>
      <c r="D67">
        <v>5614</v>
      </c>
      <c r="E67" t="s">
        <v>300</v>
      </c>
      <c r="F67" s="336">
        <v>0</v>
      </c>
    </row>
    <row r="68" spans="1:6">
      <c r="A68">
        <v>10</v>
      </c>
      <c r="B68">
        <v>11</v>
      </c>
      <c r="C68">
        <v>114</v>
      </c>
      <c r="D68">
        <v>5815</v>
      </c>
      <c r="E68" t="s">
        <v>332</v>
      </c>
      <c r="F68" s="336">
        <v>0</v>
      </c>
    </row>
    <row r="69" spans="1:6">
      <c r="A69">
        <v>10</v>
      </c>
      <c r="B69">
        <v>11</v>
      </c>
      <c r="C69">
        <v>114</v>
      </c>
      <c r="D69">
        <v>6456</v>
      </c>
      <c r="E69" t="s">
        <v>305</v>
      </c>
      <c r="F69" s="336">
        <v>0</v>
      </c>
    </row>
    <row r="70" spans="1:6">
      <c r="A70">
        <v>10</v>
      </c>
      <c r="B70">
        <v>11</v>
      </c>
      <c r="C70">
        <v>114</v>
      </c>
      <c r="D70">
        <v>6531</v>
      </c>
      <c r="E70" t="s">
        <v>333</v>
      </c>
      <c r="F70" s="336">
        <v>0</v>
      </c>
    </row>
    <row r="71" spans="1:6">
      <c r="A71">
        <v>10</v>
      </c>
      <c r="B71">
        <v>11</v>
      </c>
      <c r="C71">
        <v>114</v>
      </c>
      <c r="D71">
        <v>8215</v>
      </c>
      <c r="E71" t="s">
        <v>310</v>
      </c>
      <c r="F71" s="336">
        <v>0</v>
      </c>
    </row>
    <row r="72" spans="1:6">
      <c r="A72">
        <v>10</v>
      </c>
      <c r="B72">
        <v>11</v>
      </c>
      <c r="C72">
        <v>114</v>
      </c>
      <c r="D72">
        <v>8599</v>
      </c>
      <c r="E72" t="s">
        <v>314</v>
      </c>
      <c r="F72" s="336">
        <v>0</v>
      </c>
    </row>
    <row r="73" spans="1:6">
      <c r="A73">
        <v>10</v>
      </c>
      <c r="B73">
        <v>11</v>
      </c>
      <c r="C73">
        <v>114</v>
      </c>
      <c r="D73">
        <v>9207</v>
      </c>
      <c r="E73" t="s">
        <v>334</v>
      </c>
      <c r="F73" s="336">
        <v>0</v>
      </c>
    </row>
    <row r="74" spans="1:6">
      <c r="A74">
        <v>10</v>
      </c>
      <c r="B74">
        <v>11</v>
      </c>
      <c r="C74">
        <v>114</v>
      </c>
      <c r="D74">
        <v>9536</v>
      </c>
      <c r="E74" t="s">
        <v>335</v>
      </c>
      <c r="F74" s="336">
        <v>0</v>
      </c>
    </row>
    <row r="75" spans="1:6">
      <c r="A75">
        <v>10</v>
      </c>
      <c r="B75">
        <v>11</v>
      </c>
      <c r="C75">
        <v>116</v>
      </c>
      <c r="D75">
        <v>81</v>
      </c>
      <c r="E75" t="s">
        <v>277</v>
      </c>
      <c r="F75" s="336">
        <v>4953640</v>
      </c>
    </row>
    <row r="76" spans="1:6">
      <c r="A76">
        <v>10</v>
      </c>
      <c r="B76">
        <v>11</v>
      </c>
      <c r="C76">
        <v>116</v>
      </c>
      <c r="D76">
        <v>96</v>
      </c>
      <c r="E76" t="s">
        <v>278</v>
      </c>
      <c r="F76" s="336">
        <v>13748647</v>
      </c>
    </row>
    <row r="77" spans="1:6">
      <c r="A77">
        <v>10</v>
      </c>
      <c r="B77">
        <v>11</v>
      </c>
      <c r="C77">
        <v>116</v>
      </c>
      <c r="D77">
        <v>811</v>
      </c>
      <c r="E77" t="s">
        <v>279</v>
      </c>
      <c r="F77" s="336">
        <v>380905</v>
      </c>
    </row>
    <row r="78" spans="1:6">
      <c r="A78">
        <v>10</v>
      </c>
      <c r="B78">
        <v>11</v>
      </c>
      <c r="C78">
        <v>116</v>
      </c>
      <c r="D78">
        <v>1007</v>
      </c>
      <c r="E78" t="s">
        <v>321</v>
      </c>
      <c r="F78" s="336">
        <v>4591109</v>
      </c>
    </row>
    <row r="79" spans="1:6">
      <c r="A79">
        <v>10</v>
      </c>
      <c r="B79">
        <v>11</v>
      </c>
      <c r="C79">
        <v>116</v>
      </c>
      <c r="D79">
        <v>1197</v>
      </c>
      <c r="E79" t="s">
        <v>336</v>
      </c>
      <c r="F79" s="336">
        <v>0</v>
      </c>
    </row>
    <row r="80" spans="1:6">
      <c r="A80">
        <v>10</v>
      </c>
      <c r="B80">
        <v>11</v>
      </c>
      <c r="C80">
        <v>116</v>
      </c>
      <c r="D80">
        <v>1818</v>
      </c>
      <c r="E80" t="s">
        <v>337</v>
      </c>
      <c r="F80" s="336">
        <v>0</v>
      </c>
    </row>
    <row r="81" spans="1:6">
      <c r="A81">
        <v>10</v>
      </c>
      <c r="B81">
        <v>11</v>
      </c>
      <c r="C81">
        <v>116</v>
      </c>
      <c r="D81">
        <v>1985</v>
      </c>
      <c r="E81" t="s">
        <v>338</v>
      </c>
      <c r="F81" s="336">
        <v>3547404</v>
      </c>
    </row>
    <row r="82" spans="1:6">
      <c r="A82">
        <v>10</v>
      </c>
      <c r="B82">
        <v>11</v>
      </c>
      <c r="C82">
        <v>116</v>
      </c>
      <c r="D82">
        <v>2378</v>
      </c>
      <c r="E82" t="s">
        <v>339</v>
      </c>
      <c r="F82" s="336">
        <v>118380</v>
      </c>
    </row>
    <row r="83" spans="1:6">
      <c r="A83">
        <v>10</v>
      </c>
      <c r="B83">
        <v>11</v>
      </c>
      <c r="C83">
        <v>116</v>
      </c>
      <c r="D83">
        <v>2411</v>
      </c>
      <c r="E83" t="s">
        <v>340</v>
      </c>
      <c r="F83" s="336">
        <v>80903780</v>
      </c>
    </row>
    <row r="84" spans="1:6">
      <c r="A84">
        <v>10</v>
      </c>
      <c r="B84">
        <v>11</v>
      </c>
      <c r="C84">
        <v>116</v>
      </c>
      <c r="D84">
        <v>3043</v>
      </c>
      <c r="E84" t="s">
        <v>341</v>
      </c>
      <c r="F84" s="336">
        <v>105372542</v>
      </c>
    </row>
    <row r="85" spans="1:6">
      <c r="A85">
        <v>10</v>
      </c>
      <c r="B85">
        <v>11</v>
      </c>
      <c r="C85">
        <v>116</v>
      </c>
      <c r="D85">
        <v>3645</v>
      </c>
      <c r="E85" t="s">
        <v>342</v>
      </c>
      <c r="F85" s="336">
        <v>144542737</v>
      </c>
    </row>
    <row r="86" spans="1:6">
      <c r="A86">
        <v>10</v>
      </c>
      <c r="B86">
        <v>11</v>
      </c>
      <c r="C86">
        <v>116</v>
      </c>
      <c r="D86">
        <v>4102</v>
      </c>
      <c r="E86" t="s">
        <v>343</v>
      </c>
      <c r="F86" s="336">
        <v>0</v>
      </c>
    </row>
    <row r="87" spans="1:6">
      <c r="A87">
        <v>10</v>
      </c>
      <c r="B87">
        <v>11</v>
      </c>
      <c r="C87">
        <v>116</v>
      </c>
      <c r="D87">
        <v>4326</v>
      </c>
      <c r="E87" t="s">
        <v>324</v>
      </c>
      <c r="F87" s="336">
        <v>1048516243</v>
      </c>
    </row>
    <row r="88" spans="1:6">
      <c r="A88">
        <v>10</v>
      </c>
      <c r="B88">
        <v>11</v>
      </c>
      <c r="C88">
        <v>116</v>
      </c>
      <c r="D88">
        <v>4916</v>
      </c>
      <c r="E88" t="s">
        <v>344</v>
      </c>
      <c r="F88" s="336">
        <v>0</v>
      </c>
    </row>
    <row r="89" spans="1:6">
      <c r="A89">
        <v>10</v>
      </c>
      <c r="B89">
        <v>11</v>
      </c>
      <c r="C89">
        <v>116</v>
      </c>
      <c r="D89">
        <v>5242</v>
      </c>
      <c r="E89" t="s">
        <v>294</v>
      </c>
      <c r="F89" s="336">
        <v>0</v>
      </c>
    </row>
    <row r="90" spans="1:6">
      <c r="A90">
        <v>10</v>
      </c>
      <c r="B90">
        <v>11</v>
      </c>
      <c r="C90">
        <v>116</v>
      </c>
      <c r="D90">
        <v>5489</v>
      </c>
      <c r="E90" t="s">
        <v>345</v>
      </c>
      <c r="F90" s="336">
        <v>0</v>
      </c>
    </row>
    <row r="91" spans="1:6">
      <c r="A91">
        <v>10</v>
      </c>
      <c r="B91">
        <v>11</v>
      </c>
      <c r="C91">
        <v>116</v>
      </c>
      <c r="D91">
        <v>6335</v>
      </c>
      <c r="E91" t="s">
        <v>304</v>
      </c>
      <c r="F91" s="336">
        <v>149098510</v>
      </c>
    </row>
    <row r="92" spans="1:6">
      <c r="A92">
        <v>10</v>
      </c>
      <c r="B92">
        <v>11</v>
      </c>
      <c r="C92">
        <v>116</v>
      </c>
      <c r="D92">
        <v>6397</v>
      </c>
      <c r="E92" t="s">
        <v>346</v>
      </c>
      <c r="F92" s="336">
        <v>0</v>
      </c>
    </row>
    <row r="93" spans="1:6">
      <c r="A93">
        <v>10</v>
      </c>
      <c r="B93">
        <v>11</v>
      </c>
      <c r="C93">
        <v>116</v>
      </c>
      <c r="D93">
        <v>6540</v>
      </c>
      <c r="E93" t="s">
        <v>347</v>
      </c>
      <c r="F93" s="336">
        <v>97387628</v>
      </c>
    </row>
    <row r="94" spans="1:6">
      <c r="A94">
        <v>10</v>
      </c>
      <c r="B94">
        <v>11</v>
      </c>
      <c r="C94">
        <v>116</v>
      </c>
      <c r="D94">
        <v>6866</v>
      </c>
      <c r="E94" t="s">
        <v>348</v>
      </c>
      <c r="F94" s="336">
        <v>13430</v>
      </c>
    </row>
    <row r="95" spans="1:6">
      <c r="A95">
        <v>10</v>
      </c>
      <c r="B95">
        <v>11</v>
      </c>
      <c r="C95">
        <v>116</v>
      </c>
      <c r="D95">
        <v>7195</v>
      </c>
      <c r="E95" t="s">
        <v>349</v>
      </c>
      <c r="F95" s="336">
        <v>0</v>
      </c>
    </row>
    <row r="96" spans="1:6">
      <c r="A96">
        <v>10</v>
      </c>
      <c r="B96">
        <v>11</v>
      </c>
      <c r="C96">
        <v>116</v>
      </c>
      <c r="D96">
        <v>7353</v>
      </c>
      <c r="E96" t="s">
        <v>350</v>
      </c>
      <c r="F96" s="336">
        <v>5480469</v>
      </c>
    </row>
    <row r="97" spans="1:6">
      <c r="A97">
        <v>10</v>
      </c>
      <c r="B97">
        <v>11</v>
      </c>
      <c r="C97">
        <v>116</v>
      </c>
      <c r="D97">
        <v>7656</v>
      </c>
      <c r="E97" t="s">
        <v>351</v>
      </c>
      <c r="F97" s="336">
        <v>0</v>
      </c>
    </row>
    <row r="98" spans="1:6">
      <c r="A98">
        <v>10</v>
      </c>
      <c r="B98">
        <v>11</v>
      </c>
      <c r="C98">
        <v>116</v>
      </c>
      <c r="D98">
        <v>8006</v>
      </c>
      <c r="E98" t="s">
        <v>352</v>
      </c>
      <c r="F98" s="336">
        <v>1296938</v>
      </c>
    </row>
    <row r="99" spans="1:6">
      <c r="A99">
        <v>10</v>
      </c>
      <c r="B99">
        <v>11</v>
      </c>
      <c r="C99">
        <v>116</v>
      </c>
      <c r="D99">
        <v>8599</v>
      </c>
      <c r="E99" t="s">
        <v>314</v>
      </c>
      <c r="F99" s="336">
        <v>43761995</v>
      </c>
    </row>
    <row r="100" spans="1:6">
      <c r="A100">
        <v>10</v>
      </c>
      <c r="B100">
        <v>11</v>
      </c>
      <c r="C100">
        <v>116</v>
      </c>
      <c r="D100">
        <v>9040</v>
      </c>
      <c r="E100" t="s">
        <v>353</v>
      </c>
      <c r="F100" s="336">
        <v>0</v>
      </c>
    </row>
    <row r="101" spans="1:6">
      <c r="A101">
        <v>10</v>
      </c>
      <c r="B101">
        <v>12</v>
      </c>
      <c r="C101">
        <v>121</v>
      </c>
      <c r="D101">
        <v>96</v>
      </c>
      <c r="E101" t="s">
        <v>278</v>
      </c>
      <c r="F101" s="336">
        <v>6546692</v>
      </c>
    </row>
    <row r="102" spans="1:6">
      <c r="A102">
        <v>10</v>
      </c>
      <c r="B102">
        <v>12</v>
      </c>
      <c r="C102">
        <v>121</v>
      </c>
      <c r="D102">
        <v>1185</v>
      </c>
      <c r="E102" t="s">
        <v>354</v>
      </c>
      <c r="F102" s="336">
        <v>0</v>
      </c>
    </row>
    <row r="103" spans="1:6">
      <c r="A103">
        <v>10</v>
      </c>
      <c r="B103">
        <v>12</v>
      </c>
      <c r="C103">
        <v>121</v>
      </c>
      <c r="D103">
        <v>1575</v>
      </c>
      <c r="E103" t="s">
        <v>355</v>
      </c>
      <c r="F103" s="336">
        <v>162196900</v>
      </c>
    </row>
    <row r="104" spans="1:6">
      <c r="A104">
        <v>10</v>
      </c>
      <c r="B104">
        <v>12</v>
      </c>
      <c r="C104">
        <v>121</v>
      </c>
      <c r="D104">
        <v>1608</v>
      </c>
      <c r="E104" t="s">
        <v>356</v>
      </c>
      <c r="F104" s="336">
        <v>27792650</v>
      </c>
    </row>
    <row r="105" spans="1:6">
      <c r="A105">
        <v>10</v>
      </c>
      <c r="B105">
        <v>12</v>
      </c>
      <c r="C105">
        <v>121</v>
      </c>
      <c r="D105">
        <v>1843</v>
      </c>
      <c r="E105" t="s">
        <v>357</v>
      </c>
      <c r="F105" s="336">
        <v>4850</v>
      </c>
    </row>
    <row r="106" spans="1:6">
      <c r="A106">
        <v>10</v>
      </c>
      <c r="B106">
        <v>12</v>
      </c>
      <c r="C106">
        <v>121</v>
      </c>
      <c r="D106">
        <v>1845</v>
      </c>
      <c r="E106" t="s">
        <v>358</v>
      </c>
      <c r="F106" s="336">
        <v>0</v>
      </c>
    </row>
    <row r="107" spans="1:6">
      <c r="A107">
        <v>10</v>
      </c>
      <c r="B107">
        <v>12</v>
      </c>
      <c r="C107">
        <v>121</v>
      </c>
      <c r="D107">
        <v>2022</v>
      </c>
      <c r="E107" t="s">
        <v>359</v>
      </c>
      <c r="F107" s="336">
        <v>7331183</v>
      </c>
    </row>
    <row r="108" spans="1:6">
      <c r="A108">
        <v>10</v>
      </c>
      <c r="B108">
        <v>12</v>
      </c>
      <c r="C108">
        <v>121</v>
      </c>
      <c r="D108">
        <v>2423</v>
      </c>
      <c r="E108" t="s">
        <v>329</v>
      </c>
      <c r="F108" s="336">
        <v>2957490</v>
      </c>
    </row>
    <row r="109" spans="1:6">
      <c r="A109">
        <v>10</v>
      </c>
      <c r="B109">
        <v>12</v>
      </c>
      <c r="C109">
        <v>121</v>
      </c>
      <c r="D109">
        <v>2483</v>
      </c>
      <c r="E109" t="s">
        <v>360</v>
      </c>
      <c r="F109" s="336">
        <v>389570</v>
      </c>
    </row>
    <row r="110" spans="1:6">
      <c r="A110">
        <v>10</v>
      </c>
      <c r="B110">
        <v>12</v>
      </c>
      <c r="C110">
        <v>121</v>
      </c>
      <c r="D110">
        <v>2676</v>
      </c>
      <c r="E110" t="s">
        <v>361</v>
      </c>
      <c r="F110" s="336">
        <v>217435738</v>
      </c>
    </row>
    <row r="111" spans="1:6">
      <c r="A111">
        <v>10</v>
      </c>
      <c r="B111">
        <v>12</v>
      </c>
      <c r="C111">
        <v>121</v>
      </c>
      <c r="D111">
        <v>3367</v>
      </c>
      <c r="E111" t="s">
        <v>362</v>
      </c>
      <c r="F111" s="336">
        <v>7653042</v>
      </c>
    </row>
    <row r="112" spans="1:6">
      <c r="A112">
        <v>10</v>
      </c>
      <c r="B112">
        <v>12</v>
      </c>
      <c r="C112">
        <v>121</v>
      </c>
      <c r="D112">
        <v>4032</v>
      </c>
      <c r="E112" t="s">
        <v>363</v>
      </c>
      <c r="F112" s="336">
        <v>7339632</v>
      </c>
    </row>
    <row r="113" spans="1:6">
      <c r="A113">
        <v>10</v>
      </c>
      <c r="B113">
        <v>12</v>
      </c>
      <c r="C113">
        <v>121</v>
      </c>
      <c r="D113">
        <v>4466</v>
      </c>
      <c r="E113" t="s">
        <v>364</v>
      </c>
      <c r="F113" s="336">
        <v>0</v>
      </c>
    </row>
    <row r="114" spans="1:6">
      <c r="A114">
        <v>10</v>
      </c>
      <c r="B114">
        <v>12</v>
      </c>
      <c r="C114">
        <v>121</v>
      </c>
      <c r="D114">
        <v>4513</v>
      </c>
      <c r="E114" t="s">
        <v>365</v>
      </c>
      <c r="F114" s="336">
        <v>2781900</v>
      </c>
    </row>
    <row r="115" spans="1:6">
      <c r="A115">
        <v>10</v>
      </c>
      <c r="B115">
        <v>12</v>
      </c>
      <c r="C115">
        <v>121</v>
      </c>
      <c r="D115">
        <v>4516</v>
      </c>
      <c r="E115" t="s">
        <v>292</v>
      </c>
      <c r="F115" s="336">
        <v>571420</v>
      </c>
    </row>
    <row r="116" spans="1:6">
      <c r="A116">
        <v>10</v>
      </c>
      <c r="B116">
        <v>12</v>
      </c>
      <c r="C116">
        <v>121</v>
      </c>
      <c r="D116">
        <v>4680</v>
      </c>
      <c r="E116" t="s">
        <v>366</v>
      </c>
      <c r="F116" s="336">
        <v>19540820</v>
      </c>
    </row>
    <row r="117" spans="1:6">
      <c r="A117">
        <v>10</v>
      </c>
      <c r="B117">
        <v>12</v>
      </c>
      <c r="C117">
        <v>121</v>
      </c>
      <c r="D117">
        <v>4693</v>
      </c>
      <c r="E117" t="s">
        <v>367</v>
      </c>
      <c r="F117" s="336">
        <v>126092610</v>
      </c>
    </row>
    <row r="118" spans="1:6">
      <c r="A118">
        <v>10</v>
      </c>
      <c r="B118">
        <v>12</v>
      </c>
      <c r="C118">
        <v>121</v>
      </c>
      <c r="D118">
        <v>4825</v>
      </c>
      <c r="E118" t="s">
        <v>368</v>
      </c>
      <c r="F118" s="336">
        <v>4737850</v>
      </c>
    </row>
    <row r="119" spans="1:6">
      <c r="A119">
        <v>10</v>
      </c>
      <c r="B119">
        <v>12</v>
      </c>
      <c r="C119">
        <v>121</v>
      </c>
      <c r="D119">
        <v>4827</v>
      </c>
      <c r="E119" t="s">
        <v>369</v>
      </c>
      <c r="F119" s="336">
        <v>2484000</v>
      </c>
    </row>
    <row r="120" spans="1:6">
      <c r="A120">
        <v>10</v>
      </c>
      <c r="B120">
        <v>12</v>
      </c>
      <c r="C120">
        <v>121</v>
      </c>
      <c r="D120">
        <v>4850</v>
      </c>
      <c r="E120" t="s">
        <v>370</v>
      </c>
      <c r="F120" s="336">
        <v>1407840</v>
      </c>
    </row>
    <row r="121" spans="1:6">
      <c r="A121">
        <v>10</v>
      </c>
      <c r="B121">
        <v>12</v>
      </c>
      <c r="C121">
        <v>121</v>
      </c>
      <c r="D121">
        <v>5008</v>
      </c>
      <c r="E121" t="s">
        <v>371</v>
      </c>
      <c r="F121" s="336">
        <v>4290120</v>
      </c>
    </row>
    <row r="122" spans="1:6">
      <c r="A122">
        <v>10</v>
      </c>
      <c r="B122">
        <v>12</v>
      </c>
      <c r="C122">
        <v>121</v>
      </c>
      <c r="D122">
        <v>5610</v>
      </c>
      <c r="E122" t="s">
        <v>372</v>
      </c>
      <c r="F122" s="336">
        <v>1381272651</v>
      </c>
    </row>
    <row r="123" spans="1:6">
      <c r="A123">
        <v>10</v>
      </c>
      <c r="B123">
        <v>12</v>
      </c>
      <c r="C123">
        <v>121</v>
      </c>
      <c r="D123">
        <v>5727</v>
      </c>
      <c r="E123" t="s">
        <v>373</v>
      </c>
      <c r="F123" s="336">
        <v>0</v>
      </c>
    </row>
    <row r="124" spans="1:6">
      <c r="A124">
        <v>10</v>
      </c>
      <c r="B124">
        <v>12</v>
      </c>
      <c r="C124">
        <v>121</v>
      </c>
      <c r="D124">
        <v>5805</v>
      </c>
      <c r="E124" t="s">
        <v>374</v>
      </c>
      <c r="F124" s="336">
        <v>81981695</v>
      </c>
    </row>
    <row r="125" spans="1:6">
      <c r="A125">
        <v>10</v>
      </c>
      <c r="B125">
        <v>12</v>
      </c>
      <c r="C125">
        <v>121</v>
      </c>
      <c r="D125">
        <v>5996</v>
      </c>
      <c r="E125" t="s">
        <v>375</v>
      </c>
      <c r="F125" s="336">
        <v>40175265</v>
      </c>
    </row>
    <row r="126" spans="1:6">
      <c r="A126">
        <v>10</v>
      </c>
      <c r="B126">
        <v>12</v>
      </c>
      <c r="C126">
        <v>121</v>
      </c>
      <c r="D126">
        <v>6274</v>
      </c>
      <c r="E126" t="s">
        <v>376</v>
      </c>
      <c r="F126" s="336">
        <v>11510850</v>
      </c>
    </row>
    <row r="127" spans="1:6">
      <c r="A127">
        <v>10</v>
      </c>
      <c r="B127">
        <v>12</v>
      </c>
      <c r="C127">
        <v>121</v>
      </c>
      <c r="D127">
        <v>6456</v>
      </c>
      <c r="E127" t="s">
        <v>305</v>
      </c>
      <c r="F127" s="336">
        <v>0</v>
      </c>
    </row>
    <row r="128" spans="1:6">
      <c r="A128">
        <v>10</v>
      </c>
      <c r="B128">
        <v>12</v>
      </c>
      <c r="C128">
        <v>121</v>
      </c>
      <c r="D128">
        <v>6531</v>
      </c>
      <c r="E128" t="s">
        <v>333</v>
      </c>
      <c r="F128" s="336">
        <v>24833944</v>
      </c>
    </row>
    <row r="129" spans="1:6">
      <c r="A129">
        <v>10</v>
      </c>
      <c r="B129">
        <v>12</v>
      </c>
      <c r="C129">
        <v>121</v>
      </c>
      <c r="D129">
        <v>6574</v>
      </c>
      <c r="E129" t="s">
        <v>377</v>
      </c>
      <c r="F129" s="336">
        <v>0</v>
      </c>
    </row>
    <row r="130" spans="1:6">
      <c r="A130">
        <v>10</v>
      </c>
      <c r="B130">
        <v>12</v>
      </c>
      <c r="C130">
        <v>121</v>
      </c>
      <c r="D130">
        <v>6771</v>
      </c>
      <c r="E130" t="s">
        <v>378</v>
      </c>
      <c r="F130" s="336">
        <v>0</v>
      </c>
    </row>
    <row r="131" spans="1:6">
      <c r="A131">
        <v>10</v>
      </c>
      <c r="B131">
        <v>12</v>
      </c>
      <c r="C131">
        <v>121</v>
      </c>
      <c r="D131">
        <v>6795</v>
      </c>
      <c r="E131" t="s">
        <v>379</v>
      </c>
      <c r="F131" s="336">
        <v>20459690</v>
      </c>
    </row>
    <row r="132" spans="1:6">
      <c r="A132">
        <v>10</v>
      </c>
      <c r="B132">
        <v>12</v>
      </c>
      <c r="C132">
        <v>121</v>
      </c>
      <c r="D132">
        <v>7724</v>
      </c>
      <c r="E132" t="s">
        <v>380</v>
      </c>
      <c r="F132" s="336">
        <v>10169375</v>
      </c>
    </row>
    <row r="133" spans="1:6">
      <c r="A133">
        <v>10</v>
      </c>
      <c r="B133">
        <v>12</v>
      </c>
      <c r="C133">
        <v>121</v>
      </c>
      <c r="D133">
        <v>8331</v>
      </c>
      <c r="E133" t="s">
        <v>381</v>
      </c>
      <c r="F133" s="336">
        <v>37587906</v>
      </c>
    </row>
    <row r="134" spans="1:6">
      <c r="A134">
        <v>10</v>
      </c>
      <c r="B134">
        <v>12</v>
      </c>
      <c r="C134">
        <v>121</v>
      </c>
      <c r="D134">
        <v>8843</v>
      </c>
      <c r="E134" t="s">
        <v>382</v>
      </c>
      <c r="F134" s="336">
        <v>75535461</v>
      </c>
    </row>
    <row r="135" spans="1:6">
      <c r="A135">
        <v>10</v>
      </c>
      <c r="B135">
        <v>12</v>
      </c>
      <c r="C135">
        <v>121</v>
      </c>
      <c r="D135">
        <v>8916</v>
      </c>
      <c r="E135" t="s">
        <v>383</v>
      </c>
      <c r="F135" s="336">
        <v>76036620</v>
      </c>
    </row>
    <row r="136" spans="1:6">
      <c r="A136">
        <v>10</v>
      </c>
      <c r="B136">
        <v>12</v>
      </c>
      <c r="C136">
        <v>121</v>
      </c>
      <c r="D136">
        <v>9455</v>
      </c>
      <c r="E136" t="s">
        <v>316</v>
      </c>
      <c r="F136" s="336">
        <v>0</v>
      </c>
    </row>
    <row r="137" spans="1:6">
      <c r="A137">
        <v>10</v>
      </c>
      <c r="B137">
        <v>12</v>
      </c>
      <c r="C137">
        <v>121</v>
      </c>
      <c r="D137">
        <v>9493</v>
      </c>
      <c r="E137" t="s">
        <v>384</v>
      </c>
      <c r="F137" s="336">
        <v>0</v>
      </c>
    </row>
    <row r="138" spans="1:6">
      <c r="A138">
        <v>10</v>
      </c>
      <c r="B138">
        <v>12</v>
      </c>
      <c r="C138">
        <v>121</v>
      </c>
      <c r="D138">
        <v>9951</v>
      </c>
      <c r="E138" t="s">
        <v>320</v>
      </c>
      <c r="F138" s="336">
        <v>384680856</v>
      </c>
    </row>
    <row r="139" spans="1:6">
      <c r="A139">
        <v>10</v>
      </c>
      <c r="B139">
        <v>12</v>
      </c>
      <c r="C139">
        <v>123</v>
      </c>
      <c r="D139">
        <v>81</v>
      </c>
      <c r="E139" t="s">
        <v>277</v>
      </c>
      <c r="F139" s="336">
        <v>173940</v>
      </c>
    </row>
    <row r="140" spans="1:6">
      <c r="A140">
        <v>10</v>
      </c>
      <c r="B140">
        <v>12</v>
      </c>
      <c r="C140">
        <v>123</v>
      </c>
      <c r="D140">
        <v>96</v>
      </c>
      <c r="E140" t="s">
        <v>278</v>
      </c>
      <c r="F140" s="336">
        <v>62712169</v>
      </c>
    </row>
    <row r="141" spans="1:6">
      <c r="A141">
        <v>10</v>
      </c>
      <c r="B141">
        <v>12</v>
      </c>
      <c r="C141">
        <v>123</v>
      </c>
      <c r="D141">
        <v>1007</v>
      </c>
      <c r="E141" t="s">
        <v>321</v>
      </c>
      <c r="F141" s="336">
        <v>904904</v>
      </c>
    </row>
    <row r="142" spans="1:6">
      <c r="A142">
        <v>10</v>
      </c>
      <c r="B142">
        <v>12</v>
      </c>
      <c r="C142">
        <v>123</v>
      </c>
      <c r="D142">
        <v>1197</v>
      </c>
      <c r="E142" t="s">
        <v>336</v>
      </c>
      <c r="F142" s="336">
        <v>2710750</v>
      </c>
    </row>
    <row r="143" spans="1:6">
      <c r="A143">
        <v>10</v>
      </c>
      <c r="B143">
        <v>12</v>
      </c>
      <c r="C143">
        <v>123</v>
      </c>
      <c r="D143">
        <v>1251</v>
      </c>
      <c r="E143" t="s">
        <v>385</v>
      </c>
      <c r="F143" s="336">
        <v>12085947</v>
      </c>
    </row>
    <row r="144" spans="1:6">
      <c r="A144">
        <v>10</v>
      </c>
      <c r="B144">
        <v>12</v>
      </c>
      <c r="C144">
        <v>123</v>
      </c>
      <c r="D144">
        <v>1263</v>
      </c>
      <c r="E144" t="s">
        <v>386</v>
      </c>
      <c r="F144" s="336">
        <v>6397950</v>
      </c>
    </row>
    <row r="145" spans="1:6">
      <c r="A145">
        <v>10</v>
      </c>
      <c r="B145">
        <v>12</v>
      </c>
      <c r="C145">
        <v>123</v>
      </c>
      <c r="D145">
        <v>1384</v>
      </c>
      <c r="E145" t="s">
        <v>328</v>
      </c>
      <c r="F145" s="336">
        <v>0</v>
      </c>
    </row>
    <row r="146" spans="1:6">
      <c r="A146">
        <v>10</v>
      </c>
      <c r="B146">
        <v>12</v>
      </c>
      <c r="C146">
        <v>123</v>
      </c>
      <c r="D146">
        <v>1417</v>
      </c>
      <c r="E146" t="s">
        <v>387</v>
      </c>
      <c r="F146" s="336">
        <v>68918906</v>
      </c>
    </row>
    <row r="147" spans="1:6">
      <c r="A147">
        <v>10</v>
      </c>
      <c r="B147">
        <v>12</v>
      </c>
      <c r="C147">
        <v>123</v>
      </c>
      <c r="D147">
        <v>1537</v>
      </c>
      <c r="E147" t="s">
        <v>388</v>
      </c>
      <c r="F147" s="336">
        <v>56723250</v>
      </c>
    </row>
    <row r="148" spans="1:6">
      <c r="A148">
        <v>10</v>
      </c>
      <c r="B148">
        <v>12</v>
      </c>
      <c r="C148">
        <v>123</v>
      </c>
      <c r="D148">
        <v>1540</v>
      </c>
      <c r="E148" t="s">
        <v>389</v>
      </c>
      <c r="F148" s="336">
        <v>4465460</v>
      </c>
    </row>
    <row r="149" spans="1:6">
      <c r="A149">
        <v>10</v>
      </c>
      <c r="B149">
        <v>12</v>
      </c>
      <c r="C149">
        <v>123</v>
      </c>
      <c r="D149">
        <v>1676</v>
      </c>
      <c r="E149" t="s">
        <v>390</v>
      </c>
      <c r="F149" s="336">
        <v>16828890</v>
      </c>
    </row>
    <row r="150" spans="1:6">
      <c r="A150">
        <v>10</v>
      </c>
      <c r="B150">
        <v>12</v>
      </c>
      <c r="C150">
        <v>123</v>
      </c>
      <c r="D150">
        <v>1737</v>
      </c>
      <c r="E150" t="s">
        <v>391</v>
      </c>
      <c r="F150" s="336">
        <v>647355</v>
      </c>
    </row>
    <row r="151" spans="1:6">
      <c r="A151">
        <v>10</v>
      </c>
      <c r="B151">
        <v>12</v>
      </c>
      <c r="C151">
        <v>123</v>
      </c>
      <c r="D151">
        <v>1843</v>
      </c>
      <c r="E151" t="s">
        <v>357</v>
      </c>
      <c r="F151" s="336">
        <v>51382298</v>
      </c>
    </row>
    <row r="152" spans="1:6">
      <c r="A152">
        <v>10</v>
      </c>
      <c r="B152">
        <v>12</v>
      </c>
      <c r="C152">
        <v>123</v>
      </c>
      <c r="D152">
        <v>1861</v>
      </c>
      <c r="E152" t="s">
        <v>392</v>
      </c>
      <c r="F152" s="336">
        <v>14875810</v>
      </c>
    </row>
    <row r="153" spans="1:6">
      <c r="A153">
        <v>10</v>
      </c>
      <c r="B153">
        <v>12</v>
      </c>
      <c r="C153">
        <v>123</v>
      </c>
      <c r="D153">
        <v>1918</v>
      </c>
      <c r="E153" t="s">
        <v>393</v>
      </c>
      <c r="F153" s="336">
        <v>2400813190</v>
      </c>
    </row>
    <row r="154" spans="1:6">
      <c r="A154">
        <v>10</v>
      </c>
      <c r="B154">
        <v>12</v>
      </c>
      <c r="C154">
        <v>123</v>
      </c>
      <c r="D154">
        <v>2022</v>
      </c>
      <c r="E154" t="s">
        <v>359</v>
      </c>
      <c r="F154" s="336">
        <v>3956424</v>
      </c>
    </row>
    <row r="155" spans="1:6">
      <c r="A155">
        <v>10</v>
      </c>
      <c r="B155">
        <v>12</v>
      </c>
      <c r="C155">
        <v>123</v>
      </c>
      <c r="D155">
        <v>2221</v>
      </c>
      <c r="E155" t="s">
        <v>394</v>
      </c>
      <c r="F155" s="336">
        <v>14216177</v>
      </c>
    </row>
    <row r="156" spans="1:6">
      <c r="A156">
        <v>10</v>
      </c>
      <c r="B156">
        <v>12</v>
      </c>
      <c r="C156">
        <v>123</v>
      </c>
      <c r="D156">
        <v>2411</v>
      </c>
      <c r="E156" t="s">
        <v>340</v>
      </c>
      <c r="F156" s="336">
        <v>378380776</v>
      </c>
    </row>
    <row r="157" spans="1:6">
      <c r="A157">
        <v>10</v>
      </c>
      <c r="B157">
        <v>12</v>
      </c>
      <c r="C157">
        <v>123</v>
      </c>
      <c r="D157">
        <v>2423</v>
      </c>
      <c r="E157" t="s">
        <v>329</v>
      </c>
      <c r="F157" s="336">
        <v>6021393</v>
      </c>
    </row>
    <row r="158" spans="1:6">
      <c r="A158">
        <v>10</v>
      </c>
      <c r="B158">
        <v>12</v>
      </c>
      <c r="C158">
        <v>123</v>
      </c>
      <c r="D158">
        <v>2549</v>
      </c>
      <c r="E158" t="s">
        <v>395</v>
      </c>
      <c r="F158" s="336">
        <v>16938650</v>
      </c>
    </row>
    <row r="159" spans="1:6">
      <c r="A159">
        <v>10</v>
      </c>
      <c r="B159">
        <v>12</v>
      </c>
      <c r="C159">
        <v>123</v>
      </c>
      <c r="D159">
        <v>2561</v>
      </c>
      <c r="E159" t="s">
        <v>396</v>
      </c>
      <c r="F159" s="336">
        <v>1377941</v>
      </c>
    </row>
    <row r="160" spans="1:6">
      <c r="A160">
        <v>10</v>
      </c>
      <c r="B160">
        <v>12</v>
      </c>
      <c r="C160">
        <v>123</v>
      </c>
      <c r="D160">
        <v>2799</v>
      </c>
      <c r="E160" t="s">
        <v>397</v>
      </c>
      <c r="F160" s="336">
        <v>22551386</v>
      </c>
    </row>
    <row r="161" spans="1:6">
      <c r="A161">
        <v>10</v>
      </c>
      <c r="B161">
        <v>12</v>
      </c>
      <c r="C161">
        <v>123</v>
      </c>
      <c r="D161">
        <v>2813</v>
      </c>
      <c r="E161" t="s">
        <v>398</v>
      </c>
      <c r="F161" s="336">
        <v>10543900</v>
      </c>
    </row>
    <row r="162" spans="1:6">
      <c r="A162">
        <v>10</v>
      </c>
      <c r="B162">
        <v>12</v>
      </c>
      <c r="C162">
        <v>123</v>
      </c>
      <c r="D162">
        <v>2821</v>
      </c>
      <c r="E162" t="s">
        <v>399</v>
      </c>
      <c r="F162" s="336">
        <v>141460200</v>
      </c>
    </row>
    <row r="163" spans="1:6">
      <c r="A163">
        <v>10</v>
      </c>
      <c r="B163">
        <v>12</v>
      </c>
      <c r="C163">
        <v>123</v>
      </c>
      <c r="D163">
        <v>2884</v>
      </c>
      <c r="E163" t="s">
        <v>400</v>
      </c>
      <c r="F163" s="336">
        <v>13198200</v>
      </c>
    </row>
    <row r="164" spans="1:6">
      <c r="A164">
        <v>10</v>
      </c>
      <c r="B164">
        <v>12</v>
      </c>
      <c r="C164">
        <v>123</v>
      </c>
      <c r="D164">
        <v>2939</v>
      </c>
      <c r="E164" t="s">
        <v>401</v>
      </c>
      <c r="F164" s="336">
        <v>6578144</v>
      </c>
    </row>
    <row r="165" spans="1:6">
      <c r="A165">
        <v>10</v>
      </c>
      <c r="B165">
        <v>12</v>
      </c>
      <c r="C165">
        <v>123</v>
      </c>
      <c r="D165">
        <v>2960</v>
      </c>
      <c r="E165" t="s">
        <v>402</v>
      </c>
      <c r="F165" s="336">
        <v>-11460</v>
      </c>
    </row>
    <row r="166" spans="1:6">
      <c r="A166">
        <v>10</v>
      </c>
      <c r="B166">
        <v>12</v>
      </c>
      <c r="C166">
        <v>123</v>
      </c>
      <c r="D166">
        <v>3162</v>
      </c>
      <c r="E166" t="s">
        <v>403</v>
      </c>
      <c r="F166" s="336">
        <v>28330390</v>
      </c>
    </row>
    <row r="167" spans="1:6">
      <c r="A167">
        <v>10</v>
      </c>
      <c r="B167">
        <v>12</v>
      </c>
      <c r="C167">
        <v>123</v>
      </c>
      <c r="D167">
        <v>3435</v>
      </c>
      <c r="E167" t="s">
        <v>404</v>
      </c>
      <c r="F167" s="336">
        <v>3757200</v>
      </c>
    </row>
    <row r="168" spans="1:6">
      <c r="A168">
        <v>10</v>
      </c>
      <c r="B168">
        <v>12</v>
      </c>
      <c r="C168">
        <v>123</v>
      </c>
      <c r="D168">
        <v>3645</v>
      </c>
      <c r="E168" t="s">
        <v>342</v>
      </c>
      <c r="F168" s="336">
        <v>0</v>
      </c>
    </row>
    <row r="169" spans="1:6">
      <c r="A169">
        <v>10</v>
      </c>
      <c r="B169">
        <v>12</v>
      </c>
      <c r="C169">
        <v>123</v>
      </c>
      <c r="D169">
        <v>3678</v>
      </c>
      <c r="E169" t="s">
        <v>405</v>
      </c>
      <c r="F169" s="336">
        <v>9220200</v>
      </c>
    </row>
    <row r="170" spans="1:6">
      <c r="A170">
        <v>10</v>
      </c>
      <c r="B170">
        <v>12</v>
      </c>
      <c r="C170">
        <v>123</v>
      </c>
      <c r="D170">
        <v>3804</v>
      </c>
      <c r="E170" t="s">
        <v>406</v>
      </c>
      <c r="F170" s="336">
        <v>8094250</v>
      </c>
    </row>
    <row r="171" spans="1:6">
      <c r="A171">
        <v>10</v>
      </c>
      <c r="B171">
        <v>12</v>
      </c>
      <c r="C171">
        <v>123</v>
      </c>
      <c r="D171">
        <v>4052</v>
      </c>
      <c r="E171" t="s">
        <v>407</v>
      </c>
      <c r="F171" s="336">
        <v>0</v>
      </c>
    </row>
    <row r="172" spans="1:6">
      <c r="A172">
        <v>10</v>
      </c>
      <c r="B172">
        <v>12</v>
      </c>
      <c r="C172">
        <v>123</v>
      </c>
      <c r="D172">
        <v>4102</v>
      </c>
      <c r="E172" t="s">
        <v>343</v>
      </c>
      <c r="F172" s="336">
        <v>4117260</v>
      </c>
    </row>
    <row r="173" spans="1:6">
      <c r="A173">
        <v>10</v>
      </c>
      <c r="B173">
        <v>12</v>
      </c>
      <c r="C173">
        <v>123</v>
      </c>
      <c r="D173">
        <v>4288</v>
      </c>
      <c r="E173" t="s">
        <v>408</v>
      </c>
      <c r="F173" s="336">
        <v>1901072</v>
      </c>
    </row>
    <row r="174" spans="1:6">
      <c r="A174">
        <v>10</v>
      </c>
      <c r="B174">
        <v>12</v>
      </c>
      <c r="C174">
        <v>123</v>
      </c>
      <c r="D174">
        <v>4326</v>
      </c>
      <c r="E174" t="s">
        <v>324</v>
      </c>
      <c r="F174" s="336">
        <v>101243885</v>
      </c>
    </row>
    <row r="175" spans="1:6">
      <c r="A175">
        <v>10</v>
      </c>
      <c r="B175">
        <v>12</v>
      </c>
      <c r="C175">
        <v>123</v>
      </c>
      <c r="D175">
        <v>4472</v>
      </c>
      <c r="E175" t="s">
        <v>409</v>
      </c>
      <c r="F175" s="336">
        <v>10896338</v>
      </c>
    </row>
    <row r="176" spans="1:6">
      <c r="A176">
        <v>10</v>
      </c>
      <c r="B176">
        <v>12</v>
      </c>
      <c r="C176">
        <v>123</v>
      </c>
      <c r="D176">
        <v>4488</v>
      </c>
      <c r="E176" t="s">
        <v>410</v>
      </c>
      <c r="F176" s="336">
        <v>182048240</v>
      </c>
    </row>
    <row r="177" spans="1:6">
      <c r="A177">
        <v>10</v>
      </c>
      <c r="B177">
        <v>12</v>
      </c>
      <c r="C177">
        <v>123</v>
      </c>
      <c r="D177">
        <v>4516</v>
      </c>
      <c r="E177" t="s">
        <v>292</v>
      </c>
      <c r="F177" s="336">
        <v>692841</v>
      </c>
    </row>
    <row r="178" spans="1:6">
      <c r="A178">
        <v>10</v>
      </c>
      <c r="B178">
        <v>12</v>
      </c>
      <c r="C178">
        <v>123</v>
      </c>
      <c r="D178">
        <v>4693</v>
      </c>
      <c r="E178" t="s">
        <v>367</v>
      </c>
      <c r="F178" s="336">
        <v>7822333</v>
      </c>
    </row>
    <row r="179" spans="1:6">
      <c r="A179">
        <v>10</v>
      </c>
      <c r="B179">
        <v>12</v>
      </c>
      <c r="C179">
        <v>123</v>
      </c>
      <c r="D179">
        <v>4827</v>
      </c>
      <c r="E179" t="s">
        <v>369</v>
      </c>
      <c r="F179" s="336">
        <v>155461997</v>
      </c>
    </row>
    <row r="180" spans="1:6">
      <c r="A180">
        <v>10</v>
      </c>
      <c r="B180">
        <v>12</v>
      </c>
      <c r="C180">
        <v>123</v>
      </c>
      <c r="D180">
        <v>4916</v>
      </c>
      <c r="E180" t="s">
        <v>344</v>
      </c>
      <c r="F180" s="336">
        <v>70346466</v>
      </c>
    </row>
    <row r="181" spans="1:6">
      <c r="A181">
        <v>10</v>
      </c>
      <c r="B181">
        <v>12</v>
      </c>
      <c r="C181">
        <v>123</v>
      </c>
      <c r="D181">
        <v>5231</v>
      </c>
      <c r="E181" t="s">
        <v>411</v>
      </c>
      <c r="F181" s="336">
        <v>13569540</v>
      </c>
    </row>
    <row r="182" spans="1:6">
      <c r="A182">
        <v>10</v>
      </c>
      <c r="B182">
        <v>12</v>
      </c>
      <c r="C182">
        <v>123</v>
      </c>
      <c r="D182">
        <v>5235</v>
      </c>
      <c r="E182" t="s">
        <v>331</v>
      </c>
      <c r="F182" s="336">
        <v>0</v>
      </c>
    </row>
    <row r="183" spans="1:6">
      <c r="A183">
        <v>10</v>
      </c>
      <c r="B183">
        <v>12</v>
      </c>
      <c r="C183">
        <v>123</v>
      </c>
      <c r="D183">
        <v>5377</v>
      </c>
      <c r="E183" t="s">
        <v>412</v>
      </c>
      <c r="F183" s="336">
        <v>2901946</v>
      </c>
    </row>
    <row r="184" spans="1:6">
      <c r="A184">
        <v>10</v>
      </c>
      <c r="B184">
        <v>12</v>
      </c>
      <c r="C184">
        <v>123</v>
      </c>
      <c r="D184">
        <v>5511</v>
      </c>
      <c r="E184" t="s">
        <v>413</v>
      </c>
      <c r="F184" s="336">
        <v>-2153</v>
      </c>
    </row>
    <row r="185" spans="1:6">
      <c r="A185">
        <v>10</v>
      </c>
      <c r="B185">
        <v>12</v>
      </c>
      <c r="C185">
        <v>123</v>
      </c>
      <c r="D185">
        <v>5828</v>
      </c>
      <c r="E185" t="s">
        <v>414</v>
      </c>
      <c r="F185" s="336">
        <v>86696220</v>
      </c>
    </row>
    <row r="186" spans="1:6">
      <c r="A186">
        <v>10</v>
      </c>
      <c r="B186">
        <v>12</v>
      </c>
      <c r="C186">
        <v>123</v>
      </c>
      <c r="D186">
        <v>5854</v>
      </c>
      <c r="E186" t="s">
        <v>415</v>
      </c>
      <c r="F186" s="336">
        <v>11967891</v>
      </c>
    </row>
    <row r="187" spans="1:6">
      <c r="A187">
        <v>10</v>
      </c>
      <c r="B187">
        <v>12</v>
      </c>
      <c r="C187">
        <v>123</v>
      </c>
      <c r="D187">
        <v>5999</v>
      </c>
      <c r="E187" t="s">
        <v>416</v>
      </c>
      <c r="F187" s="336">
        <v>0</v>
      </c>
    </row>
    <row r="188" spans="1:6">
      <c r="A188">
        <v>10</v>
      </c>
      <c r="B188">
        <v>12</v>
      </c>
      <c r="C188">
        <v>123</v>
      </c>
      <c r="D188">
        <v>6150</v>
      </c>
      <c r="E188" t="s">
        <v>417</v>
      </c>
      <c r="F188" s="336">
        <v>4815980</v>
      </c>
    </row>
    <row r="189" spans="1:6">
      <c r="A189">
        <v>10</v>
      </c>
      <c r="B189">
        <v>12</v>
      </c>
      <c r="C189">
        <v>123</v>
      </c>
      <c r="D189">
        <v>6172</v>
      </c>
      <c r="E189" t="s">
        <v>418</v>
      </c>
      <c r="F189" s="336">
        <v>3545650</v>
      </c>
    </row>
    <row r="190" spans="1:6">
      <c r="A190">
        <v>10</v>
      </c>
      <c r="B190">
        <v>12</v>
      </c>
      <c r="C190">
        <v>123</v>
      </c>
      <c r="D190">
        <v>6298</v>
      </c>
      <c r="E190" t="s">
        <v>419</v>
      </c>
      <c r="F190" s="336">
        <v>0</v>
      </c>
    </row>
    <row r="191" spans="1:6">
      <c r="A191">
        <v>10</v>
      </c>
      <c r="B191">
        <v>12</v>
      </c>
      <c r="C191">
        <v>123</v>
      </c>
      <c r="D191">
        <v>6322</v>
      </c>
      <c r="E191" t="s">
        <v>420</v>
      </c>
      <c r="F191" s="336">
        <v>90701340</v>
      </c>
    </row>
    <row r="192" spans="1:6">
      <c r="A192">
        <v>10</v>
      </c>
      <c r="B192">
        <v>12</v>
      </c>
      <c r="C192">
        <v>123</v>
      </c>
      <c r="D192">
        <v>6326</v>
      </c>
      <c r="E192" t="s">
        <v>421</v>
      </c>
      <c r="F192" s="336">
        <v>299126</v>
      </c>
    </row>
    <row r="193" spans="1:6">
      <c r="A193">
        <v>10</v>
      </c>
      <c r="B193">
        <v>12</v>
      </c>
      <c r="C193">
        <v>123</v>
      </c>
      <c r="D193">
        <v>6331</v>
      </c>
      <c r="E193" t="s">
        <v>422</v>
      </c>
      <c r="F193" s="336">
        <v>1336790</v>
      </c>
    </row>
    <row r="194" spans="1:6">
      <c r="A194">
        <v>10</v>
      </c>
      <c r="B194">
        <v>12</v>
      </c>
      <c r="C194">
        <v>123</v>
      </c>
      <c r="D194">
        <v>6335</v>
      </c>
      <c r="E194" t="s">
        <v>304</v>
      </c>
      <c r="F194" s="336">
        <v>609265884</v>
      </c>
    </row>
    <row r="195" spans="1:6">
      <c r="A195">
        <v>10</v>
      </c>
      <c r="B195">
        <v>12</v>
      </c>
      <c r="C195">
        <v>123</v>
      </c>
      <c r="D195">
        <v>6352</v>
      </c>
      <c r="E195" t="s">
        <v>423</v>
      </c>
      <c r="F195" s="336">
        <v>25446469</v>
      </c>
    </row>
    <row r="196" spans="1:6">
      <c r="A196">
        <v>10</v>
      </c>
      <c r="B196">
        <v>12</v>
      </c>
      <c r="C196">
        <v>123</v>
      </c>
      <c r="D196">
        <v>6397</v>
      </c>
      <c r="E196" t="s">
        <v>346</v>
      </c>
      <c r="F196" s="336">
        <v>25556470</v>
      </c>
    </row>
    <row r="197" spans="1:6">
      <c r="A197">
        <v>10</v>
      </c>
      <c r="B197">
        <v>12</v>
      </c>
      <c r="C197">
        <v>123</v>
      </c>
      <c r="D197">
        <v>6456</v>
      </c>
      <c r="E197" t="s">
        <v>305</v>
      </c>
      <c r="F197" s="336">
        <v>20183960</v>
      </c>
    </row>
    <row r="198" spans="1:6">
      <c r="A198">
        <v>10</v>
      </c>
      <c r="B198">
        <v>12</v>
      </c>
      <c r="C198">
        <v>123</v>
      </c>
      <c r="D198">
        <v>6531</v>
      </c>
      <c r="E198" t="s">
        <v>333</v>
      </c>
      <c r="F198" s="336">
        <v>14066451</v>
      </c>
    </row>
    <row r="199" spans="1:6">
      <c r="A199">
        <v>10</v>
      </c>
      <c r="B199">
        <v>12</v>
      </c>
      <c r="C199">
        <v>123</v>
      </c>
      <c r="D199">
        <v>6540</v>
      </c>
      <c r="E199" t="s">
        <v>347</v>
      </c>
      <c r="F199" s="336">
        <v>1704033173</v>
      </c>
    </row>
    <row r="200" spans="1:6">
      <c r="A200">
        <v>10</v>
      </c>
      <c r="B200">
        <v>12</v>
      </c>
      <c r="C200">
        <v>123</v>
      </c>
      <c r="D200">
        <v>6574</v>
      </c>
      <c r="E200" t="s">
        <v>377</v>
      </c>
      <c r="F200" s="336">
        <v>554708924</v>
      </c>
    </row>
    <row r="201" spans="1:6">
      <c r="A201">
        <v>10</v>
      </c>
      <c r="B201">
        <v>12</v>
      </c>
      <c r="C201">
        <v>123</v>
      </c>
      <c r="D201">
        <v>6609</v>
      </c>
      <c r="E201" t="s">
        <v>424</v>
      </c>
      <c r="F201" s="336">
        <v>1920000</v>
      </c>
    </row>
    <row r="202" spans="1:6">
      <c r="A202">
        <v>10</v>
      </c>
      <c r="B202">
        <v>12</v>
      </c>
      <c r="C202">
        <v>123</v>
      </c>
      <c r="D202">
        <v>6683</v>
      </c>
      <c r="E202" t="s">
        <v>425</v>
      </c>
      <c r="F202" s="336">
        <v>339295</v>
      </c>
    </row>
    <row r="203" spans="1:6">
      <c r="A203">
        <v>10</v>
      </c>
      <c r="B203">
        <v>12</v>
      </c>
      <c r="C203">
        <v>123</v>
      </c>
      <c r="D203">
        <v>6715</v>
      </c>
      <c r="E203" t="s">
        <v>426</v>
      </c>
      <c r="F203" s="336">
        <v>1019505</v>
      </c>
    </row>
    <row r="204" spans="1:6">
      <c r="A204">
        <v>10</v>
      </c>
      <c r="B204">
        <v>12</v>
      </c>
      <c r="C204">
        <v>123</v>
      </c>
      <c r="D204">
        <v>7195</v>
      </c>
      <c r="E204" t="s">
        <v>349</v>
      </c>
      <c r="F204" s="336">
        <v>0</v>
      </c>
    </row>
    <row r="205" spans="1:6">
      <c r="A205">
        <v>10</v>
      </c>
      <c r="B205">
        <v>12</v>
      </c>
      <c r="C205">
        <v>123</v>
      </c>
      <c r="D205">
        <v>7232</v>
      </c>
      <c r="E205" t="s">
        <v>427</v>
      </c>
      <c r="F205" s="336">
        <v>308120</v>
      </c>
    </row>
    <row r="206" spans="1:6">
      <c r="A206">
        <v>10</v>
      </c>
      <c r="B206">
        <v>12</v>
      </c>
      <c r="C206">
        <v>123</v>
      </c>
      <c r="D206">
        <v>7308</v>
      </c>
      <c r="E206" t="s">
        <v>428</v>
      </c>
      <c r="F206" s="336">
        <v>256368</v>
      </c>
    </row>
    <row r="207" spans="1:6">
      <c r="A207">
        <v>10</v>
      </c>
      <c r="B207">
        <v>12</v>
      </c>
      <c r="C207">
        <v>123</v>
      </c>
      <c r="D207">
        <v>7328</v>
      </c>
      <c r="E207" t="s">
        <v>429</v>
      </c>
      <c r="F207" s="336">
        <v>34132</v>
      </c>
    </row>
    <row r="208" spans="1:6">
      <c r="A208">
        <v>10</v>
      </c>
      <c r="B208">
        <v>12</v>
      </c>
      <c r="C208">
        <v>123</v>
      </c>
      <c r="D208">
        <v>7332</v>
      </c>
      <c r="E208" t="s">
        <v>430</v>
      </c>
      <c r="F208" s="336">
        <v>17973160</v>
      </c>
    </row>
    <row r="209" spans="1:6">
      <c r="A209">
        <v>10</v>
      </c>
      <c r="B209">
        <v>12</v>
      </c>
      <c r="C209">
        <v>123</v>
      </c>
      <c r="D209">
        <v>7447</v>
      </c>
      <c r="E209" t="s">
        <v>431</v>
      </c>
      <c r="F209" s="336">
        <v>3230950</v>
      </c>
    </row>
    <row r="210" spans="1:6">
      <c r="A210">
        <v>10</v>
      </c>
      <c r="B210">
        <v>12</v>
      </c>
      <c r="C210">
        <v>123</v>
      </c>
      <c r="D210">
        <v>7529</v>
      </c>
      <c r="E210" t="s">
        <v>432</v>
      </c>
      <c r="F210" s="336">
        <v>9195250</v>
      </c>
    </row>
    <row r="211" spans="1:6">
      <c r="A211">
        <v>10</v>
      </c>
      <c r="B211">
        <v>12</v>
      </c>
      <c r="C211">
        <v>123</v>
      </c>
      <c r="D211">
        <v>7656</v>
      </c>
      <c r="E211" t="s">
        <v>351</v>
      </c>
      <c r="F211" s="336">
        <v>96586228</v>
      </c>
    </row>
    <row r="212" spans="1:6">
      <c r="A212">
        <v>10</v>
      </c>
      <c r="B212">
        <v>12</v>
      </c>
      <c r="C212">
        <v>123</v>
      </c>
      <c r="D212">
        <v>7715</v>
      </c>
      <c r="E212" t="s">
        <v>433</v>
      </c>
      <c r="F212" s="336">
        <v>6392900</v>
      </c>
    </row>
    <row r="213" spans="1:6">
      <c r="A213">
        <v>10</v>
      </c>
      <c r="B213">
        <v>12</v>
      </c>
      <c r="C213">
        <v>123</v>
      </c>
      <c r="D213">
        <v>7725</v>
      </c>
      <c r="E213" t="s">
        <v>434</v>
      </c>
      <c r="F213" s="336">
        <v>3027273</v>
      </c>
    </row>
    <row r="214" spans="1:6">
      <c r="A214">
        <v>10</v>
      </c>
      <c r="B214">
        <v>12</v>
      </c>
      <c r="C214">
        <v>123</v>
      </c>
      <c r="D214">
        <v>7761</v>
      </c>
      <c r="E214" t="s">
        <v>435</v>
      </c>
      <c r="F214" s="336">
        <v>1272200</v>
      </c>
    </row>
    <row r="215" spans="1:6">
      <c r="A215">
        <v>10</v>
      </c>
      <c r="B215">
        <v>12</v>
      </c>
      <c r="C215">
        <v>123</v>
      </c>
      <c r="D215">
        <v>7864</v>
      </c>
      <c r="E215" t="s">
        <v>436</v>
      </c>
      <c r="F215" s="336">
        <v>691200</v>
      </c>
    </row>
    <row r="216" spans="1:6">
      <c r="A216">
        <v>10</v>
      </c>
      <c r="B216">
        <v>12</v>
      </c>
      <c r="C216">
        <v>123</v>
      </c>
      <c r="D216">
        <v>7904</v>
      </c>
      <c r="E216" t="s">
        <v>437</v>
      </c>
      <c r="F216" s="336">
        <v>1895300</v>
      </c>
    </row>
    <row r="217" spans="1:6">
      <c r="A217">
        <v>10</v>
      </c>
      <c r="B217">
        <v>12</v>
      </c>
      <c r="C217">
        <v>123</v>
      </c>
      <c r="D217">
        <v>7937</v>
      </c>
      <c r="E217" t="s">
        <v>438</v>
      </c>
      <c r="F217" s="336">
        <v>57552920</v>
      </c>
    </row>
    <row r="218" spans="1:6">
      <c r="A218">
        <v>10</v>
      </c>
      <c r="B218">
        <v>12</v>
      </c>
      <c r="C218">
        <v>123</v>
      </c>
      <c r="D218">
        <v>7978</v>
      </c>
      <c r="E218" t="s">
        <v>439</v>
      </c>
      <c r="F218" s="336">
        <v>5178850</v>
      </c>
    </row>
    <row r="219" spans="1:6">
      <c r="A219">
        <v>10</v>
      </c>
      <c r="B219">
        <v>12</v>
      </c>
      <c r="C219">
        <v>123</v>
      </c>
      <c r="D219">
        <v>7984</v>
      </c>
      <c r="E219" t="s">
        <v>440</v>
      </c>
      <c r="F219" s="336">
        <v>0</v>
      </c>
    </row>
    <row r="220" spans="1:6">
      <c r="A220">
        <v>10</v>
      </c>
      <c r="B220">
        <v>12</v>
      </c>
      <c r="C220">
        <v>123</v>
      </c>
      <c r="D220">
        <v>8006</v>
      </c>
      <c r="E220" t="s">
        <v>352</v>
      </c>
      <c r="F220" s="336">
        <v>0</v>
      </c>
    </row>
    <row r="221" spans="1:6">
      <c r="A221">
        <v>10</v>
      </c>
      <c r="B221">
        <v>12</v>
      </c>
      <c r="C221">
        <v>123</v>
      </c>
      <c r="D221">
        <v>8383</v>
      </c>
      <c r="E221" t="s">
        <v>441</v>
      </c>
      <c r="F221" s="336">
        <v>0</v>
      </c>
    </row>
    <row r="222" spans="1:6">
      <c r="A222">
        <v>10</v>
      </c>
      <c r="B222">
        <v>12</v>
      </c>
      <c r="C222">
        <v>123</v>
      </c>
      <c r="D222">
        <v>8467</v>
      </c>
      <c r="E222" t="s">
        <v>313</v>
      </c>
      <c r="F222" s="336">
        <v>1690518</v>
      </c>
    </row>
    <row r="223" spans="1:6">
      <c r="A223">
        <v>10</v>
      </c>
      <c r="B223">
        <v>12</v>
      </c>
      <c r="C223">
        <v>123</v>
      </c>
      <c r="D223">
        <v>8599</v>
      </c>
      <c r="E223" t="s">
        <v>314</v>
      </c>
      <c r="F223" s="336">
        <v>18755530</v>
      </c>
    </row>
    <row r="224" spans="1:6">
      <c r="A224">
        <v>10</v>
      </c>
      <c r="B224">
        <v>12</v>
      </c>
      <c r="C224">
        <v>123</v>
      </c>
      <c r="D224">
        <v>8887</v>
      </c>
      <c r="E224" t="s">
        <v>442</v>
      </c>
      <c r="F224" s="336">
        <v>4337550</v>
      </c>
    </row>
    <row r="225" spans="1:6">
      <c r="A225">
        <v>10</v>
      </c>
      <c r="B225">
        <v>12</v>
      </c>
      <c r="C225">
        <v>123</v>
      </c>
      <c r="D225">
        <v>8944</v>
      </c>
      <c r="E225" t="s">
        <v>443</v>
      </c>
      <c r="F225" s="336">
        <v>0</v>
      </c>
    </row>
    <row r="226" spans="1:6">
      <c r="A226">
        <v>10</v>
      </c>
      <c r="B226">
        <v>12</v>
      </c>
      <c r="C226">
        <v>123</v>
      </c>
      <c r="D226">
        <v>9037</v>
      </c>
      <c r="E226" t="s">
        <v>444</v>
      </c>
      <c r="F226" s="336">
        <v>379200</v>
      </c>
    </row>
    <row r="227" spans="1:6">
      <c r="A227">
        <v>10</v>
      </c>
      <c r="B227">
        <v>12</v>
      </c>
      <c r="C227">
        <v>123</v>
      </c>
      <c r="D227">
        <v>9110</v>
      </c>
      <c r="E227" t="s">
        <v>445</v>
      </c>
      <c r="F227" s="336">
        <v>0</v>
      </c>
    </row>
    <row r="228" spans="1:6">
      <c r="A228">
        <v>10</v>
      </c>
      <c r="B228">
        <v>12</v>
      </c>
      <c r="C228">
        <v>123</v>
      </c>
      <c r="D228">
        <v>9150</v>
      </c>
      <c r="E228" t="s">
        <v>446</v>
      </c>
      <c r="F228" s="336">
        <v>0</v>
      </c>
    </row>
    <row r="229" spans="1:6">
      <c r="A229">
        <v>10</v>
      </c>
      <c r="B229">
        <v>12</v>
      </c>
      <c r="C229">
        <v>123</v>
      </c>
      <c r="D229">
        <v>9304</v>
      </c>
      <c r="E229" t="s">
        <v>447</v>
      </c>
      <c r="F229" s="336">
        <v>0</v>
      </c>
    </row>
    <row r="230" spans="1:6">
      <c r="A230">
        <v>10</v>
      </c>
      <c r="B230">
        <v>12</v>
      </c>
      <c r="C230">
        <v>123</v>
      </c>
      <c r="D230">
        <v>9566</v>
      </c>
      <c r="E230" t="s">
        <v>448</v>
      </c>
      <c r="F230" s="336">
        <v>0</v>
      </c>
    </row>
    <row r="231" spans="1:6">
      <c r="A231">
        <v>10</v>
      </c>
      <c r="B231">
        <v>12</v>
      </c>
      <c r="C231">
        <v>123</v>
      </c>
      <c r="D231">
        <v>9668</v>
      </c>
      <c r="E231" t="s">
        <v>449</v>
      </c>
      <c r="F231" s="336">
        <v>0</v>
      </c>
    </row>
    <row r="232" spans="1:6">
      <c r="A232">
        <v>10</v>
      </c>
      <c r="B232">
        <v>12</v>
      </c>
      <c r="C232">
        <v>123</v>
      </c>
      <c r="D232">
        <v>9788</v>
      </c>
      <c r="E232" t="s">
        <v>450</v>
      </c>
      <c r="F232" s="336">
        <v>132780</v>
      </c>
    </row>
    <row r="233" spans="1:6">
      <c r="A233">
        <v>10</v>
      </c>
      <c r="B233">
        <v>12</v>
      </c>
      <c r="C233">
        <v>123</v>
      </c>
      <c r="D233">
        <v>9820</v>
      </c>
      <c r="E233" t="s">
        <v>451</v>
      </c>
      <c r="F233" s="336">
        <v>5396295</v>
      </c>
    </row>
    <row r="234" spans="1:6">
      <c r="A234">
        <v>10</v>
      </c>
      <c r="B234">
        <v>12</v>
      </c>
      <c r="C234">
        <v>123</v>
      </c>
      <c r="D234">
        <v>9951</v>
      </c>
      <c r="E234" t="s">
        <v>320</v>
      </c>
      <c r="F234" s="336">
        <v>3923736</v>
      </c>
    </row>
    <row r="235" spans="1:6">
      <c r="A235">
        <v>10</v>
      </c>
      <c r="B235">
        <v>12</v>
      </c>
      <c r="C235">
        <v>124</v>
      </c>
      <c r="D235">
        <v>81</v>
      </c>
      <c r="E235" t="s">
        <v>277</v>
      </c>
      <c r="F235" s="336">
        <v>0</v>
      </c>
    </row>
    <row r="236" spans="1:6">
      <c r="A236">
        <v>10</v>
      </c>
      <c r="B236">
        <v>12</v>
      </c>
      <c r="C236">
        <v>124</v>
      </c>
      <c r="D236">
        <v>96</v>
      </c>
      <c r="E236" t="s">
        <v>278</v>
      </c>
      <c r="F236" s="336">
        <v>1712570</v>
      </c>
    </row>
    <row r="237" spans="1:6">
      <c r="A237">
        <v>10</v>
      </c>
      <c r="B237">
        <v>12</v>
      </c>
      <c r="C237">
        <v>124</v>
      </c>
      <c r="D237">
        <v>1264</v>
      </c>
      <c r="E237" t="s">
        <v>452</v>
      </c>
      <c r="F237" s="336">
        <v>-11165</v>
      </c>
    </row>
    <row r="238" spans="1:6">
      <c r="A238">
        <v>10</v>
      </c>
      <c r="B238">
        <v>12</v>
      </c>
      <c r="C238">
        <v>124</v>
      </c>
      <c r="D238">
        <v>1299</v>
      </c>
      <c r="E238" t="s">
        <v>453</v>
      </c>
      <c r="F238" s="336">
        <v>59122846</v>
      </c>
    </row>
    <row r="239" spans="1:6">
      <c r="A239">
        <v>10</v>
      </c>
      <c r="B239">
        <v>12</v>
      </c>
      <c r="C239">
        <v>124</v>
      </c>
      <c r="D239">
        <v>1529</v>
      </c>
      <c r="E239" t="s">
        <v>454</v>
      </c>
      <c r="F239" s="336">
        <v>2857750</v>
      </c>
    </row>
    <row r="240" spans="1:6">
      <c r="A240">
        <v>10</v>
      </c>
      <c r="B240">
        <v>12</v>
      </c>
      <c r="C240">
        <v>124</v>
      </c>
      <c r="D240">
        <v>1537</v>
      </c>
      <c r="E240" t="s">
        <v>388</v>
      </c>
      <c r="F240" s="336">
        <v>0</v>
      </c>
    </row>
    <row r="241" spans="1:6">
      <c r="A241">
        <v>10</v>
      </c>
      <c r="B241">
        <v>12</v>
      </c>
      <c r="C241">
        <v>124</v>
      </c>
      <c r="D241">
        <v>1843</v>
      </c>
      <c r="E241" t="s">
        <v>357</v>
      </c>
      <c r="F241" s="336">
        <v>9600</v>
      </c>
    </row>
    <row r="242" spans="1:6">
      <c r="A242">
        <v>10</v>
      </c>
      <c r="B242">
        <v>12</v>
      </c>
      <c r="C242">
        <v>124</v>
      </c>
      <c r="D242">
        <v>1918</v>
      </c>
      <c r="E242" t="s">
        <v>393</v>
      </c>
      <c r="F242" s="336">
        <v>606112247</v>
      </c>
    </row>
    <row r="243" spans="1:6">
      <c r="A243">
        <v>10</v>
      </c>
      <c r="B243">
        <v>12</v>
      </c>
      <c r="C243">
        <v>124</v>
      </c>
      <c r="D243">
        <v>2279</v>
      </c>
      <c r="E243" t="s">
        <v>455</v>
      </c>
      <c r="F243" s="336">
        <v>1105942505</v>
      </c>
    </row>
    <row r="244" spans="1:6">
      <c r="A244">
        <v>10</v>
      </c>
      <c r="B244">
        <v>12</v>
      </c>
      <c r="C244">
        <v>124</v>
      </c>
      <c r="D244">
        <v>2423</v>
      </c>
      <c r="E244" t="s">
        <v>329</v>
      </c>
      <c r="F244" s="336">
        <v>73263095</v>
      </c>
    </row>
    <row r="245" spans="1:6">
      <c r="A245">
        <v>10</v>
      </c>
      <c r="B245">
        <v>12</v>
      </c>
      <c r="C245">
        <v>124</v>
      </c>
      <c r="D245">
        <v>2503</v>
      </c>
      <c r="E245" t="s">
        <v>456</v>
      </c>
      <c r="F245" s="336">
        <v>329385</v>
      </c>
    </row>
    <row r="246" spans="1:6">
      <c r="A246">
        <v>10</v>
      </c>
      <c r="B246">
        <v>12</v>
      </c>
      <c r="C246">
        <v>124</v>
      </c>
      <c r="D246">
        <v>2657</v>
      </c>
      <c r="E246" t="s">
        <v>457</v>
      </c>
      <c r="F246" s="336">
        <v>262661835</v>
      </c>
    </row>
    <row r="247" spans="1:6">
      <c r="A247">
        <v>10</v>
      </c>
      <c r="B247">
        <v>12</v>
      </c>
      <c r="C247">
        <v>124</v>
      </c>
      <c r="D247">
        <v>2690</v>
      </c>
      <c r="E247" t="s">
        <v>458</v>
      </c>
      <c r="F247" s="336">
        <v>1128637</v>
      </c>
    </row>
    <row r="248" spans="1:6">
      <c r="A248">
        <v>10</v>
      </c>
      <c r="B248">
        <v>12</v>
      </c>
      <c r="C248">
        <v>124</v>
      </c>
      <c r="D248">
        <v>2790</v>
      </c>
      <c r="E248" t="s">
        <v>459</v>
      </c>
      <c r="F248" s="336">
        <v>84045131</v>
      </c>
    </row>
    <row r="249" spans="1:6">
      <c r="A249">
        <v>10</v>
      </c>
      <c r="B249">
        <v>12</v>
      </c>
      <c r="C249">
        <v>124</v>
      </c>
      <c r="D249">
        <v>2884</v>
      </c>
      <c r="E249" t="s">
        <v>400</v>
      </c>
      <c r="F249" s="336">
        <v>0</v>
      </c>
    </row>
    <row r="250" spans="1:6">
      <c r="A250">
        <v>10</v>
      </c>
      <c r="B250">
        <v>12</v>
      </c>
      <c r="C250">
        <v>124</v>
      </c>
      <c r="D250">
        <v>2901</v>
      </c>
      <c r="E250" t="s">
        <v>460</v>
      </c>
      <c r="F250" s="336">
        <v>5875</v>
      </c>
    </row>
    <row r="251" spans="1:6">
      <c r="A251">
        <v>10</v>
      </c>
      <c r="B251">
        <v>12</v>
      </c>
      <c r="C251">
        <v>124</v>
      </c>
      <c r="D251">
        <v>3043</v>
      </c>
      <c r="E251" t="s">
        <v>341</v>
      </c>
      <c r="F251" s="336">
        <v>-145746</v>
      </c>
    </row>
    <row r="252" spans="1:6">
      <c r="A252">
        <v>10</v>
      </c>
      <c r="B252">
        <v>12</v>
      </c>
      <c r="C252">
        <v>124</v>
      </c>
      <c r="D252">
        <v>3510</v>
      </c>
      <c r="E252" t="s">
        <v>461</v>
      </c>
      <c r="F252" s="336">
        <v>51468560</v>
      </c>
    </row>
    <row r="253" spans="1:6">
      <c r="A253">
        <v>10</v>
      </c>
      <c r="B253">
        <v>12</v>
      </c>
      <c r="C253">
        <v>124</v>
      </c>
      <c r="D253">
        <v>3547</v>
      </c>
      <c r="E253" t="s">
        <v>287</v>
      </c>
      <c r="F253" s="336">
        <v>39369040</v>
      </c>
    </row>
    <row r="254" spans="1:6">
      <c r="A254">
        <v>10</v>
      </c>
      <c r="B254">
        <v>12</v>
      </c>
      <c r="C254">
        <v>124</v>
      </c>
      <c r="D254">
        <v>3576</v>
      </c>
      <c r="E254" t="s">
        <v>462</v>
      </c>
      <c r="F254" s="336">
        <v>48576070</v>
      </c>
    </row>
    <row r="255" spans="1:6">
      <c r="A255">
        <v>10</v>
      </c>
      <c r="B255">
        <v>12</v>
      </c>
      <c r="C255">
        <v>124</v>
      </c>
      <c r="D255">
        <v>3678</v>
      </c>
      <c r="E255" t="s">
        <v>405</v>
      </c>
      <c r="F255" s="336">
        <v>42329464</v>
      </c>
    </row>
    <row r="256" spans="1:6">
      <c r="A256">
        <v>10</v>
      </c>
      <c r="B256">
        <v>12</v>
      </c>
      <c r="C256">
        <v>124</v>
      </c>
      <c r="D256">
        <v>4026</v>
      </c>
      <c r="E256" t="s">
        <v>463</v>
      </c>
      <c r="F256" s="336">
        <v>54270795</v>
      </c>
    </row>
    <row r="257" spans="1:6">
      <c r="A257">
        <v>10</v>
      </c>
      <c r="B257">
        <v>12</v>
      </c>
      <c r="C257">
        <v>124</v>
      </c>
      <c r="D257">
        <v>4061</v>
      </c>
      <c r="E257" t="s">
        <v>464</v>
      </c>
      <c r="F257" s="336">
        <v>30100</v>
      </c>
    </row>
    <row r="258" spans="1:6">
      <c r="A258">
        <v>10</v>
      </c>
      <c r="B258">
        <v>12</v>
      </c>
      <c r="C258">
        <v>124</v>
      </c>
      <c r="D258">
        <v>4174</v>
      </c>
      <c r="E258" t="s">
        <v>465</v>
      </c>
      <c r="F258" s="336">
        <v>24384000</v>
      </c>
    </row>
    <row r="259" spans="1:6">
      <c r="A259">
        <v>10</v>
      </c>
      <c r="B259">
        <v>12</v>
      </c>
      <c r="C259">
        <v>124</v>
      </c>
      <c r="D259">
        <v>4278</v>
      </c>
      <c r="E259" t="s">
        <v>466</v>
      </c>
      <c r="F259" s="336">
        <v>47053312</v>
      </c>
    </row>
    <row r="260" spans="1:6">
      <c r="A260">
        <v>10</v>
      </c>
      <c r="B260">
        <v>12</v>
      </c>
      <c r="C260">
        <v>124</v>
      </c>
      <c r="D260">
        <v>4439</v>
      </c>
      <c r="E260" t="s">
        <v>467</v>
      </c>
      <c r="F260" s="336">
        <v>1066060</v>
      </c>
    </row>
    <row r="261" spans="1:6">
      <c r="A261">
        <v>10</v>
      </c>
      <c r="B261">
        <v>12</v>
      </c>
      <c r="C261">
        <v>124</v>
      </c>
      <c r="D261">
        <v>4516</v>
      </c>
      <c r="E261" t="s">
        <v>292</v>
      </c>
      <c r="F261" s="336">
        <v>5811206</v>
      </c>
    </row>
    <row r="262" spans="1:6">
      <c r="A262">
        <v>10</v>
      </c>
      <c r="B262">
        <v>12</v>
      </c>
      <c r="C262">
        <v>124</v>
      </c>
      <c r="D262">
        <v>5616</v>
      </c>
      <c r="E262" t="s">
        <v>468</v>
      </c>
      <c r="F262" s="336">
        <v>352701460</v>
      </c>
    </row>
    <row r="263" spans="1:6">
      <c r="A263">
        <v>10</v>
      </c>
      <c r="B263">
        <v>12</v>
      </c>
      <c r="C263">
        <v>124</v>
      </c>
      <c r="D263">
        <v>5680</v>
      </c>
      <c r="E263" t="s">
        <v>469</v>
      </c>
      <c r="F263" s="336">
        <v>0</v>
      </c>
    </row>
    <row r="264" spans="1:6">
      <c r="A264">
        <v>10</v>
      </c>
      <c r="B264">
        <v>12</v>
      </c>
      <c r="C264">
        <v>124</v>
      </c>
      <c r="D264">
        <v>6150</v>
      </c>
      <c r="E264" t="s">
        <v>417</v>
      </c>
      <c r="F264" s="336">
        <v>69081880</v>
      </c>
    </row>
    <row r="265" spans="1:6">
      <c r="A265">
        <v>10</v>
      </c>
      <c r="B265">
        <v>12</v>
      </c>
      <c r="C265">
        <v>124</v>
      </c>
      <c r="D265">
        <v>6313</v>
      </c>
      <c r="E265" t="s">
        <v>470</v>
      </c>
      <c r="F265" s="336">
        <v>3170552</v>
      </c>
    </row>
    <row r="266" spans="1:6">
      <c r="A266">
        <v>10</v>
      </c>
      <c r="B266">
        <v>12</v>
      </c>
      <c r="C266">
        <v>124</v>
      </c>
      <c r="D266">
        <v>6335</v>
      </c>
      <c r="E266" t="s">
        <v>304</v>
      </c>
      <c r="F266" s="336">
        <v>72862842</v>
      </c>
    </row>
    <row r="267" spans="1:6">
      <c r="A267">
        <v>10</v>
      </c>
      <c r="B267">
        <v>12</v>
      </c>
      <c r="C267">
        <v>124</v>
      </c>
      <c r="D267">
        <v>6540</v>
      </c>
      <c r="E267" t="s">
        <v>347</v>
      </c>
      <c r="F267" s="336">
        <v>0</v>
      </c>
    </row>
    <row r="268" spans="1:6">
      <c r="A268">
        <v>10</v>
      </c>
      <c r="B268">
        <v>12</v>
      </c>
      <c r="C268">
        <v>124</v>
      </c>
      <c r="D268">
        <v>6930</v>
      </c>
      <c r="E268" t="s">
        <v>471</v>
      </c>
      <c r="F268" s="336">
        <v>11642421</v>
      </c>
    </row>
    <row r="269" spans="1:6">
      <c r="A269">
        <v>10</v>
      </c>
      <c r="B269">
        <v>12</v>
      </c>
      <c r="C269">
        <v>124</v>
      </c>
      <c r="D269">
        <v>7100</v>
      </c>
      <c r="E269" t="s">
        <v>472</v>
      </c>
      <c r="F269" s="336">
        <v>698400</v>
      </c>
    </row>
    <row r="270" spans="1:6">
      <c r="A270">
        <v>10</v>
      </c>
      <c r="B270">
        <v>12</v>
      </c>
      <c r="C270">
        <v>124</v>
      </c>
      <c r="D270">
        <v>7195</v>
      </c>
      <c r="E270" t="s">
        <v>349</v>
      </c>
      <c r="F270" s="336">
        <v>0</v>
      </c>
    </row>
    <row r="271" spans="1:6">
      <c r="A271">
        <v>10</v>
      </c>
      <c r="B271">
        <v>12</v>
      </c>
      <c r="C271">
        <v>124</v>
      </c>
      <c r="D271">
        <v>7217</v>
      </c>
      <c r="E271" t="s">
        <v>473</v>
      </c>
      <c r="F271" s="336">
        <v>12395600</v>
      </c>
    </row>
    <row r="272" spans="1:6">
      <c r="A272">
        <v>10</v>
      </c>
      <c r="B272">
        <v>12</v>
      </c>
      <c r="C272">
        <v>124</v>
      </c>
      <c r="D272">
        <v>7276</v>
      </c>
      <c r="E272" t="s">
        <v>474</v>
      </c>
      <c r="F272" s="336">
        <v>17182990</v>
      </c>
    </row>
    <row r="273" spans="1:6">
      <c r="A273">
        <v>10</v>
      </c>
      <c r="B273">
        <v>12</v>
      </c>
      <c r="C273">
        <v>124</v>
      </c>
      <c r="D273">
        <v>8131</v>
      </c>
      <c r="E273" t="s">
        <v>475</v>
      </c>
      <c r="F273" s="336">
        <v>195000</v>
      </c>
    </row>
    <row r="274" spans="1:6">
      <c r="A274">
        <v>10</v>
      </c>
      <c r="B274">
        <v>12</v>
      </c>
      <c r="C274">
        <v>124</v>
      </c>
      <c r="D274">
        <v>8232</v>
      </c>
      <c r="E274" t="s">
        <v>476</v>
      </c>
      <c r="F274" s="336">
        <v>12698550</v>
      </c>
    </row>
    <row r="275" spans="1:6">
      <c r="A275">
        <v>10</v>
      </c>
      <c r="B275">
        <v>12</v>
      </c>
      <c r="C275">
        <v>124</v>
      </c>
      <c r="D275">
        <v>8386</v>
      </c>
      <c r="E275" t="s">
        <v>477</v>
      </c>
      <c r="F275" s="336">
        <v>37620</v>
      </c>
    </row>
    <row r="276" spans="1:6">
      <c r="A276">
        <v>10</v>
      </c>
      <c r="B276">
        <v>12</v>
      </c>
      <c r="C276">
        <v>124</v>
      </c>
      <c r="D276">
        <v>9079</v>
      </c>
      <c r="E276" t="s">
        <v>478</v>
      </c>
      <c r="F276" s="336">
        <v>0</v>
      </c>
    </row>
    <row r="277" spans="1:6">
      <c r="A277">
        <v>10</v>
      </c>
      <c r="B277">
        <v>12</v>
      </c>
      <c r="C277">
        <v>124</v>
      </c>
      <c r="D277">
        <v>9213</v>
      </c>
      <c r="E277" t="s">
        <v>479</v>
      </c>
      <c r="F277" s="336">
        <v>0</v>
      </c>
    </row>
    <row r="278" spans="1:6">
      <c r="A278">
        <v>10</v>
      </c>
      <c r="B278">
        <v>12</v>
      </c>
      <c r="C278">
        <v>124</v>
      </c>
      <c r="D278">
        <v>9259</v>
      </c>
      <c r="E278" t="s">
        <v>480</v>
      </c>
      <c r="F278" s="336">
        <v>0</v>
      </c>
    </row>
    <row r="279" spans="1:6">
      <c r="A279">
        <v>10</v>
      </c>
      <c r="B279">
        <v>12</v>
      </c>
      <c r="C279">
        <v>124</v>
      </c>
      <c r="D279">
        <v>9289</v>
      </c>
      <c r="E279" t="s">
        <v>481</v>
      </c>
      <c r="F279" s="336">
        <v>0</v>
      </c>
    </row>
    <row r="280" spans="1:6">
      <c r="A280">
        <v>10</v>
      </c>
      <c r="B280">
        <v>12</v>
      </c>
      <c r="C280">
        <v>124</v>
      </c>
      <c r="D280">
        <v>9296</v>
      </c>
      <c r="E280" t="s">
        <v>482</v>
      </c>
      <c r="F280" s="336">
        <v>0</v>
      </c>
    </row>
    <row r="281" spans="1:6">
      <c r="A281">
        <v>10</v>
      </c>
      <c r="B281">
        <v>12</v>
      </c>
      <c r="C281">
        <v>124</v>
      </c>
      <c r="D281">
        <v>9415</v>
      </c>
      <c r="E281" t="s">
        <v>483</v>
      </c>
      <c r="F281" s="336">
        <v>0</v>
      </c>
    </row>
    <row r="282" spans="1:6">
      <c r="A282">
        <v>10</v>
      </c>
      <c r="B282">
        <v>12</v>
      </c>
      <c r="C282">
        <v>124</v>
      </c>
      <c r="D282">
        <v>9492</v>
      </c>
      <c r="E282" t="s">
        <v>484</v>
      </c>
      <c r="F282" s="336">
        <v>1597500</v>
      </c>
    </row>
    <row r="283" spans="1:6">
      <c r="A283">
        <v>10</v>
      </c>
      <c r="B283">
        <v>12</v>
      </c>
      <c r="C283">
        <v>124</v>
      </c>
      <c r="D283">
        <v>9609</v>
      </c>
      <c r="E283" t="s">
        <v>485</v>
      </c>
      <c r="F283" s="336">
        <v>0</v>
      </c>
    </row>
    <row r="284" spans="1:6">
      <c r="A284">
        <v>10</v>
      </c>
      <c r="B284">
        <v>12</v>
      </c>
      <c r="C284">
        <v>124</v>
      </c>
      <c r="D284">
        <v>9744</v>
      </c>
      <c r="E284" t="s">
        <v>486</v>
      </c>
      <c r="F284" s="336">
        <v>186268857</v>
      </c>
    </row>
    <row r="285" spans="1:6">
      <c r="A285">
        <v>10</v>
      </c>
      <c r="B285">
        <v>12</v>
      </c>
      <c r="C285">
        <v>125</v>
      </c>
      <c r="D285">
        <v>81</v>
      </c>
      <c r="E285" t="s">
        <v>277</v>
      </c>
      <c r="F285" s="336">
        <v>655776</v>
      </c>
    </row>
    <row r="286" spans="1:6">
      <c r="A286">
        <v>10</v>
      </c>
      <c r="B286">
        <v>12</v>
      </c>
      <c r="C286">
        <v>125</v>
      </c>
      <c r="D286">
        <v>1319</v>
      </c>
      <c r="E286" t="s">
        <v>487</v>
      </c>
      <c r="F286" s="336">
        <v>6228584</v>
      </c>
    </row>
    <row r="287" spans="1:6">
      <c r="A287">
        <v>10</v>
      </c>
      <c r="B287">
        <v>12</v>
      </c>
      <c r="C287">
        <v>125</v>
      </c>
      <c r="D287">
        <v>1384</v>
      </c>
      <c r="E287" t="s">
        <v>328</v>
      </c>
      <c r="F287" s="336">
        <v>0</v>
      </c>
    </row>
    <row r="288" spans="1:6">
      <c r="A288">
        <v>10</v>
      </c>
      <c r="B288">
        <v>12</v>
      </c>
      <c r="C288">
        <v>125</v>
      </c>
      <c r="D288">
        <v>1843</v>
      </c>
      <c r="E288" t="s">
        <v>357</v>
      </c>
      <c r="F288" s="336">
        <v>0</v>
      </c>
    </row>
    <row r="289" spans="1:6">
      <c r="A289">
        <v>10</v>
      </c>
      <c r="B289">
        <v>12</v>
      </c>
      <c r="C289">
        <v>125</v>
      </c>
      <c r="D289">
        <v>1918</v>
      </c>
      <c r="E289" t="s">
        <v>393</v>
      </c>
      <c r="F289" s="336">
        <v>15695450</v>
      </c>
    </row>
    <row r="290" spans="1:6">
      <c r="A290">
        <v>10</v>
      </c>
      <c r="B290">
        <v>12</v>
      </c>
      <c r="C290">
        <v>125</v>
      </c>
      <c r="D290">
        <v>2423</v>
      </c>
      <c r="E290" t="s">
        <v>329</v>
      </c>
      <c r="F290" s="336">
        <v>68978940</v>
      </c>
    </row>
    <row r="291" spans="1:6">
      <c r="A291">
        <v>10</v>
      </c>
      <c r="B291">
        <v>12</v>
      </c>
      <c r="C291">
        <v>125</v>
      </c>
      <c r="D291">
        <v>2685</v>
      </c>
      <c r="E291" t="s">
        <v>488</v>
      </c>
      <c r="F291" s="336">
        <v>2003674</v>
      </c>
    </row>
    <row r="292" spans="1:6">
      <c r="A292">
        <v>10</v>
      </c>
      <c r="B292">
        <v>12</v>
      </c>
      <c r="C292">
        <v>125</v>
      </c>
      <c r="D292">
        <v>2858</v>
      </c>
      <c r="E292" t="s">
        <v>489</v>
      </c>
      <c r="F292" s="336">
        <v>25356430</v>
      </c>
    </row>
    <row r="293" spans="1:6">
      <c r="A293">
        <v>10</v>
      </c>
      <c r="B293">
        <v>12</v>
      </c>
      <c r="C293">
        <v>125</v>
      </c>
      <c r="D293">
        <v>3186</v>
      </c>
      <c r="E293" t="s">
        <v>490</v>
      </c>
      <c r="F293" s="336">
        <v>5420507</v>
      </c>
    </row>
    <row r="294" spans="1:6">
      <c r="A294">
        <v>10</v>
      </c>
      <c r="B294">
        <v>12</v>
      </c>
      <c r="C294">
        <v>125</v>
      </c>
      <c r="D294">
        <v>3678</v>
      </c>
      <c r="E294" t="s">
        <v>405</v>
      </c>
      <c r="F294" s="336">
        <v>0</v>
      </c>
    </row>
    <row r="295" spans="1:6">
      <c r="A295">
        <v>10</v>
      </c>
      <c r="B295">
        <v>12</v>
      </c>
      <c r="C295">
        <v>125</v>
      </c>
      <c r="D295">
        <v>3896</v>
      </c>
      <c r="E295" t="s">
        <v>491</v>
      </c>
      <c r="F295" s="336">
        <v>10483775</v>
      </c>
    </row>
    <row r="296" spans="1:6">
      <c r="A296">
        <v>10</v>
      </c>
      <c r="B296">
        <v>12</v>
      </c>
      <c r="C296">
        <v>125</v>
      </c>
      <c r="D296">
        <v>4975</v>
      </c>
      <c r="E296" t="s">
        <v>492</v>
      </c>
      <c r="F296" s="336">
        <v>501201427</v>
      </c>
    </row>
    <row r="297" spans="1:6">
      <c r="A297">
        <v>10</v>
      </c>
      <c r="B297">
        <v>12</v>
      </c>
      <c r="C297">
        <v>125</v>
      </c>
      <c r="D297">
        <v>5235</v>
      </c>
      <c r="E297" t="s">
        <v>331</v>
      </c>
      <c r="F297" s="336">
        <v>0</v>
      </c>
    </row>
    <row r="298" spans="1:6">
      <c r="A298">
        <v>10</v>
      </c>
      <c r="B298">
        <v>12</v>
      </c>
      <c r="C298">
        <v>125</v>
      </c>
      <c r="D298">
        <v>5511</v>
      </c>
      <c r="E298" t="s">
        <v>413</v>
      </c>
      <c r="F298" s="336">
        <v>12380760</v>
      </c>
    </row>
    <row r="299" spans="1:6">
      <c r="A299">
        <v>10</v>
      </c>
      <c r="B299">
        <v>12</v>
      </c>
      <c r="C299">
        <v>125</v>
      </c>
      <c r="D299">
        <v>5616</v>
      </c>
      <c r="E299" t="s">
        <v>468</v>
      </c>
      <c r="F299" s="336">
        <v>0</v>
      </c>
    </row>
    <row r="300" spans="1:6">
      <c r="A300">
        <v>10</v>
      </c>
      <c r="B300">
        <v>12</v>
      </c>
      <c r="C300">
        <v>125</v>
      </c>
      <c r="D300">
        <v>6567</v>
      </c>
      <c r="E300" t="s">
        <v>493</v>
      </c>
      <c r="F300" s="336">
        <v>77936693</v>
      </c>
    </row>
    <row r="301" spans="1:6">
      <c r="A301">
        <v>10</v>
      </c>
      <c r="B301">
        <v>12</v>
      </c>
      <c r="C301">
        <v>125</v>
      </c>
      <c r="D301">
        <v>6574</v>
      </c>
      <c r="E301" t="s">
        <v>377</v>
      </c>
      <c r="F301" s="336">
        <v>1591633729</v>
      </c>
    </row>
    <row r="302" spans="1:6">
      <c r="A302">
        <v>10</v>
      </c>
      <c r="B302">
        <v>12</v>
      </c>
      <c r="C302">
        <v>125</v>
      </c>
      <c r="D302">
        <v>7746</v>
      </c>
      <c r="E302" t="s">
        <v>494</v>
      </c>
      <c r="F302" s="336">
        <v>226040399</v>
      </c>
    </row>
    <row r="303" spans="1:6">
      <c r="A303">
        <v>10</v>
      </c>
      <c r="B303">
        <v>12</v>
      </c>
      <c r="C303">
        <v>125</v>
      </c>
      <c r="D303">
        <v>8232</v>
      </c>
      <c r="E303" t="s">
        <v>476</v>
      </c>
      <c r="F303" s="336">
        <v>0</v>
      </c>
    </row>
    <row r="304" spans="1:6">
      <c r="A304">
        <v>10</v>
      </c>
      <c r="B304">
        <v>12</v>
      </c>
      <c r="C304">
        <v>125</v>
      </c>
      <c r="D304">
        <v>8280</v>
      </c>
      <c r="E304" t="s">
        <v>495</v>
      </c>
      <c r="F304" s="336">
        <v>90095110</v>
      </c>
    </row>
    <row r="305" spans="1:6">
      <c r="A305">
        <v>10</v>
      </c>
      <c r="B305">
        <v>12</v>
      </c>
      <c r="C305">
        <v>125</v>
      </c>
      <c r="D305">
        <v>8672</v>
      </c>
      <c r="E305" t="s">
        <v>496</v>
      </c>
      <c r="F305" s="336">
        <v>29099200</v>
      </c>
    </row>
    <row r="306" spans="1:6">
      <c r="A306">
        <v>10</v>
      </c>
      <c r="B306">
        <v>12</v>
      </c>
      <c r="C306">
        <v>125</v>
      </c>
      <c r="D306">
        <v>9474</v>
      </c>
      <c r="E306" t="s">
        <v>497</v>
      </c>
      <c r="F306" s="336">
        <v>0</v>
      </c>
    </row>
    <row r="307" spans="1:6">
      <c r="A307">
        <v>10</v>
      </c>
      <c r="B307">
        <v>12</v>
      </c>
      <c r="C307">
        <v>125</v>
      </c>
      <c r="D307">
        <v>9502</v>
      </c>
      <c r="E307" t="s">
        <v>498</v>
      </c>
      <c r="F307" s="336">
        <v>0</v>
      </c>
    </row>
    <row r="308" spans="1:6">
      <c r="A308">
        <v>10</v>
      </c>
      <c r="B308">
        <v>12</v>
      </c>
      <c r="C308">
        <v>126</v>
      </c>
      <c r="D308">
        <v>81</v>
      </c>
      <c r="E308" t="s">
        <v>277</v>
      </c>
      <c r="F308" s="336">
        <v>0</v>
      </c>
    </row>
    <row r="309" spans="1:6">
      <c r="A309">
        <v>10</v>
      </c>
      <c r="B309">
        <v>12</v>
      </c>
      <c r="C309">
        <v>126</v>
      </c>
      <c r="D309">
        <v>1263</v>
      </c>
      <c r="E309" t="s">
        <v>386</v>
      </c>
      <c r="F309" s="336">
        <v>0</v>
      </c>
    </row>
    <row r="310" spans="1:6">
      <c r="A310">
        <v>10</v>
      </c>
      <c r="B310">
        <v>12</v>
      </c>
      <c r="C310">
        <v>126</v>
      </c>
      <c r="D310">
        <v>1417</v>
      </c>
      <c r="E310" t="s">
        <v>387</v>
      </c>
      <c r="F310" s="336">
        <v>0</v>
      </c>
    </row>
    <row r="311" spans="1:6">
      <c r="A311">
        <v>10</v>
      </c>
      <c r="B311">
        <v>12</v>
      </c>
      <c r="C311">
        <v>126</v>
      </c>
      <c r="D311">
        <v>1537</v>
      </c>
      <c r="E311" t="s">
        <v>388</v>
      </c>
      <c r="F311" s="336">
        <v>0</v>
      </c>
    </row>
    <row r="312" spans="1:6">
      <c r="A312">
        <v>10</v>
      </c>
      <c r="B312">
        <v>12</v>
      </c>
      <c r="C312">
        <v>126</v>
      </c>
      <c r="D312">
        <v>1843</v>
      </c>
      <c r="E312" t="s">
        <v>357</v>
      </c>
      <c r="F312" s="336">
        <v>0</v>
      </c>
    </row>
    <row r="313" spans="1:6">
      <c r="A313">
        <v>10</v>
      </c>
      <c r="B313">
        <v>12</v>
      </c>
      <c r="C313">
        <v>126</v>
      </c>
      <c r="D313">
        <v>1918</v>
      </c>
      <c r="E313" t="s">
        <v>393</v>
      </c>
      <c r="F313" s="336">
        <v>0</v>
      </c>
    </row>
    <row r="314" spans="1:6">
      <c r="A314">
        <v>10</v>
      </c>
      <c r="B314">
        <v>12</v>
      </c>
      <c r="C314">
        <v>126</v>
      </c>
      <c r="D314">
        <v>2423</v>
      </c>
      <c r="E314" t="s">
        <v>329</v>
      </c>
      <c r="F314" s="336">
        <v>0</v>
      </c>
    </row>
    <row r="315" spans="1:6">
      <c r="A315">
        <v>10</v>
      </c>
      <c r="B315">
        <v>12</v>
      </c>
      <c r="C315">
        <v>126</v>
      </c>
      <c r="D315">
        <v>2799</v>
      </c>
      <c r="E315" t="s">
        <v>397</v>
      </c>
      <c r="F315" s="336">
        <v>0</v>
      </c>
    </row>
    <row r="316" spans="1:6">
      <c r="A316">
        <v>10</v>
      </c>
      <c r="B316">
        <v>12</v>
      </c>
      <c r="C316">
        <v>126</v>
      </c>
      <c r="D316">
        <v>2939</v>
      </c>
      <c r="E316" t="s">
        <v>401</v>
      </c>
      <c r="F316" s="336">
        <v>0</v>
      </c>
    </row>
    <row r="317" spans="1:6">
      <c r="A317">
        <v>10</v>
      </c>
      <c r="B317">
        <v>12</v>
      </c>
      <c r="C317">
        <v>126</v>
      </c>
      <c r="D317">
        <v>3162</v>
      </c>
      <c r="E317" t="s">
        <v>403</v>
      </c>
      <c r="F317" s="336">
        <v>0</v>
      </c>
    </row>
    <row r="318" spans="1:6">
      <c r="A318">
        <v>10</v>
      </c>
      <c r="B318">
        <v>12</v>
      </c>
      <c r="C318">
        <v>126</v>
      </c>
      <c r="D318">
        <v>3678</v>
      </c>
      <c r="E318" t="s">
        <v>405</v>
      </c>
      <c r="F318" s="336">
        <v>0</v>
      </c>
    </row>
    <row r="319" spans="1:6">
      <c r="A319">
        <v>10</v>
      </c>
      <c r="B319">
        <v>12</v>
      </c>
      <c r="C319">
        <v>126</v>
      </c>
      <c r="D319">
        <v>3804</v>
      </c>
      <c r="E319" t="s">
        <v>406</v>
      </c>
      <c r="F319" s="336">
        <v>0</v>
      </c>
    </row>
    <row r="320" spans="1:6">
      <c r="A320">
        <v>10</v>
      </c>
      <c r="B320">
        <v>12</v>
      </c>
      <c r="C320">
        <v>126</v>
      </c>
      <c r="D320">
        <v>4326</v>
      </c>
      <c r="E320" t="s">
        <v>324</v>
      </c>
      <c r="F320" s="336">
        <v>0</v>
      </c>
    </row>
    <row r="321" spans="1:6">
      <c r="A321">
        <v>10</v>
      </c>
      <c r="B321">
        <v>12</v>
      </c>
      <c r="C321">
        <v>126</v>
      </c>
      <c r="D321">
        <v>4472</v>
      </c>
      <c r="E321" t="s">
        <v>409</v>
      </c>
      <c r="F321" s="336">
        <v>0</v>
      </c>
    </row>
    <row r="322" spans="1:6">
      <c r="A322">
        <v>10</v>
      </c>
      <c r="B322">
        <v>12</v>
      </c>
      <c r="C322">
        <v>126</v>
      </c>
      <c r="D322">
        <v>5828</v>
      </c>
      <c r="E322" t="s">
        <v>414</v>
      </c>
      <c r="F322" s="336">
        <v>0</v>
      </c>
    </row>
    <row r="323" spans="1:6">
      <c r="A323">
        <v>10</v>
      </c>
      <c r="B323">
        <v>12</v>
      </c>
      <c r="C323">
        <v>126</v>
      </c>
      <c r="D323">
        <v>6150</v>
      </c>
      <c r="E323" t="s">
        <v>417</v>
      </c>
      <c r="F323" s="336">
        <v>0</v>
      </c>
    </row>
    <row r="324" spans="1:6">
      <c r="A324">
        <v>10</v>
      </c>
      <c r="B324">
        <v>12</v>
      </c>
      <c r="C324">
        <v>126</v>
      </c>
      <c r="D324">
        <v>6322</v>
      </c>
      <c r="E324" t="s">
        <v>420</v>
      </c>
      <c r="F324" s="336">
        <v>0</v>
      </c>
    </row>
    <row r="325" spans="1:6">
      <c r="A325">
        <v>10</v>
      </c>
      <c r="B325">
        <v>12</v>
      </c>
      <c r="C325">
        <v>126</v>
      </c>
      <c r="D325">
        <v>6326</v>
      </c>
      <c r="E325" t="s">
        <v>421</v>
      </c>
      <c r="F325" s="336">
        <v>0</v>
      </c>
    </row>
    <row r="326" spans="1:6">
      <c r="A326">
        <v>10</v>
      </c>
      <c r="B326">
        <v>12</v>
      </c>
      <c r="C326">
        <v>126</v>
      </c>
      <c r="D326">
        <v>6335</v>
      </c>
      <c r="E326" t="s">
        <v>304</v>
      </c>
      <c r="F326" s="336">
        <v>0</v>
      </c>
    </row>
    <row r="327" spans="1:6">
      <c r="A327">
        <v>10</v>
      </c>
      <c r="B327">
        <v>12</v>
      </c>
      <c r="C327">
        <v>126</v>
      </c>
      <c r="D327">
        <v>6397</v>
      </c>
      <c r="E327" t="s">
        <v>346</v>
      </c>
      <c r="F327" s="336">
        <v>0</v>
      </c>
    </row>
    <row r="328" spans="1:6">
      <c r="A328">
        <v>10</v>
      </c>
      <c r="B328">
        <v>12</v>
      </c>
      <c r="C328">
        <v>126</v>
      </c>
      <c r="D328">
        <v>6456</v>
      </c>
      <c r="E328" t="s">
        <v>305</v>
      </c>
      <c r="F328" s="336">
        <v>0</v>
      </c>
    </row>
    <row r="329" spans="1:6">
      <c r="A329">
        <v>10</v>
      </c>
      <c r="B329">
        <v>12</v>
      </c>
      <c r="C329">
        <v>126</v>
      </c>
      <c r="D329">
        <v>6540</v>
      </c>
      <c r="E329" t="s">
        <v>347</v>
      </c>
      <c r="F329" s="336">
        <v>0</v>
      </c>
    </row>
    <row r="330" spans="1:6">
      <c r="A330">
        <v>10</v>
      </c>
      <c r="B330">
        <v>12</v>
      </c>
      <c r="C330">
        <v>126</v>
      </c>
      <c r="D330">
        <v>6609</v>
      </c>
      <c r="E330" t="s">
        <v>424</v>
      </c>
      <c r="F330" s="336">
        <v>0</v>
      </c>
    </row>
    <row r="331" spans="1:6">
      <c r="A331">
        <v>10</v>
      </c>
      <c r="B331">
        <v>12</v>
      </c>
      <c r="C331">
        <v>126</v>
      </c>
      <c r="D331">
        <v>6683</v>
      </c>
      <c r="E331" t="s">
        <v>425</v>
      </c>
      <c r="F331" s="336">
        <v>0</v>
      </c>
    </row>
    <row r="332" spans="1:6">
      <c r="A332">
        <v>10</v>
      </c>
      <c r="B332">
        <v>12</v>
      </c>
      <c r="C332">
        <v>126</v>
      </c>
      <c r="D332">
        <v>6972</v>
      </c>
      <c r="E332" t="s">
        <v>499</v>
      </c>
      <c r="F332" s="336">
        <v>0</v>
      </c>
    </row>
    <row r="333" spans="1:6">
      <c r="A333">
        <v>10</v>
      </c>
      <c r="B333">
        <v>12</v>
      </c>
      <c r="C333">
        <v>126</v>
      </c>
      <c r="D333">
        <v>7332</v>
      </c>
      <c r="E333" t="s">
        <v>430</v>
      </c>
      <c r="F333" s="336">
        <v>0</v>
      </c>
    </row>
    <row r="334" spans="1:6">
      <c r="A334">
        <v>10</v>
      </c>
      <c r="B334">
        <v>12</v>
      </c>
      <c r="C334">
        <v>126</v>
      </c>
      <c r="D334">
        <v>7447</v>
      </c>
      <c r="E334" t="s">
        <v>431</v>
      </c>
      <c r="F334" s="336">
        <v>0</v>
      </c>
    </row>
    <row r="335" spans="1:6">
      <c r="A335">
        <v>10</v>
      </c>
      <c r="B335">
        <v>12</v>
      </c>
      <c r="C335">
        <v>126</v>
      </c>
      <c r="D335">
        <v>7529</v>
      </c>
      <c r="E335" t="s">
        <v>432</v>
      </c>
      <c r="F335" s="336">
        <v>0</v>
      </c>
    </row>
    <row r="336" spans="1:6">
      <c r="A336">
        <v>10</v>
      </c>
      <c r="B336">
        <v>12</v>
      </c>
      <c r="C336">
        <v>126</v>
      </c>
      <c r="D336">
        <v>7656</v>
      </c>
      <c r="E336" t="s">
        <v>351</v>
      </c>
      <c r="F336" s="336">
        <v>0</v>
      </c>
    </row>
    <row r="337" spans="1:6">
      <c r="A337">
        <v>10</v>
      </c>
      <c r="B337">
        <v>12</v>
      </c>
      <c r="C337">
        <v>126</v>
      </c>
      <c r="D337">
        <v>7715</v>
      </c>
      <c r="E337" t="s">
        <v>433</v>
      </c>
      <c r="F337" s="336">
        <v>0</v>
      </c>
    </row>
    <row r="338" spans="1:6">
      <c r="A338">
        <v>10</v>
      </c>
      <c r="B338">
        <v>12</v>
      </c>
      <c r="C338">
        <v>126</v>
      </c>
      <c r="D338">
        <v>7725</v>
      </c>
      <c r="E338" t="s">
        <v>434</v>
      </c>
      <c r="F338" s="336">
        <v>0</v>
      </c>
    </row>
    <row r="339" spans="1:6">
      <c r="A339">
        <v>10</v>
      </c>
      <c r="B339">
        <v>12</v>
      </c>
      <c r="C339">
        <v>126</v>
      </c>
      <c r="D339">
        <v>7978</v>
      </c>
      <c r="E339" t="s">
        <v>439</v>
      </c>
      <c r="F339" s="336">
        <v>0</v>
      </c>
    </row>
    <row r="340" spans="1:6">
      <c r="A340">
        <v>10</v>
      </c>
      <c r="B340">
        <v>12</v>
      </c>
      <c r="C340">
        <v>126</v>
      </c>
      <c r="D340">
        <v>8887</v>
      </c>
      <c r="E340" t="s">
        <v>442</v>
      </c>
      <c r="F340" s="336">
        <v>0</v>
      </c>
    </row>
    <row r="341" spans="1:6">
      <c r="A341">
        <v>10</v>
      </c>
      <c r="B341">
        <v>16</v>
      </c>
      <c r="C341">
        <v>161</v>
      </c>
      <c r="D341">
        <v>81</v>
      </c>
      <c r="E341" t="s">
        <v>277</v>
      </c>
      <c r="F341" s="336">
        <v>36400</v>
      </c>
    </row>
    <row r="342" spans="1:6">
      <c r="A342">
        <v>10</v>
      </c>
      <c r="B342">
        <v>16</v>
      </c>
      <c r="C342">
        <v>161</v>
      </c>
      <c r="D342">
        <v>816</v>
      </c>
      <c r="E342" t="s">
        <v>279</v>
      </c>
      <c r="F342" s="336">
        <v>786800</v>
      </c>
    </row>
    <row r="343" spans="1:6">
      <c r="A343">
        <v>10</v>
      </c>
      <c r="B343">
        <v>16</v>
      </c>
      <c r="C343">
        <v>161</v>
      </c>
      <c r="D343">
        <v>1064</v>
      </c>
      <c r="E343" t="s">
        <v>500</v>
      </c>
      <c r="F343" s="336">
        <v>0</v>
      </c>
    </row>
    <row r="344" spans="1:6">
      <c r="A344">
        <v>10</v>
      </c>
      <c r="B344">
        <v>16</v>
      </c>
      <c r="C344">
        <v>161</v>
      </c>
      <c r="D344">
        <v>1099</v>
      </c>
      <c r="E344" t="s">
        <v>501</v>
      </c>
      <c r="F344" s="336">
        <v>0</v>
      </c>
    </row>
    <row r="345" spans="1:6">
      <c r="A345">
        <v>10</v>
      </c>
      <c r="B345">
        <v>16</v>
      </c>
      <c r="C345">
        <v>161</v>
      </c>
      <c r="D345">
        <v>1389</v>
      </c>
      <c r="E345" t="s">
        <v>502</v>
      </c>
      <c r="F345" s="336">
        <v>15600</v>
      </c>
    </row>
    <row r="346" spans="1:6">
      <c r="A346">
        <v>10</v>
      </c>
      <c r="B346">
        <v>16</v>
      </c>
      <c r="C346">
        <v>161</v>
      </c>
      <c r="D346">
        <v>1396</v>
      </c>
      <c r="E346" t="s">
        <v>503</v>
      </c>
      <c r="F346" s="336">
        <v>158450</v>
      </c>
    </row>
    <row r="347" spans="1:6">
      <c r="A347">
        <v>10</v>
      </c>
      <c r="B347">
        <v>16</v>
      </c>
      <c r="C347">
        <v>161</v>
      </c>
      <c r="D347">
        <v>1940</v>
      </c>
      <c r="E347" t="s">
        <v>504</v>
      </c>
      <c r="F347" s="336">
        <v>0</v>
      </c>
    </row>
    <row r="348" spans="1:6">
      <c r="A348">
        <v>10</v>
      </c>
      <c r="B348">
        <v>16</v>
      </c>
      <c r="C348">
        <v>161</v>
      </c>
      <c r="D348">
        <v>2377</v>
      </c>
      <c r="E348" t="s">
        <v>505</v>
      </c>
      <c r="F348" s="336">
        <v>384515</v>
      </c>
    </row>
    <row r="349" spans="1:6">
      <c r="A349">
        <v>10</v>
      </c>
      <c r="B349">
        <v>16</v>
      </c>
      <c r="C349">
        <v>161</v>
      </c>
      <c r="D349">
        <v>2534</v>
      </c>
      <c r="E349" t="s">
        <v>506</v>
      </c>
      <c r="F349" s="336">
        <v>366900</v>
      </c>
    </row>
    <row r="350" spans="1:6">
      <c r="A350">
        <v>10</v>
      </c>
      <c r="B350">
        <v>16</v>
      </c>
      <c r="C350">
        <v>161</v>
      </c>
      <c r="D350">
        <v>3077</v>
      </c>
      <c r="E350" t="s">
        <v>507</v>
      </c>
      <c r="F350" s="336">
        <v>67555</v>
      </c>
    </row>
    <row r="351" spans="1:6">
      <c r="A351">
        <v>10</v>
      </c>
      <c r="B351">
        <v>16</v>
      </c>
      <c r="C351">
        <v>161</v>
      </c>
      <c r="D351">
        <v>3129</v>
      </c>
      <c r="E351" t="s">
        <v>508</v>
      </c>
      <c r="F351" s="336">
        <v>123750</v>
      </c>
    </row>
    <row r="352" spans="1:6">
      <c r="A352">
        <v>10</v>
      </c>
      <c r="B352">
        <v>16</v>
      </c>
      <c r="C352">
        <v>161</v>
      </c>
      <c r="D352">
        <v>3188</v>
      </c>
      <c r="E352" t="s">
        <v>509</v>
      </c>
      <c r="F352" s="336">
        <v>7479250</v>
      </c>
    </row>
    <row r="353" spans="1:6">
      <c r="A353">
        <v>10</v>
      </c>
      <c r="B353">
        <v>16</v>
      </c>
      <c r="C353">
        <v>161</v>
      </c>
      <c r="D353">
        <v>3259</v>
      </c>
      <c r="E353" t="s">
        <v>510</v>
      </c>
      <c r="F353" s="336">
        <v>58500</v>
      </c>
    </row>
    <row r="354" spans="1:6">
      <c r="A354">
        <v>10</v>
      </c>
      <c r="B354">
        <v>16</v>
      </c>
      <c r="C354">
        <v>161</v>
      </c>
      <c r="D354">
        <v>3263</v>
      </c>
      <c r="E354" t="s">
        <v>511</v>
      </c>
      <c r="F354" s="336">
        <v>495600</v>
      </c>
    </row>
    <row r="355" spans="1:6">
      <c r="A355">
        <v>10</v>
      </c>
      <c r="B355">
        <v>16</v>
      </c>
      <c r="C355">
        <v>161</v>
      </c>
      <c r="D355">
        <v>3483</v>
      </c>
      <c r="E355" t="s">
        <v>512</v>
      </c>
      <c r="F355" s="336">
        <v>226200</v>
      </c>
    </row>
    <row r="356" spans="1:6">
      <c r="A356">
        <v>10</v>
      </c>
      <c r="B356">
        <v>16</v>
      </c>
      <c r="C356">
        <v>161</v>
      </c>
      <c r="D356">
        <v>3565</v>
      </c>
      <c r="E356" t="s">
        <v>513</v>
      </c>
      <c r="F356" s="336">
        <v>185100</v>
      </c>
    </row>
    <row r="357" spans="1:6">
      <c r="A357">
        <v>10</v>
      </c>
      <c r="B357">
        <v>16</v>
      </c>
      <c r="C357">
        <v>161</v>
      </c>
      <c r="D357">
        <v>4487</v>
      </c>
      <c r="E357" t="s">
        <v>514</v>
      </c>
      <c r="F357" s="336">
        <v>206500</v>
      </c>
    </row>
    <row r="358" spans="1:6">
      <c r="A358">
        <v>10</v>
      </c>
      <c r="B358">
        <v>16</v>
      </c>
      <c r="C358">
        <v>161</v>
      </c>
      <c r="D358">
        <v>5019</v>
      </c>
      <c r="E358" t="s">
        <v>515</v>
      </c>
      <c r="F358" s="336">
        <v>1203790</v>
      </c>
    </row>
    <row r="359" spans="1:6">
      <c r="A359">
        <v>10</v>
      </c>
      <c r="B359">
        <v>16</v>
      </c>
      <c r="C359">
        <v>161</v>
      </c>
      <c r="D359">
        <v>5022</v>
      </c>
      <c r="E359" t="s">
        <v>516</v>
      </c>
      <c r="F359" s="336">
        <v>68900</v>
      </c>
    </row>
    <row r="360" spans="1:6">
      <c r="A360">
        <v>10</v>
      </c>
      <c r="B360">
        <v>16</v>
      </c>
      <c r="C360">
        <v>161</v>
      </c>
      <c r="D360">
        <v>5037</v>
      </c>
      <c r="E360" t="s">
        <v>517</v>
      </c>
      <c r="F360" s="336">
        <v>620875</v>
      </c>
    </row>
    <row r="361" spans="1:6">
      <c r="A361">
        <v>10</v>
      </c>
      <c r="B361">
        <v>16</v>
      </c>
      <c r="C361">
        <v>161</v>
      </c>
      <c r="D361">
        <v>5042</v>
      </c>
      <c r="E361" t="s">
        <v>518</v>
      </c>
      <c r="F361" s="336">
        <v>80925</v>
      </c>
    </row>
    <row r="362" spans="1:6">
      <c r="A362">
        <v>10</v>
      </c>
      <c r="B362">
        <v>16</v>
      </c>
      <c r="C362">
        <v>161</v>
      </c>
      <c r="D362">
        <v>5055</v>
      </c>
      <c r="E362" t="s">
        <v>519</v>
      </c>
      <c r="F362" s="336">
        <v>2268690</v>
      </c>
    </row>
    <row r="363" spans="1:6">
      <c r="A363">
        <v>10</v>
      </c>
      <c r="B363">
        <v>16</v>
      </c>
      <c r="C363">
        <v>161</v>
      </c>
      <c r="D363">
        <v>5065</v>
      </c>
      <c r="E363" t="s">
        <v>520</v>
      </c>
      <c r="F363" s="336">
        <v>20873021</v>
      </c>
    </row>
    <row r="364" spans="1:6">
      <c r="A364">
        <v>10</v>
      </c>
      <c r="B364">
        <v>16</v>
      </c>
      <c r="C364">
        <v>161</v>
      </c>
      <c r="D364">
        <v>5529</v>
      </c>
      <c r="E364" t="s">
        <v>521</v>
      </c>
      <c r="F364" s="336">
        <v>640950</v>
      </c>
    </row>
    <row r="365" spans="1:6">
      <c r="A365">
        <v>10</v>
      </c>
      <c r="B365">
        <v>16</v>
      </c>
      <c r="C365">
        <v>161</v>
      </c>
      <c r="D365">
        <v>5565</v>
      </c>
      <c r="E365" t="s">
        <v>297</v>
      </c>
      <c r="F365" s="336">
        <v>601100</v>
      </c>
    </row>
    <row r="366" spans="1:6">
      <c r="A366">
        <v>10</v>
      </c>
      <c r="B366">
        <v>16</v>
      </c>
      <c r="C366">
        <v>161</v>
      </c>
      <c r="D366">
        <v>5599</v>
      </c>
      <c r="E366" t="s">
        <v>522</v>
      </c>
      <c r="F366" s="336">
        <v>3729400</v>
      </c>
    </row>
    <row r="367" spans="1:6">
      <c r="A367">
        <v>10</v>
      </c>
      <c r="B367">
        <v>16</v>
      </c>
      <c r="C367">
        <v>161</v>
      </c>
      <c r="D367">
        <v>5618</v>
      </c>
      <c r="E367" t="s">
        <v>523</v>
      </c>
      <c r="F367" s="336">
        <v>1925835</v>
      </c>
    </row>
    <row r="368" spans="1:6">
      <c r="A368">
        <v>10</v>
      </c>
      <c r="B368">
        <v>16</v>
      </c>
      <c r="C368">
        <v>161</v>
      </c>
      <c r="D368">
        <v>5621</v>
      </c>
      <c r="E368" t="s">
        <v>524</v>
      </c>
      <c r="F368" s="336">
        <v>4030268</v>
      </c>
    </row>
    <row r="369" spans="1:6">
      <c r="A369">
        <v>10</v>
      </c>
      <c r="B369">
        <v>16</v>
      </c>
      <c r="C369">
        <v>161</v>
      </c>
      <c r="D369">
        <v>5629</v>
      </c>
      <c r="E369" t="s">
        <v>525</v>
      </c>
      <c r="F369" s="336">
        <v>133350</v>
      </c>
    </row>
    <row r="370" spans="1:6">
      <c r="A370">
        <v>10</v>
      </c>
      <c r="B370">
        <v>16</v>
      </c>
      <c r="C370">
        <v>161</v>
      </c>
      <c r="D370">
        <v>5640</v>
      </c>
      <c r="E370" t="s">
        <v>526</v>
      </c>
      <c r="F370" s="336">
        <v>1418162</v>
      </c>
    </row>
    <row r="371" spans="1:6">
      <c r="A371">
        <v>10</v>
      </c>
      <c r="B371">
        <v>16</v>
      </c>
      <c r="C371">
        <v>161</v>
      </c>
      <c r="D371">
        <v>5649</v>
      </c>
      <c r="E371" t="s">
        <v>527</v>
      </c>
      <c r="F371" s="336">
        <v>44200</v>
      </c>
    </row>
    <row r="372" spans="1:6">
      <c r="A372">
        <v>10</v>
      </c>
      <c r="B372">
        <v>16</v>
      </c>
      <c r="C372">
        <v>161</v>
      </c>
      <c r="D372">
        <v>5667</v>
      </c>
      <c r="E372" t="s">
        <v>528</v>
      </c>
      <c r="F372" s="336">
        <v>153855</v>
      </c>
    </row>
    <row r="373" spans="1:6">
      <c r="A373">
        <v>10</v>
      </c>
      <c r="B373">
        <v>16</v>
      </c>
      <c r="C373">
        <v>161</v>
      </c>
      <c r="D373">
        <v>5748</v>
      </c>
      <c r="E373" t="s">
        <v>529</v>
      </c>
      <c r="F373" s="336">
        <v>0</v>
      </c>
    </row>
    <row r="374" spans="1:6">
      <c r="A374">
        <v>10</v>
      </c>
      <c r="B374">
        <v>16</v>
      </c>
      <c r="C374">
        <v>161</v>
      </c>
      <c r="D374">
        <v>5916</v>
      </c>
      <c r="E374" t="s">
        <v>530</v>
      </c>
      <c r="F374" s="336">
        <v>11079500</v>
      </c>
    </row>
    <row r="375" spans="1:6">
      <c r="A375">
        <v>10</v>
      </c>
      <c r="B375">
        <v>16</v>
      </c>
      <c r="C375">
        <v>161</v>
      </c>
      <c r="D375">
        <v>5949</v>
      </c>
      <c r="E375" t="s">
        <v>531</v>
      </c>
      <c r="F375" s="336">
        <v>56225</v>
      </c>
    </row>
    <row r="376" spans="1:6">
      <c r="A376">
        <v>10</v>
      </c>
      <c r="B376">
        <v>16</v>
      </c>
      <c r="C376">
        <v>161</v>
      </c>
      <c r="D376">
        <v>5957</v>
      </c>
      <c r="E376" t="s">
        <v>532</v>
      </c>
      <c r="F376" s="336">
        <v>683975</v>
      </c>
    </row>
    <row r="377" spans="1:6">
      <c r="A377">
        <v>10</v>
      </c>
      <c r="B377">
        <v>16</v>
      </c>
      <c r="C377">
        <v>161</v>
      </c>
      <c r="D377">
        <v>5963</v>
      </c>
      <c r="E377" t="s">
        <v>533</v>
      </c>
      <c r="F377" s="336">
        <v>1983019</v>
      </c>
    </row>
    <row r="378" spans="1:6">
      <c r="A378">
        <v>10</v>
      </c>
      <c r="B378">
        <v>16</v>
      </c>
      <c r="C378">
        <v>161</v>
      </c>
      <c r="D378">
        <v>5978</v>
      </c>
      <c r="E378" t="s">
        <v>534</v>
      </c>
      <c r="F378" s="336">
        <v>145340</v>
      </c>
    </row>
    <row r="379" spans="1:6">
      <c r="A379">
        <v>10</v>
      </c>
      <c r="B379">
        <v>16</v>
      </c>
      <c r="C379">
        <v>161</v>
      </c>
      <c r="D379">
        <v>6068</v>
      </c>
      <c r="E379" t="s">
        <v>535</v>
      </c>
      <c r="F379" s="336">
        <v>12860000</v>
      </c>
    </row>
    <row r="380" spans="1:6">
      <c r="A380">
        <v>10</v>
      </c>
      <c r="B380">
        <v>16</v>
      </c>
      <c r="C380">
        <v>161</v>
      </c>
      <c r="D380">
        <v>6392</v>
      </c>
      <c r="E380" t="s">
        <v>536</v>
      </c>
      <c r="F380" s="336">
        <v>675000</v>
      </c>
    </row>
    <row r="381" spans="1:6">
      <c r="A381">
        <v>10</v>
      </c>
      <c r="B381">
        <v>16</v>
      </c>
      <c r="C381">
        <v>161</v>
      </c>
      <c r="D381">
        <v>6508</v>
      </c>
      <c r="E381" t="s">
        <v>537</v>
      </c>
      <c r="F381" s="336">
        <v>202150</v>
      </c>
    </row>
    <row r="382" spans="1:6">
      <c r="A382">
        <v>10</v>
      </c>
      <c r="B382">
        <v>16</v>
      </c>
      <c r="C382">
        <v>161</v>
      </c>
      <c r="D382">
        <v>6672</v>
      </c>
      <c r="E382" t="s">
        <v>538</v>
      </c>
      <c r="F382" s="336">
        <v>264075</v>
      </c>
    </row>
    <row r="383" spans="1:6">
      <c r="A383">
        <v>10</v>
      </c>
      <c r="B383">
        <v>16</v>
      </c>
      <c r="C383">
        <v>161</v>
      </c>
      <c r="D383">
        <v>6784</v>
      </c>
      <c r="E383" t="s">
        <v>539</v>
      </c>
      <c r="F383" s="336">
        <v>48230</v>
      </c>
    </row>
    <row r="384" spans="1:6">
      <c r="A384">
        <v>10</v>
      </c>
      <c r="B384">
        <v>16</v>
      </c>
      <c r="C384">
        <v>161</v>
      </c>
      <c r="D384">
        <v>7172</v>
      </c>
      <c r="E384" t="s">
        <v>540</v>
      </c>
      <c r="F384" s="336">
        <v>831600</v>
      </c>
    </row>
    <row r="385" spans="1:6">
      <c r="A385">
        <v>10</v>
      </c>
      <c r="B385">
        <v>16</v>
      </c>
      <c r="C385">
        <v>161</v>
      </c>
      <c r="D385">
        <v>7481</v>
      </c>
      <c r="E385" t="s">
        <v>541</v>
      </c>
      <c r="F385" s="336">
        <v>338946</v>
      </c>
    </row>
    <row r="386" spans="1:6">
      <c r="A386">
        <v>10</v>
      </c>
      <c r="B386">
        <v>16</v>
      </c>
      <c r="C386">
        <v>161</v>
      </c>
      <c r="D386">
        <v>7560</v>
      </c>
      <c r="E386" t="s">
        <v>542</v>
      </c>
      <c r="F386" s="336">
        <v>314800</v>
      </c>
    </row>
    <row r="387" spans="1:6">
      <c r="A387">
        <v>10</v>
      </c>
      <c r="B387">
        <v>16</v>
      </c>
      <c r="C387">
        <v>161</v>
      </c>
      <c r="D387">
        <v>7705</v>
      </c>
      <c r="E387" t="s">
        <v>543</v>
      </c>
      <c r="F387" s="336">
        <v>83900</v>
      </c>
    </row>
    <row r="388" spans="1:6">
      <c r="A388">
        <v>10</v>
      </c>
      <c r="B388">
        <v>16</v>
      </c>
      <c r="C388">
        <v>161</v>
      </c>
      <c r="D388">
        <v>7707</v>
      </c>
      <c r="E388" t="s">
        <v>544</v>
      </c>
      <c r="F388" s="336">
        <v>2348240</v>
      </c>
    </row>
    <row r="389" spans="1:6">
      <c r="A389">
        <v>10</v>
      </c>
      <c r="B389">
        <v>16</v>
      </c>
      <c r="C389">
        <v>161</v>
      </c>
      <c r="D389">
        <v>7787</v>
      </c>
      <c r="E389" t="s">
        <v>545</v>
      </c>
      <c r="F389" s="336">
        <v>63375</v>
      </c>
    </row>
    <row r="390" spans="1:6">
      <c r="A390">
        <v>10</v>
      </c>
      <c r="B390">
        <v>16</v>
      </c>
      <c r="C390">
        <v>161</v>
      </c>
      <c r="D390">
        <v>7800</v>
      </c>
      <c r="E390" t="s">
        <v>546</v>
      </c>
      <c r="F390" s="336">
        <v>112300</v>
      </c>
    </row>
    <row r="391" spans="1:6">
      <c r="A391">
        <v>10</v>
      </c>
      <c r="B391">
        <v>16</v>
      </c>
      <c r="C391">
        <v>161</v>
      </c>
      <c r="D391">
        <v>7805</v>
      </c>
      <c r="E391" t="s">
        <v>547</v>
      </c>
      <c r="F391" s="336">
        <v>44200</v>
      </c>
    </row>
    <row r="392" spans="1:6">
      <c r="A392">
        <v>10</v>
      </c>
      <c r="B392">
        <v>16</v>
      </c>
      <c r="C392">
        <v>161</v>
      </c>
      <c r="D392">
        <v>7860</v>
      </c>
      <c r="E392" t="s">
        <v>548</v>
      </c>
      <c r="F392" s="336">
        <v>1954600</v>
      </c>
    </row>
    <row r="393" spans="1:6">
      <c r="A393">
        <v>10</v>
      </c>
      <c r="B393">
        <v>16</v>
      </c>
      <c r="C393">
        <v>161</v>
      </c>
      <c r="D393">
        <v>8547</v>
      </c>
      <c r="E393" t="s">
        <v>549</v>
      </c>
      <c r="F393" s="336">
        <v>0</v>
      </c>
    </row>
    <row r="394" spans="1:6">
      <c r="A394">
        <v>10</v>
      </c>
      <c r="B394">
        <v>16</v>
      </c>
      <c r="C394">
        <v>161</v>
      </c>
      <c r="D394">
        <v>9194</v>
      </c>
      <c r="E394" t="s">
        <v>550</v>
      </c>
      <c r="F394" s="336">
        <v>0</v>
      </c>
    </row>
    <row r="395" spans="1:6">
      <c r="A395">
        <v>10</v>
      </c>
      <c r="B395">
        <v>16</v>
      </c>
      <c r="C395">
        <v>161</v>
      </c>
      <c r="D395">
        <v>9248</v>
      </c>
      <c r="E395" t="s">
        <v>551</v>
      </c>
      <c r="F395" s="336">
        <v>0</v>
      </c>
    </row>
    <row r="396" spans="1:6">
      <c r="A396">
        <v>10</v>
      </c>
      <c r="B396">
        <v>16</v>
      </c>
      <c r="C396">
        <v>161</v>
      </c>
      <c r="D396">
        <v>9252</v>
      </c>
      <c r="E396" t="s">
        <v>552</v>
      </c>
      <c r="F396" s="336">
        <v>0</v>
      </c>
    </row>
    <row r="397" spans="1:6">
      <c r="A397">
        <v>10</v>
      </c>
      <c r="B397">
        <v>16</v>
      </c>
      <c r="C397">
        <v>161</v>
      </c>
      <c r="D397">
        <v>9316</v>
      </c>
      <c r="E397" t="s">
        <v>553</v>
      </c>
      <c r="F397" s="336">
        <v>0</v>
      </c>
    </row>
    <row r="398" spans="1:6">
      <c r="A398">
        <v>10</v>
      </c>
      <c r="B398">
        <v>16</v>
      </c>
      <c r="C398">
        <v>161</v>
      </c>
      <c r="D398">
        <v>9433</v>
      </c>
      <c r="E398" t="s">
        <v>554</v>
      </c>
      <c r="F398" s="336">
        <v>0</v>
      </c>
    </row>
    <row r="399" spans="1:6">
      <c r="A399">
        <v>10</v>
      </c>
      <c r="B399">
        <v>16</v>
      </c>
      <c r="C399">
        <v>161</v>
      </c>
      <c r="D399">
        <v>9475</v>
      </c>
      <c r="E399" t="s">
        <v>555</v>
      </c>
      <c r="F399" s="336">
        <v>0</v>
      </c>
    </row>
    <row r="400" spans="1:6">
      <c r="A400">
        <v>10</v>
      </c>
      <c r="B400">
        <v>16</v>
      </c>
      <c r="C400">
        <v>161</v>
      </c>
      <c r="D400">
        <v>9535</v>
      </c>
      <c r="E400" t="s">
        <v>556</v>
      </c>
      <c r="F400" s="336">
        <v>0</v>
      </c>
    </row>
    <row r="401" spans="1:6">
      <c r="A401">
        <v>10</v>
      </c>
      <c r="B401">
        <v>16</v>
      </c>
      <c r="C401">
        <v>161</v>
      </c>
      <c r="D401">
        <v>9570</v>
      </c>
      <c r="E401" t="s">
        <v>557</v>
      </c>
      <c r="F401" s="336">
        <v>0</v>
      </c>
    </row>
    <row r="402" spans="1:6">
      <c r="A402">
        <v>30</v>
      </c>
      <c r="B402">
        <v>31</v>
      </c>
      <c r="C402">
        <v>313</v>
      </c>
      <c r="D402">
        <v>1304</v>
      </c>
      <c r="E402" t="s">
        <v>558</v>
      </c>
      <c r="F402" s="336">
        <v>1777600</v>
      </c>
    </row>
    <row r="403" spans="1:6">
      <c r="A403">
        <v>30</v>
      </c>
      <c r="B403">
        <v>31</v>
      </c>
      <c r="C403">
        <v>313</v>
      </c>
      <c r="D403">
        <v>1965</v>
      </c>
      <c r="E403" t="s">
        <v>559</v>
      </c>
      <c r="F403" s="336">
        <v>31495135</v>
      </c>
    </row>
    <row r="404" spans="1:6">
      <c r="A404">
        <v>30</v>
      </c>
      <c r="B404">
        <v>31</v>
      </c>
      <c r="C404">
        <v>313</v>
      </c>
      <c r="D404">
        <v>2024</v>
      </c>
      <c r="E404" t="s">
        <v>560</v>
      </c>
      <c r="F404" s="336">
        <v>51116</v>
      </c>
    </row>
    <row r="405" spans="1:6">
      <c r="A405">
        <v>30</v>
      </c>
      <c r="B405">
        <v>31</v>
      </c>
      <c r="C405">
        <v>313</v>
      </c>
      <c r="D405">
        <v>2157</v>
      </c>
      <c r="E405" t="s">
        <v>561</v>
      </c>
      <c r="F405" s="336">
        <v>47462426</v>
      </c>
    </row>
    <row r="406" spans="1:6">
      <c r="A406">
        <v>30</v>
      </c>
      <c r="B406">
        <v>31</v>
      </c>
      <c r="C406">
        <v>313</v>
      </c>
      <c r="D406">
        <v>2358</v>
      </c>
      <c r="E406" t="s">
        <v>562</v>
      </c>
      <c r="F406" s="336">
        <v>9961391</v>
      </c>
    </row>
    <row r="407" spans="1:6">
      <c r="A407">
        <v>30</v>
      </c>
      <c r="B407">
        <v>31</v>
      </c>
      <c r="C407">
        <v>313</v>
      </c>
      <c r="D407">
        <v>2360</v>
      </c>
      <c r="E407" t="s">
        <v>563</v>
      </c>
      <c r="F407" s="336">
        <v>8144000</v>
      </c>
    </row>
    <row r="408" spans="1:6">
      <c r="A408">
        <v>30</v>
      </c>
      <c r="B408">
        <v>31</v>
      </c>
      <c r="C408">
        <v>313</v>
      </c>
      <c r="D408">
        <v>2909</v>
      </c>
      <c r="E408" t="s">
        <v>564</v>
      </c>
      <c r="F408" s="336">
        <v>22482352</v>
      </c>
    </row>
    <row r="409" spans="1:6">
      <c r="A409">
        <v>30</v>
      </c>
      <c r="B409">
        <v>31</v>
      </c>
      <c r="C409">
        <v>313</v>
      </c>
      <c r="D409">
        <v>2912</v>
      </c>
      <c r="E409" t="s">
        <v>565</v>
      </c>
      <c r="F409" s="336">
        <v>0</v>
      </c>
    </row>
    <row r="410" spans="1:6">
      <c r="A410">
        <v>30</v>
      </c>
      <c r="B410">
        <v>31</v>
      </c>
      <c r="C410">
        <v>313</v>
      </c>
      <c r="D410">
        <v>3040</v>
      </c>
      <c r="E410" t="s">
        <v>566</v>
      </c>
      <c r="F410" s="336">
        <v>323572848</v>
      </c>
    </row>
    <row r="411" spans="1:6">
      <c r="A411">
        <v>30</v>
      </c>
      <c r="B411">
        <v>31</v>
      </c>
      <c r="C411">
        <v>313</v>
      </c>
      <c r="D411">
        <v>3645</v>
      </c>
      <c r="E411" t="s">
        <v>342</v>
      </c>
      <c r="F411" s="336">
        <v>14220550</v>
      </c>
    </row>
    <row r="412" spans="1:6">
      <c r="A412">
        <v>30</v>
      </c>
      <c r="B412">
        <v>31</v>
      </c>
      <c r="C412">
        <v>313</v>
      </c>
      <c r="D412">
        <v>3805</v>
      </c>
      <c r="E412" t="s">
        <v>567</v>
      </c>
      <c r="F412" s="336">
        <v>52803355</v>
      </c>
    </row>
    <row r="413" spans="1:6">
      <c r="A413">
        <v>30</v>
      </c>
      <c r="B413">
        <v>31</v>
      </c>
      <c r="C413">
        <v>313</v>
      </c>
      <c r="D413">
        <v>3938</v>
      </c>
      <c r="E413" t="s">
        <v>568</v>
      </c>
      <c r="F413" s="336">
        <v>15436226</v>
      </c>
    </row>
    <row r="414" spans="1:6">
      <c r="A414">
        <v>30</v>
      </c>
      <c r="B414">
        <v>31</v>
      </c>
      <c r="C414">
        <v>313</v>
      </c>
      <c r="D414">
        <v>3941</v>
      </c>
      <c r="E414" t="s">
        <v>569</v>
      </c>
      <c r="F414" s="336">
        <v>9435160</v>
      </c>
    </row>
    <row r="415" spans="1:6">
      <c r="A415">
        <v>30</v>
      </c>
      <c r="B415">
        <v>31</v>
      </c>
      <c r="C415">
        <v>313</v>
      </c>
      <c r="D415">
        <v>3967</v>
      </c>
      <c r="E415" t="s">
        <v>570</v>
      </c>
      <c r="F415" s="336">
        <v>0</v>
      </c>
    </row>
    <row r="416" spans="1:6">
      <c r="A416">
        <v>30</v>
      </c>
      <c r="B416">
        <v>31</v>
      </c>
      <c r="C416">
        <v>313</v>
      </c>
      <c r="D416">
        <v>4147</v>
      </c>
      <c r="E416" t="s">
        <v>571</v>
      </c>
      <c r="F416" s="336">
        <v>39000</v>
      </c>
    </row>
    <row r="417" spans="1:6">
      <c r="A417">
        <v>30</v>
      </c>
      <c r="B417">
        <v>31</v>
      </c>
      <c r="C417">
        <v>313</v>
      </c>
      <c r="D417">
        <v>4513</v>
      </c>
      <c r="E417" t="s">
        <v>365</v>
      </c>
      <c r="F417" s="336">
        <v>528660</v>
      </c>
    </row>
    <row r="418" spans="1:6">
      <c r="A418">
        <v>30</v>
      </c>
      <c r="B418">
        <v>31</v>
      </c>
      <c r="C418">
        <v>313</v>
      </c>
      <c r="D418">
        <v>4652</v>
      </c>
      <c r="E418" t="s">
        <v>572</v>
      </c>
      <c r="F418" s="336">
        <v>364617491</v>
      </c>
    </row>
    <row r="419" spans="1:6">
      <c r="A419">
        <v>30</v>
      </c>
      <c r="B419">
        <v>31</v>
      </c>
      <c r="C419">
        <v>313</v>
      </c>
      <c r="D419">
        <v>4725</v>
      </c>
      <c r="E419" t="s">
        <v>573</v>
      </c>
      <c r="F419" s="336">
        <v>0</v>
      </c>
    </row>
    <row r="420" spans="1:6">
      <c r="A420">
        <v>30</v>
      </c>
      <c r="B420">
        <v>31</v>
      </c>
      <c r="C420">
        <v>313</v>
      </c>
      <c r="D420">
        <v>5023</v>
      </c>
      <c r="E420" t="s">
        <v>574</v>
      </c>
      <c r="F420" s="336">
        <v>5674720</v>
      </c>
    </row>
    <row r="421" spans="1:6">
      <c r="A421">
        <v>30</v>
      </c>
      <c r="B421">
        <v>31</v>
      </c>
      <c r="C421">
        <v>313</v>
      </c>
      <c r="D421">
        <v>5436</v>
      </c>
      <c r="E421" t="s">
        <v>575</v>
      </c>
      <c r="F421" s="336">
        <v>915050</v>
      </c>
    </row>
    <row r="422" spans="1:6">
      <c r="A422">
        <v>30</v>
      </c>
      <c r="B422">
        <v>31</v>
      </c>
      <c r="C422">
        <v>313</v>
      </c>
      <c r="D422">
        <v>5556</v>
      </c>
      <c r="E422" t="s">
        <v>576</v>
      </c>
      <c r="F422" s="336">
        <v>19373420</v>
      </c>
    </row>
    <row r="423" spans="1:6">
      <c r="A423">
        <v>30</v>
      </c>
      <c r="B423">
        <v>31</v>
      </c>
      <c r="C423">
        <v>313</v>
      </c>
      <c r="D423">
        <v>5616</v>
      </c>
      <c r="E423" t="s">
        <v>468</v>
      </c>
      <c r="F423" s="336">
        <v>24723700</v>
      </c>
    </row>
    <row r="424" spans="1:6">
      <c r="A424">
        <v>30</v>
      </c>
      <c r="B424">
        <v>31</v>
      </c>
      <c r="C424">
        <v>313</v>
      </c>
      <c r="D424">
        <v>6452</v>
      </c>
      <c r="E424" t="s">
        <v>577</v>
      </c>
      <c r="F424" s="336">
        <v>39496050</v>
      </c>
    </row>
    <row r="425" spans="1:6">
      <c r="A425">
        <v>30</v>
      </c>
      <c r="B425">
        <v>31</v>
      </c>
      <c r="C425">
        <v>313</v>
      </c>
      <c r="D425">
        <v>6983</v>
      </c>
      <c r="E425" t="s">
        <v>578</v>
      </c>
      <c r="F425" s="336">
        <v>796680</v>
      </c>
    </row>
    <row r="426" spans="1:6">
      <c r="A426">
        <v>30</v>
      </c>
      <c r="B426">
        <v>31</v>
      </c>
      <c r="C426">
        <v>313</v>
      </c>
      <c r="D426">
        <v>7083</v>
      </c>
      <c r="E426" t="s">
        <v>579</v>
      </c>
      <c r="F426" s="336">
        <v>0</v>
      </c>
    </row>
    <row r="427" spans="1:6">
      <c r="A427">
        <v>30</v>
      </c>
      <c r="B427">
        <v>31</v>
      </c>
      <c r="C427">
        <v>313</v>
      </c>
      <c r="D427">
        <v>7213</v>
      </c>
      <c r="E427" t="s">
        <v>580</v>
      </c>
      <c r="F427" s="336">
        <v>0</v>
      </c>
    </row>
    <row r="428" spans="1:6">
      <c r="A428">
        <v>30</v>
      </c>
      <c r="B428">
        <v>31</v>
      </c>
      <c r="C428">
        <v>313</v>
      </c>
      <c r="D428">
        <v>7328</v>
      </c>
      <c r="E428" t="s">
        <v>429</v>
      </c>
      <c r="F428" s="336">
        <v>425940</v>
      </c>
    </row>
    <row r="429" spans="1:6">
      <c r="A429">
        <v>30</v>
      </c>
      <c r="B429">
        <v>31</v>
      </c>
      <c r="C429">
        <v>313</v>
      </c>
      <c r="D429">
        <v>7412</v>
      </c>
      <c r="E429" t="s">
        <v>581</v>
      </c>
      <c r="F429" s="336">
        <v>3948000</v>
      </c>
    </row>
    <row r="430" spans="1:6">
      <c r="A430">
        <v>30</v>
      </c>
      <c r="B430">
        <v>31</v>
      </c>
      <c r="C430">
        <v>313</v>
      </c>
      <c r="D430">
        <v>7509</v>
      </c>
      <c r="E430" t="s">
        <v>582</v>
      </c>
      <c r="F430" s="336">
        <v>1009900</v>
      </c>
    </row>
    <row r="431" spans="1:6">
      <c r="A431">
        <v>30</v>
      </c>
      <c r="B431">
        <v>31</v>
      </c>
      <c r="C431">
        <v>313</v>
      </c>
      <c r="D431">
        <v>7604</v>
      </c>
      <c r="E431" t="s">
        <v>583</v>
      </c>
      <c r="F431" s="336">
        <v>179698885</v>
      </c>
    </row>
    <row r="432" spans="1:6">
      <c r="A432">
        <v>30</v>
      </c>
      <c r="B432">
        <v>31</v>
      </c>
      <c r="C432">
        <v>313</v>
      </c>
      <c r="D432">
        <v>7741</v>
      </c>
      <c r="E432" t="s">
        <v>584</v>
      </c>
      <c r="F432" s="336">
        <v>262514694</v>
      </c>
    </row>
    <row r="433" spans="1:6">
      <c r="A433">
        <v>30</v>
      </c>
      <c r="B433">
        <v>31</v>
      </c>
      <c r="C433">
        <v>313</v>
      </c>
      <c r="D433">
        <v>8323</v>
      </c>
      <c r="E433" t="s">
        <v>585</v>
      </c>
      <c r="F433" s="336">
        <v>97200</v>
      </c>
    </row>
    <row r="434" spans="1:6">
      <c r="A434">
        <v>30</v>
      </c>
      <c r="B434">
        <v>31</v>
      </c>
      <c r="C434">
        <v>313</v>
      </c>
      <c r="D434">
        <v>8324</v>
      </c>
      <c r="E434" t="s">
        <v>586</v>
      </c>
      <c r="F434" s="336">
        <v>450292</v>
      </c>
    </row>
    <row r="435" spans="1:6">
      <c r="A435">
        <v>30</v>
      </c>
      <c r="B435">
        <v>31</v>
      </c>
      <c r="C435">
        <v>313</v>
      </c>
      <c r="D435">
        <v>8372</v>
      </c>
      <c r="E435">
        <v>1009</v>
      </c>
      <c r="F435" s="336">
        <v>19168730</v>
      </c>
    </row>
    <row r="436" spans="1:6">
      <c r="A436">
        <v>30</v>
      </c>
      <c r="B436">
        <v>31</v>
      </c>
      <c r="C436">
        <v>313</v>
      </c>
      <c r="D436">
        <v>9190</v>
      </c>
      <c r="E436" t="s">
        <v>587</v>
      </c>
      <c r="F436" s="336">
        <v>0</v>
      </c>
    </row>
    <row r="437" spans="1:6">
      <c r="A437">
        <v>30</v>
      </c>
      <c r="B437">
        <v>31</v>
      </c>
      <c r="C437">
        <v>313</v>
      </c>
      <c r="D437">
        <v>9250</v>
      </c>
      <c r="E437" t="s">
        <v>588</v>
      </c>
      <c r="F437" s="336">
        <v>2901580</v>
      </c>
    </row>
    <row r="438" spans="1:6">
      <c r="A438">
        <v>30</v>
      </c>
      <c r="B438">
        <v>31</v>
      </c>
      <c r="C438">
        <v>313</v>
      </c>
      <c r="D438">
        <v>9264</v>
      </c>
      <c r="E438" t="s">
        <v>589</v>
      </c>
      <c r="F438" s="336">
        <v>0</v>
      </c>
    </row>
    <row r="439" spans="1:6">
      <c r="A439">
        <v>30</v>
      </c>
      <c r="B439">
        <v>31</v>
      </c>
      <c r="C439">
        <v>313</v>
      </c>
      <c r="D439">
        <v>9313</v>
      </c>
      <c r="E439" t="s">
        <v>590</v>
      </c>
      <c r="F439" s="336">
        <v>0</v>
      </c>
    </row>
    <row r="440" spans="1:6">
      <c r="A440">
        <v>30</v>
      </c>
      <c r="B440">
        <v>31</v>
      </c>
      <c r="C440">
        <v>313</v>
      </c>
      <c r="D440">
        <v>9359</v>
      </c>
      <c r="E440" t="s">
        <v>591</v>
      </c>
      <c r="F440" s="336">
        <v>3978450</v>
      </c>
    </row>
    <row r="441" spans="1:6">
      <c r="A441">
        <v>30</v>
      </c>
      <c r="B441">
        <v>31</v>
      </c>
      <c r="C441">
        <v>313</v>
      </c>
      <c r="D441">
        <v>9958</v>
      </c>
      <c r="E441" t="s">
        <v>592</v>
      </c>
      <c r="F441" s="336">
        <v>160902973</v>
      </c>
    </row>
    <row r="442" spans="1:6">
      <c r="A442">
        <v>30</v>
      </c>
      <c r="B442">
        <v>31</v>
      </c>
      <c r="C442">
        <v>314</v>
      </c>
      <c r="D442">
        <v>1139</v>
      </c>
      <c r="E442" t="s">
        <v>593</v>
      </c>
      <c r="F442" s="336">
        <v>27571843</v>
      </c>
    </row>
    <row r="443" spans="1:6">
      <c r="A443">
        <v>30</v>
      </c>
      <c r="B443">
        <v>31</v>
      </c>
      <c r="C443">
        <v>314</v>
      </c>
      <c r="D443">
        <v>1183</v>
      </c>
      <c r="E443" t="s">
        <v>594</v>
      </c>
      <c r="F443" s="336">
        <v>23312651</v>
      </c>
    </row>
    <row r="444" spans="1:6">
      <c r="A444">
        <v>30</v>
      </c>
      <c r="B444">
        <v>31</v>
      </c>
      <c r="C444">
        <v>314</v>
      </c>
      <c r="D444">
        <v>1258</v>
      </c>
      <c r="E444" t="s">
        <v>595</v>
      </c>
      <c r="F444" s="336">
        <v>6142631</v>
      </c>
    </row>
    <row r="445" spans="1:6">
      <c r="A445">
        <v>30</v>
      </c>
      <c r="B445">
        <v>31</v>
      </c>
      <c r="C445">
        <v>314</v>
      </c>
      <c r="D445">
        <v>1571</v>
      </c>
      <c r="E445" t="s">
        <v>596</v>
      </c>
      <c r="F445" s="336">
        <v>99115820</v>
      </c>
    </row>
    <row r="446" spans="1:6">
      <c r="A446">
        <v>30</v>
      </c>
      <c r="B446">
        <v>31</v>
      </c>
      <c r="C446">
        <v>314</v>
      </c>
      <c r="D446">
        <v>1608</v>
      </c>
      <c r="E446" t="s">
        <v>356</v>
      </c>
      <c r="F446" s="336">
        <v>186915121</v>
      </c>
    </row>
    <row r="447" spans="1:6">
      <c r="A447">
        <v>30</v>
      </c>
      <c r="B447">
        <v>31</v>
      </c>
      <c r="C447">
        <v>314</v>
      </c>
      <c r="D447">
        <v>1703</v>
      </c>
      <c r="E447" t="s">
        <v>597</v>
      </c>
      <c r="F447" s="336">
        <v>4671161</v>
      </c>
    </row>
    <row r="448" spans="1:6">
      <c r="A448">
        <v>30</v>
      </c>
      <c r="B448">
        <v>31</v>
      </c>
      <c r="C448">
        <v>314</v>
      </c>
      <c r="D448">
        <v>1802</v>
      </c>
      <c r="E448" t="s">
        <v>598</v>
      </c>
      <c r="F448" s="336">
        <v>13554615</v>
      </c>
    </row>
    <row r="449" spans="1:6">
      <c r="A449">
        <v>30</v>
      </c>
      <c r="B449">
        <v>31</v>
      </c>
      <c r="C449">
        <v>314</v>
      </c>
      <c r="D449">
        <v>2054</v>
      </c>
      <c r="E449" t="s">
        <v>599</v>
      </c>
      <c r="F449" s="336">
        <v>65864860</v>
      </c>
    </row>
    <row r="450" spans="1:6">
      <c r="A450">
        <v>30</v>
      </c>
      <c r="B450">
        <v>31</v>
      </c>
      <c r="C450">
        <v>314</v>
      </c>
      <c r="D450">
        <v>2695</v>
      </c>
      <c r="E450" t="s">
        <v>600</v>
      </c>
      <c r="F450" s="336">
        <v>1514870</v>
      </c>
    </row>
    <row r="451" spans="1:6">
      <c r="A451">
        <v>30</v>
      </c>
      <c r="B451">
        <v>31</v>
      </c>
      <c r="C451">
        <v>314</v>
      </c>
      <c r="D451">
        <v>3044</v>
      </c>
      <c r="E451" t="s">
        <v>601</v>
      </c>
      <c r="F451" s="336">
        <v>13560000</v>
      </c>
    </row>
    <row r="452" spans="1:6">
      <c r="A452">
        <v>30</v>
      </c>
      <c r="B452">
        <v>31</v>
      </c>
      <c r="C452">
        <v>314</v>
      </c>
      <c r="D452">
        <v>3146</v>
      </c>
      <c r="E452" t="s">
        <v>602</v>
      </c>
      <c r="F452" s="336">
        <v>14711160</v>
      </c>
    </row>
    <row r="453" spans="1:6">
      <c r="A453">
        <v>30</v>
      </c>
      <c r="B453">
        <v>31</v>
      </c>
      <c r="C453">
        <v>314</v>
      </c>
      <c r="D453">
        <v>3420</v>
      </c>
      <c r="E453" t="s">
        <v>603</v>
      </c>
      <c r="F453" s="336">
        <v>56362902</v>
      </c>
    </row>
    <row r="454" spans="1:6">
      <c r="A454">
        <v>30</v>
      </c>
      <c r="B454">
        <v>31</v>
      </c>
      <c r="C454">
        <v>314</v>
      </c>
      <c r="D454">
        <v>3559</v>
      </c>
      <c r="E454" t="s">
        <v>604</v>
      </c>
      <c r="F454" s="336">
        <v>31956295</v>
      </c>
    </row>
    <row r="455" spans="1:6">
      <c r="A455">
        <v>30</v>
      </c>
      <c r="B455">
        <v>31</v>
      </c>
      <c r="C455">
        <v>314</v>
      </c>
      <c r="D455">
        <v>3722</v>
      </c>
      <c r="E455" t="s">
        <v>605</v>
      </c>
      <c r="F455" s="336">
        <v>1769000</v>
      </c>
    </row>
    <row r="456" spans="1:6">
      <c r="A456">
        <v>30</v>
      </c>
      <c r="B456">
        <v>31</v>
      </c>
      <c r="C456">
        <v>314</v>
      </c>
      <c r="D456">
        <v>3797</v>
      </c>
      <c r="E456" t="s">
        <v>606</v>
      </c>
      <c r="F456" s="336">
        <v>0</v>
      </c>
    </row>
    <row r="457" spans="1:6">
      <c r="A457">
        <v>30</v>
      </c>
      <c r="B457">
        <v>31</v>
      </c>
      <c r="C457">
        <v>314</v>
      </c>
      <c r="D457">
        <v>4495</v>
      </c>
      <c r="E457" t="s">
        <v>607</v>
      </c>
      <c r="F457" s="336">
        <v>30035428</v>
      </c>
    </row>
    <row r="458" spans="1:6">
      <c r="A458">
        <v>30</v>
      </c>
      <c r="B458">
        <v>31</v>
      </c>
      <c r="C458">
        <v>314</v>
      </c>
      <c r="D458">
        <v>4513</v>
      </c>
      <c r="E458" t="s">
        <v>365</v>
      </c>
      <c r="F458" s="336">
        <v>6750</v>
      </c>
    </row>
    <row r="459" spans="1:6">
      <c r="A459">
        <v>30</v>
      </c>
      <c r="B459">
        <v>31</v>
      </c>
      <c r="C459">
        <v>314</v>
      </c>
      <c r="D459">
        <v>4612</v>
      </c>
      <c r="E459" t="s">
        <v>608</v>
      </c>
      <c r="F459" s="336">
        <v>50416314</v>
      </c>
    </row>
    <row r="460" spans="1:6">
      <c r="A460">
        <v>30</v>
      </c>
      <c r="B460">
        <v>31</v>
      </c>
      <c r="C460">
        <v>314</v>
      </c>
      <c r="D460">
        <v>4650</v>
      </c>
      <c r="E460" t="s">
        <v>609</v>
      </c>
      <c r="F460" s="336">
        <v>157575743</v>
      </c>
    </row>
    <row r="461" spans="1:6">
      <c r="A461">
        <v>30</v>
      </c>
      <c r="B461">
        <v>31</v>
      </c>
      <c r="C461">
        <v>314</v>
      </c>
      <c r="D461">
        <v>4725</v>
      </c>
      <c r="E461" t="s">
        <v>573</v>
      </c>
      <c r="F461" s="336">
        <v>32417277</v>
      </c>
    </row>
    <row r="462" spans="1:6">
      <c r="A462">
        <v>30</v>
      </c>
      <c r="B462">
        <v>31</v>
      </c>
      <c r="C462">
        <v>314</v>
      </c>
      <c r="D462">
        <v>4922</v>
      </c>
      <c r="E462" t="s">
        <v>610</v>
      </c>
      <c r="F462" s="336">
        <v>21638340</v>
      </c>
    </row>
    <row r="463" spans="1:6">
      <c r="A463">
        <v>30</v>
      </c>
      <c r="B463">
        <v>31</v>
      </c>
      <c r="C463">
        <v>314</v>
      </c>
      <c r="D463">
        <v>5037</v>
      </c>
      <c r="E463" t="s">
        <v>517</v>
      </c>
      <c r="F463" s="336">
        <v>0</v>
      </c>
    </row>
    <row r="464" spans="1:6">
      <c r="A464">
        <v>30</v>
      </c>
      <c r="B464">
        <v>31</v>
      </c>
      <c r="C464">
        <v>314</v>
      </c>
      <c r="D464">
        <v>5265</v>
      </c>
      <c r="E464" t="s">
        <v>611</v>
      </c>
      <c r="F464" s="336">
        <v>1483250</v>
      </c>
    </row>
    <row r="465" spans="1:6">
      <c r="A465">
        <v>30</v>
      </c>
      <c r="B465">
        <v>31</v>
      </c>
      <c r="C465">
        <v>314</v>
      </c>
      <c r="D465">
        <v>5348</v>
      </c>
      <c r="E465" t="s">
        <v>612</v>
      </c>
      <c r="F465" s="336">
        <v>11799640</v>
      </c>
    </row>
    <row r="466" spans="1:6">
      <c r="A466">
        <v>30</v>
      </c>
      <c r="B466">
        <v>31</v>
      </c>
      <c r="C466">
        <v>314</v>
      </c>
      <c r="D466">
        <v>5519</v>
      </c>
      <c r="E466" t="s">
        <v>613</v>
      </c>
      <c r="F466" s="336">
        <v>0</v>
      </c>
    </row>
    <row r="467" spans="1:6">
      <c r="A467">
        <v>30</v>
      </c>
      <c r="B467">
        <v>31</v>
      </c>
      <c r="C467">
        <v>314</v>
      </c>
      <c r="D467">
        <v>5594</v>
      </c>
      <c r="E467" t="s">
        <v>614</v>
      </c>
      <c r="F467" s="336">
        <v>0</v>
      </c>
    </row>
    <row r="468" spans="1:6">
      <c r="A468">
        <v>30</v>
      </c>
      <c r="B468">
        <v>31</v>
      </c>
      <c r="C468">
        <v>314</v>
      </c>
      <c r="D468">
        <v>5775</v>
      </c>
      <c r="E468" t="s">
        <v>615</v>
      </c>
      <c r="F468" s="336">
        <v>975755</v>
      </c>
    </row>
    <row r="469" spans="1:6">
      <c r="A469">
        <v>30</v>
      </c>
      <c r="B469">
        <v>31</v>
      </c>
      <c r="C469">
        <v>314</v>
      </c>
      <c r="D469">
        <v>6983</v>
      </c>
      <c r="E469" t="s">
        <v>578</v>
      </c>
      <c r="F469" s="336">
        <v>35970</v>
      </c>
    </row>
    <row r="470" spans="1:6">
      <c r="A470">
        <v>30</v>
      </c>
      <c r="B470">
        <v>31</v>
      </c>
      <c r="C470">
        <v>314</v>
      </c>
      <c r="D470">
        <v>7328</v>
      </c>
      <c r="E470" t="s">
        <v>429</v>
      </c>
      <c r="F470" s="336">
        <v>10675466</v>
      </c>
    </row>
    <row r="471" spans="1:6">
      <c r="A471">
        <v>30</v>
      </c>
      <c r="B471">
        <v>31</v>
      </c>
      <c r="C471">
        <v>314</v>
      </c>
      <c r="D471">
        <v>7604</v>
      </c>
      <c r="E471" t="s">
        <v>583</v>
      </c>
      <c r="F471" s="336">
        <v>0</v>
      </c>
    </row>
    <row r="472" spans="1:6">
      <c r="A472">
        <v>30</v>
      </c>
      <c r="B472">
        <v>31</v>
      </c>
      <c r="C472">
        <v>314</v>
      </c>
      <c r="D472">
        <v>7638</v>
      </c>
      <c r="E472" t="s">
        <v>616</v>
      </c>
      <c r="F472" s="336">
        <v>8721200</v>
      </c>
    </row>
    <row r="473" spans="1:6">
      <c r="A473">
        <v>30</v>
      </c>
      <c r="B473">
        <v>31</v>
      </c>
      <c r="C473">
        <v>314</v>
      </c>
      <c r="D473">
        <v>7660</v>
      </c>
      <c r="E473" t="s">
        <v>617</v>
      </c>
      <c r="F473" s="336">
        <v>4614168</v>
      </c>
    </row>
    <row r="474" spans="1:6">
      <c r="A474">
        <v>30</v>
      </c>
      <c r="B474">
        <v>31</v>
      </c>
      <c r="C474">
        <v>314</v>
      </c>
      <c r="D474">
        <v>7741</v>
      </c>
      <c r="E474" t="s">
        <v>584</v>
      </c>
      <c r="F474" s="336">
        <v>0</v>
      </c>
    </row>
    <row r="475" spans="1:6">
      <c r="A475">
        <v>30</v>
      </c>
      <c r="B475">
        <v>31</v>
      </c>
      <c r="C475">
        <v>314</v>
      </c>
      <c r="D475">
        <v>8021</v>
      </c>
      <c r="E475" t="s">
        <v>618</v>
      </c>
      <c r="F475" s="336">
        <v>2565168</v>
      </c>
    </row>
    <row r="476" spans="1:6">
      <c r="A476">
        <v>30</v>
      </c>
      <c r="B476">
        <v>31</v>
      </c>
      <c r="C476">
        <v>314</v>
      </c>
      <c r="D476">
        <v>8075</v>
      </c>
      <c r="E476" t="s">
        <v>619</v>
      </c>
      <c r="F476" s="336">
        <v>0</v>
      </c>
    </row>
    <row r="477" spans="1:6">
      <c r="A477">
        <v>30</v>
      </c>
      <c r="B477">
        <v>31</v>
      </c>
      <c r="C477">
        <v>314</v>
      </c>
      <c r="D477">
        <v>8140</v>
      </c>
      <c r="E477" t="s">
        <v>620</v>
      </c>
      <c r="F477" s="336">
        <v>188207653</v>
      </c>
    </row>
    <row r="478" spans="1:6">
      <c r="A478">
        <v>30</v>
      </c>
      <c r="B478">
        <v>31</v>
      </c>
      <c r="C478">
        <v>314</v>
      </c>
      <c r="D478">
        <v>8336</v>
      </c>
      <c r="E478" t="s">
        <v>621</v>
      </c>
      <c r="F478" s="336">
        <v>286736358</v>
      </c>
    </row>
    <row r="479" spans="1:6">
      <c r="A479">
        <v>30</v>
      </c>
      <c r="B479">
        <v>31</v>
      </c>
      <c r="C479">
        <v>314</v>
      </c>
      <c r="D479">
        <v>8815</v>
      </c>
      <c r="E479" t="s">
        <v>622</v>
      </c>
      <c r="F479" s="336">
        <v>0</v>
      </c>
    </row>
    <row r="480" spans="1:6">
      <c r="A480">
        <v>30</v>
      </c>
      <c r="B480">
        <v>31</v>
      </c>
      <c r="C480">
        <v>314</v>
      </c>
      <c r="D480">
        <v>9045</v>
      </c>
      <c r="E480" t="s">
        <v>623</v>
      </c>
      <c r="F480" s="336">
        <v>0</v>
      </c>
    </row>
    <row r="481" spans="1:6">
      <c r="A481">
        <v>30</v>
      </c>
      <c r="B481">
        <v>31</v>
      </c>
      <c r="C481">
        <v>314</v>
      </c>
      <c r="D481">
        <v>9465</v>
      </c>
      <c r="E481" t="s">
        <v>624</v>
      </c>
      <c r="F481" s="336">
        <v>0</v>
      </c>
    </row>
    <row r="482" spans="1:6">
      <c r="A482">
        <v>30</v>
      </c>
      <c r="B482">
        <v>31</v>
      </c>
      <c r="C482">
        <v>314</v>
      </c>
      <c r="D482">
        <v>9882</v>
      </c>
      <c r="E482" t="s">
        <v>319</v>
      </c>
      <c r="F482" s="336">
        <v>411521</v>
      </c>
    </row>
    <row r="483" spans="1:6">
      <c r="A483">
        <v>30</v>
      </c>
      <c r="B483">
        <v>31</v>
      </c>
      <c r="C483">
        <v>314</v>
      </c>
      <c r="D483">
        <v>9951</v>
      </c>
      <c r="E483" t="s">
        <v>320</v>
      </c>
      <c r="F483" s="336">
        <v>29460910</v>
      </c>
    </row>
    <row r="484" spans="1:6">
      <c r="A484">
        <v>30</v>
      </c>
      <c r="B484">
        <v>31</v>
      </c>
      <c r="C484">
        <v>316</v>
      </c>
      <c r="D484">
        <v>81</v>
      </c>
      <c r="E484" t="s">
        <v>277</v>
      </c>
      <c r="F484" s="336">
        <v>0</v>
      </c>
    </row>
    <row r="485" spans="1:6">
      <c r="A485">
        <v>30</v>
      </c>
      <c r="B485">
        <v>31</v>
      </c>
      <c r="C485">
        <v>316</v>
      </c>
      <c r="D485">
        <v>96</v>
      </c>
      <c r="E485" t="s">
        <v>278</v>
      </c>
      <c r="F485" s="336">
        <v>112162986</v>
      </c>
    </row>
    <row r="486" spans="1:6">
      <c r="A486">
        <v>30</v>
      </c>
      <c r="B486">
        <v>31</v>
      </c>
      <c r="C486">
        <v>316</v>
      </c>
      <c r="D486">
        <v>1011</v>
      </c>
      <c r="E486" t="s">
        <v>625</v>
      </c>
      <c r="F486" s="336">
        <v>0</v>
      </c>
    </row>
    <row r="487" spans="1:6">
      <c r="A487">
        <v>30</v>
      </c>
      <c r="B487">
        <v>31</v>
      </c>
      <c r="C487">
        <v>316</v>
      </c>
      <c r="D487">
        <v>1165</v>
      </c>
      <c r="E487" t="s">
        <v>626</v>
      </c>
      <c r="F487" s="336">
        <v>1482650678</v>
      </c>
    </row>
    <row r="488" spans="1:6">
      <c r="A488">
        <v>30</v>
      </c>
      <c r="B488">
        <v>31</v>
      </c>
      <c r="C488">
        <v>316</v>
      </c>
      <c r="D488">
        <v>1169</v>
      </c>
      <c r="E488" t="s">
        <v>627</v>
      </c>
      <c r="F488" s="336">
        <v>31560</v>
      </c>
    </row>
    <row r="489" spans="1:6">
      <c r="A489">
        <v>30</v>
      </c>
      <c r="B489">
        <v>31</v>
      </c>
      <c r="C489">
        <v>316</v>
      </c>
      <c r="D489">
        <v>1340</v>
      </c>
      <c r="E489" t="s">
        <v>628</v>
      </c>
      <c r="F489" s="336">
        <v>156370</v>
      </c>
    </row>
    <row r="490" spans="1:6">
      <c r="A490">
        <v>30</v>
      </c>
      <c r="B490">
        <v>31</v>
      </c>
      <c r="C490">
        <v>316</v>
      </c>
      <c r="D490">
        <v>1361</v>
      </c>
      <c r="E490" t="s">
        <v>629</v>
      </c>
      <c r="F490" s="336">
        <v>30000</v>
      </c>
    </row>
    <row r="491" spans="1:6">
      <c r="A491">
        <v>30</v>
      </c>
      <c r="B491">
        <v>31</v>
      </c>
      <c r="C491">
        <v>316</v>
      </c>
      <c r="D491">
        <v>1440</v>
      </c>
      <c r="E491" t="s">
        <v>630</v>
      </c>
      <c r="F491" s="336">
        <v>187892343</v>
      </c>
    </row>
    <row r="492" spans="1:6">
      <c r="A492">
        <v>30</v>
      </c>
      <c r="B492">
        <v>31</v>
      </c>
      <c r="C492">
        <v>316</v>
      </c>
      <c r="D492">
        <v>1990</v>
      </c>
      <c r="E492" t="s">
        <v>631</v>
      </c>
      <c r="F492" s="336">
        <v>122138122</v>
      </c>
    </row>
    <row r="493" spans="1:6">
      <c r="A493">
        <v>30</v>
      </c>
      <c r="B493">
        <v>31</v>
      </c>
      <c r="C493">
        <v>316</v>
      </c>
      <c r="D493">
        <v>2022</v>
      </c>
      <c r="E493" t="s">
        <v>359</v>
      </c>
      <c r="F493" s="336">
        <v>22014400</v>
      </c>
    </row>
    <row r="494" spans="1:6">
      <c r="A494">
        <v>30</v>
      </c>
      <c r="B494">
        <v>31</v>
      </c>
      <c r="C494">
        <v>316</v>
      </c>
      <c r="D494">
        <v>2050</v>
      </c>
      <c r="E494" t="s">
        <v>632</v>
      </c>
      <c r="F494" s="336">
        <v>31034209</v>
      </c>
    </row>
    <row r="495" spans="1:6">
      <c r="A495">
        <v>30</v>
      </c>
      <c r="B495">
        <v>31</v>
      </c>
      <c r="C495">
        <v>316</v>
      </c>
      <c r="D495">
        <v>2145</v>
      </c>
      <c r="E495" t="s">
        <v>633</v>
      </c>
      <c r="F495" s="336">
        <v>8378550</v>
      </c>
    </row>
    <row r="496" spans="1:6">
      <c r="A496">
        <v>30</v>
      </c>
      <c r="B496">
        <v>31</v>
      </c>
      <c r="C496">
        <v>316</v>
      </c>
      <c r="D496">
        <v>2340</v>
      </c>
      <c r="E496" t="s">
        <v>634</v>
      </c>
      <c r="F496" s="336">
        <v>303897</v>
      </c>
    </row>
    <row r="497" spans="1:6">
      <c r="A497">
        <v>30</v>
      </c>
      <c r="B497">
        <v>31</v>
      </c>
      <c r="C497">
        <v>316</v>
      </c>
      <c r="D497">
        <v>2576</v>
      </c>
      <c r="E497" t="s">
        <v>635</v>
      </c>
      <c r="F497" s="336">
        <v>29321584</v>
      </c>
    </row>
    <row r="498" spans="1:6">
      <c r="A498">
        <v>30</v>
      </c>
      <c r="B498">
        <v>31</v>
      </c>
      <c r="C498">
        <v>316</v>
      </c>
      <c r="D498">
        <v>2628</v>
      </c>
      <c r="E498" t="s">
        <v>636</v>
      </c>
      <c r="F498" s="336">
        <v>16500</v>
      </c>
    </row>
    <row r="499" spans="1:6">
      <c r="A499">
        <v>30</v>
      </c>
      <c r="B499">
        <v>31</v>
      </c>
      <c r="C499">
        <v>316</v>
      </c>
      <c r="D499">
        <v>2695</v>
      </c>
      <c r="E499" t="s">
        <v>600</v>
      </c>
      <c r="F499" s="336">
        <v>950705</v>
      </c>
    </row>
    <row r="500" spans="1:6">
      <c r="A500">
        <v>30</v>
      </c>
      <c r="B500">
        <v>31</v>
      </c>
      <c r="C500">
        <v>316</v>
      </c>
      <c r="D500">
        <v>2703</v>
      </c>
      <c r="E500" t="s">
        <v>637</v>
      </c>
      <c r="F500" s="336">
        <v>16103332</v>
      </c>
    </row>
    <row r="501" spans="1:6">
      <c r="A501">
        <v>30</v>
      </c>
      <c r="B501">
        <v>31</v>
      </c>
      <c r="C501">
        <v>316</v>
      </c>
      <c r="D501">
        <v>2711</v>
      </c>
      <c r="E501" t="s">
        <v>638</v>
      </c>
      <c r="F501" s="336">
        <v>9491750</v>
      </c>
    </row>
    <row r="502" spans="1:6">
      <c r="A502">
        <v>30</v>
      </c>
      <c r="B502">
        <v>31</v>
      </c>
      <c r="C502">
        <v>316</v>
      </c>
      <c r="D502">
        <v>3043</v>
      </c>
      <c r="E502" t="s">
        <v>341</v>
      </c>
      <c r="F502" s="336">
        <v>65400</v>
      </c>
    </row>
    <row r="503" spans="1:6">
      <c r="A503">
        <v>30</v>
      </c>
      <c r="B503">
        <v>31</v>
      </c>
      <c r="C503">
        <v>316</v>
      </c>
      <c r="D503">
        <v>3102</v>
      </c>
      <c r="E503" t="s">
        <v>639</v>
      </c>
      <c r="F503" s="336">
        <v>37578249</v>
      </c>
    </row>
    <row r="504" spans="1:6">
      <c r="A504">
        <v>30</v>
      </c>
      <c r="B504">
        <v>31</v>
      </c>
      <c r="C504">
        <v>316</v>
      </c>
      <c r="D504">
        <v>3327</v>
      </c>
      <c r="E504" t="s">
        <v>640</v>
      </c>
      <c r="F504" s="336">
        <v>10071727</v>
      </c>
    </row>
    <row r="505" spans="1:6">
      <c r="A505">
        <v>30</v>
      </c>
      <c r="B505">
        <v>31</v>
      </c>
      <c r="C505">
        <v>316</v>
      </c>
      <c r="D505">
        <v>3398</v>
      </c>
      <c r="E505" t="s">
        <v>285</v>
      </c>
      <c r="F505" s="336">
        <v>12252561</v>
      </c>
    </row>
    <row r="506" spans="1:6">
      <c r="A506">
        <v>30</v>
      </c>
      <c r="B506">
        <v>31</v>
      </c>
      <c r="C506">
        <v>316</v>
      </c>
      <c r="D506">
        <v>3550</v>
      </c>
      <c r="E506" t="s">
        <v>641</v>
      </c>
      <c r="F506" s="336">
        <v>0</v>
      </c>
    </row>
    <row r="507" spans="1:6">
      <c r="A507">
        <v>30</v>
      </c>
      <c r="B507">
        <v>31</v>
      </c>
      <c r="C507">
        <v>316</v>
      </c>
      <c r="D507">
        <v>3937</v>
      </c>
      <c r="E507" t="s">
        <v>642</v>
      </c>
      <c r="F507" s="336">
        <v>2115730</v>
      </c>
    </row>
    <row r="508" spans="1:6">
      <c r="A508">
        <v>30</v>
      </c>
      <c r="B508">
        <v>31</v>
      </c>
      <c r="C508">
        <v>316</v>
      </c>
      <c r="D508">
        <v>4102</v>
      </c>
      <c r="E508" t="s">
        <v>343</v>
      </c>
      <c r="F508" s="336">
        <v>1473950</v>
      </c>
    </row>
    <row r="509" spans="1:6">
      <c r="A509">
        <v>30</v>
      </c>
      <c r="B509">
        <v>31</v>
      </c>
      <c r="C509">
        <v>316</v>
      </c>
      <c r="D509">
        <v>4169</v>
      </c>
      <c r="E509" t="s">
        <v>643</v>
      </c>
      <c r="F509" s="336">
        <v>25439020</v>
      </c>
    </row>
    <row r="510" spans="1:6">
      <c r="A510">
        <v>30</v>
      </c>
      <c r="B510">
        <v>31</v>
      </c>
      <c r="C510">
        <v>316</v>
      </c>
      <c r="D510">
        <v>4178</v>
      </c>
      <c r="E510" t="s">
        <v>644</v>
      </c>
      <c r="F510" s="336">
        <v>4137525</v>
      </c>
    </row>
    <row r="511" spans="1:6">
      <c r="A511">
        <v>30</v>
      </c>
      <c r="B511">
        <v>31</v>
      </c>
      <c r="C511">
        <v>316</v>
      </c>
      <c r="D511">
        <v>4282</v>
      </c>
      <c r="E511" t="s">
        <v>645</v>
      </c>
      <c r="F511" s="336">
        <v>56918900</v>
      </c>
    </row>
    <row r="512" spans="1:6">
      <c r="A512">
        <v>30</v>
      </c>
      <c r="B512">
        <v>31</v>
      </c>
      <c r="C512">
        <v>316</v>
      </c>
      <c r="D512">
        <v>4389</v>
      </c>
      <c r="E512" t="s">
        <v>646</v>
      </c>
      <c r="F512" s="336">
        <v>104856740</v>
      </c>
    </row>
    <row r="513" spans="1:6">
      <c r="A513">
        <v>30</v>
      </c>
      <c r="B513">
        <v>31</v>
      </c>
      <c r="C513">
        <v>316</v>
      </c>
      <c r="D513">
        <v>4426</v>
      </c>
      <c r="E513" t="s">
        <v>647</v>
      </c>
      <c r="F513" s="336">
        <v>78266597</v>
      </c>
    </row>
    <row r="514" spans="1:6">
      <c r="A514">
        <v>30</v>
      </c>
      <c r="B514">
        <v>31</v>
      </c>
      <c r="C514">
        <v>316</v>
      </c>
      <c r="D514">
        <v>4453</v>
      </c>
      <c r="E514" t="s">
        <v>648</v>
      </c>
      <c r="F514" s="336">
        <v>99831695</v>
      </c>
    </row>
    <row r="515" spans="1:6">
      <c r="A515">
        <v>30</v>
      </c>
      <c r="B515">
        <v>31</v>
      </c>
      <c r="C515">
        <v>316</v>
      </c>
      <c r="D515">
        <v>4537</v>
      </c>
      <c r="E515" t="s">
        <v>649</v>
      </c>
      <c r="F515" s="336">
        <v>89068200</v>
      </c>
    </row>
    <row r="516" spans="1:6">
      <c r="A516">
        <v>30</v>
      </c>
      <c r="B516">
        <v>31</v>
      </c>
      <c r="C516">
        <v>316</v>
      </c>
      <c r="D516">
        <v>4538</v>
      </c>
      <c r="E516" t="s">
        <v>650</v>
      </c>
      <c r="F516" s="336">
        <v>35344922</v>
      </c>
    </row>
    <row r="517" spans="1:6">
      <c r="A517">
        <v>30</v>
      </c>
      <c r="B517">
        <v>31</v>
      </c>
      <c r="C517">
        <v>316</v>
      </c>
      <c r="D517">
        <v>4857</v>
      </c>
      <c r="E517" t="s">
        <v>651</v>
      </c>
      <c r="F517" s="336">
        <v>7508155</v>
      </c>
    </row>
    <row r="518" spans="1:6">
      <c r="A518">
        <v>30</v>
      </c>
      <c r="B518">
        <v>31</v>
      </c>
      <c r="C518">
        <v>316</v>
      </c>
      <c r="D518">
        <v>4991</v>
      </c>
      <c r="E518" t="s">
        <v>652</v>
      </c>
      <c r="F518" s="336">
        <v>41839820</v>
      </c>
    </row>
    <row r="519" spans="1:6">
      <c r="A519">
        <v>30</v>
      </c>
      <c r="B519">
        <v>31</v>
      </c>
      <c r="C519">
        <v>316</v>
      </c>
      <c r="D519">
        <v>5464</v>
      </c>
      <c r="E519" t="s">
        <v>653</v>
      </c>
      <c r="F519" s="336">
        <v>10647156</v>
      </c>
    </row>
    <row r="520" spans="1:6">
      <c r="A520">
        <v>30</v>
      </c>
      <c r="B520">
        <v>31</v>
      </c>
      <c r="C520">
        <v>316</v>
      </c>
      <c r="D520">
        <v>5538</v>
      </c>
      <c r="E520" t="s">
        <v>593</v>
      </c>
      <c r="F520" s="336">
        <v>79466913</v>
      </c>
    </row>
    <row r="521" spans="1:6">
      <c r="A521">
        <v>30</v>
      </c>
      <c r="B521">
        <v>31</v>
      </c>
      <c r="C521">
        <v>316</v>
      </c>
      <c r="D521">
        <v>5628</v>
      </c>
      <c r="E521" t="s">
        <v>654</v>
      </c>
      <c r="F521" s="336">
        <v>6455178</v>
      </c>
    </row>
    <row r="522" spans="1:6">
      <c r="A522">
        <v>30</v>
      </c>
      <c r="B522">
        <v>31</v>
      </c>
      <c r="C522">
        <v>316</v>
      </c>
      <c r="D522">
        <v>5639</v>
      </c>
      <c r="E522" t="s">
        <v>301</v>
      </c>
      <c r="F522" s="336">
        <v>0</v>
      </c>
    </row>
    <row r="523" spans="1:6">
      <c r="A523">
        <v>30</v>
      </c>
      <c r="B523">
        <v>31</v>
      </c>
      <c r="C523">
        <v>316</v>
      </c>
      <c r="D523">
        <v>6166</v>
      </c>
      <c r="E523" t="s">
        <v>655</v>
      </c>
      <c r="F523" s="336">
        <v>0</v>
      </c>
    </row>
    <row r="524" spans="1:6">
      <c r="A524">
        <v>30</v>
      </c>
      <c r="B524">
        <v>31</v>
      </c>
      <c r="C524">
        <v>316</v>
      </c>
      <c r="D524">
        <v>6701</v>
      </c>
      <c r="E524" t="s">
        <v>656</v>
      </c>
      <c r="F524" s="336">
        <v>53278756</v>
      </c>
    </row>
    <row r="525" spans="1:6">
      <c r="A525">
        <v>30</v>
      </c>
      <c r="B525">
        <v>31</v>
      </c>
      <c r="C525">
        <v>316</v>
      </c>
      <c r="D525">
        <v>6831</v>
      </c>
      <c r="E525" t="s">
        <v>657</v>
      </c>
      <c r="F525" s="336">
        <v>156000</v>
      </c>
    </row>
    <row r="526" spans="1:6">
      <c r="A526">
        <v>30</v>
      </c>
      <c r="B526">
        <v>31</v>
      </c>
      <c r="C526">
        <v>316</v>
      </c>
      <c r="D526">
        <v>7054</v>
      </c>
      <c r="E526" t="s">
        <v>658</v>
      </c>
      <c r="F526" s="336">
        <v>784641</v>
      </c>
    </row>
    <row r="527" spans="1:6">
      <c r="A527">
        <v>30</v>
      </c>
      <c r="B527">
        <v>31</v>
      </c>
      <c r="C527">
        <v>316</v>
      </c>
      <c r="D527">
        <v>7122</v>
      </c>
      <c r="E527" t="s">
        <v>659</v>
      </c>
      <c r="F527" s="336">
        <v>125859286</v>
      </c>
    </row>
    <row r="528" spans="1:6">
      <c r="A528">
        <v>30</v>
      </c>
      <c r="B528">
        <v>31</v>
      </c>
      <c r="C528">
        <v>316</v>
      </c>
      <c r="D528">
        <v>7328</v>
      </c>
      <c r="E528" t="s">
        <v>429</v>
      </c>
      <c r="F528" s="336">
        <v>86599777</v>
      </c>
    </row>
    <row r="529" spans="1:6">
      <c r="A529">
        <v>30</v>
      </c>
      <c r="B529">
        <v>31</v>
      </c>
      <c r="C529">
        <v>316</v>
      </c>
      <c r="D529">
        <v>7371</v>
      </c>
      <c r="E529" t="s">
        <v>660</v>
      </c>
      <c r="F529" s="336">
        <v>81821056</v>
      </c>
    </row>
    <row r="530" spans="1:6">
      <c r="A530">
        <v>30</v>
      </c>
      <c r="B530">
        <v>31</v>
      </c>
      <c r="C530">
        <v>316</v>
      </c>
      <c r="D530">
        <v>7399</v>
      </c>
      <c r="E530" t="s">
        <v>661</v>
      </c>
      <c r="F530" s="336">
        <v>574476</v>
      </c>
    </row>
    <row r="531" spans="1:6">
      <c r="A531">
        <v>30</v>
      </c>
      <c r="B531">
        <v>31</v>
      </c>
      <c r="C531">
        <v>316</v>
      </c>
      <c r="D531">
        <v>7765</v>
      </c>
      <c r="E531" t="s">
        <v>662</v>
      </c>
      <c r="F531" s="336">
        <v>73476</v>
      </c>
    </row>
    <row r="532" spans="1:6">
      <c r="A532">
        <v>30</v>
      </c>
      <c r="B532">
        <v>31</v>
      </c>
      <c r="C532">
        <v>316</v>
      </c>
      <c r="D532">
        <v>8154</v>
      </c>
      <c r="E532" t="s">
        <v>663</v>
      </c>
      <c r="F532" s="336">
        <v>144613500</v>
      </c>
    </row>
    <row r="533" spans="1:6">
      <c r="A533">
        <v>30</v>
      </c>
      <c r="B533">
        <v>31</v>
      </c>
      <c r="C533">
        <v>316</v>
      </c>
      <c r="D533">
        <v>8159</v>
      </c>
      <c r="E533" t="s">
        <v>664</v>
      </c>
      <c r="F533" s="336">
        <v>356419</v>
      </c>
    </row>
    <row r="534" spans="1:6">
      <c r="A534">
        <v>30</v>
      </c>
      <c r="B534">
        <v>31</v>
      </c>
      <c r="C534">
        <v>316</v>
      </c>
      <c r="D534">
        <v>8531</v>
      </c>
      <c r="E534" t="s">
        <v>665</v>
      </c>
      <c r="F534" s="336">
        <v>208648</v>
      </c>
    </row>
    <row r="535" spans="1:6">
      <c r="A535">
        <v>30</v>
      </c>
      <c r="B535">
        <v>31</v>
      </c>
      <c r="C535">
        <v>316</v>
      </c>
      <c r="D535">
        <v>8534</v>
      </c>
      <c r="E535" t="s">
        <v>666</v>
      </c>
      <c r="F535" s="336">
        <v>0</v>
      </c>
    </row>
    <row r="536" spans="1:6">
      <c r="A536">
        <v>30</v>
      </c>
      <c r="B536">
        <v>31</v>
      </c>
      <c r="C536">
        <v>316</v>
      </c>
      <c r="D536">
        <v>8738</v>
      </c>
      <c r="E536" t="s">
        <v>667</v>
      </c>
      <c r="F536" s="336">
        <v>1245019</v>
      </c>
    </row>
    <row r="537" spans="1:6">
      <c r="A537">
        <v>30</v>
      </c>
      <c r="B537">
        <v>31</v>
      </c>
      <c r="C537">
        <v>316</v>
      </c>
      <c r="D537">
        <v>9192</v>
      </c>
      <c r="E537" t="s">
        <v>668</v>
      </c>
      <c r="F537" s="336">
        <v>3581825</v>
      </c>
    </row>
    <row r="538" spans="1:6">
      <c r="A538">
        <v>30</v>
      </c>
      <c r="B538">
        <v>31</v>
      </c>
      <c r="C538">
        <v>316</v>
      </c>
      <c r="D538">
        <v>9414</v>
      </c>
      <c r="E538" t="s">
        <v>669</v>
      </c>
      <c r="F538" s="336">
        <v>1111790</v>
      </c>
    </row>
    <row r="539" spans="1:6">
      <c r="A539">
        <v>30</v>
      </c>
      <c r="B539">
        <v>31</v>
      </c>
      <c r="C539">
        <v>316</v>
      </c>
      <c r="D539">
        <v>9457</v>
      </c>
      <c r="E539" t="s">
        <v>670</v>
      </c>
      <c r="F539" s="336">
        <v>1647405</v>
      </c>
    </row>
    <row r="540" spans="1:6">
      <c r="A540">
        <v>30</v>
      </c>
      <c r="B540">
        <v>31</v>
      </c>
      <c r="C540">
        <v>316</v>
      </c>
      <c r="D540">
        <v>9628</v>
      </c>
      <c r="E540" t="s">
        <v>671</v>
      </c>
      <c r="F540" s="336">
        <v>0</v>
      </c>
    </row>
    <row r="541" spans="1:6">
      <c r="A541">
        <v>30</v>
      </c>
      <c r="B541">
        <v>31</v>
      </c>
      <c r="C541">
        <v>316</v>
      </c>
      <c r="D541">
        <v>9686</v>
      </c>
      <c r="E541" t="s">
        <v>672</v>
      </c>
      <c r="F541" s="336">
        <v>1647880</v>
      </c>
    </row>
    <row r="542" spans="1:6">
      <c r="A542">
        <v>30</v>
      </c>
      <c r="B542">
        <v>31</v>
      </c>
      <c r="C542">
        <v>317</v>
      </c>
      <c r="D542">
        <v>26</v>
      </c>
      <c r="E542" t="s">
        <v>673</v>
      </c>
      <c r="F542" s="336">
        <v>17417</v>
      </c>
    </row>
    <row r="543" spans="1:6">
      <c r="A543">
        <v>30</v>
      </c>
      <c r="B543">
        <v>31</v>
      </c>
      <c r="C543">
        <v>317</v>
      </c>
      <c r="D543">
        <v>69</v>
      </c>
      <c r="E543" t="s">
        <v>674</v>
      </c>
      <c r="F543" s="336">
        <v>610000</v>
      </c>
    </row>
    <row r="544" spans="1:6">
      <c r="A544">
        <v>30</v>
      </c>
      <c r="B544">
        <v>31</v>
      </c>
      <c r="C544">
        <v>317</v>
      </c>
      <c r="D544">
        <v>81</v>
      </c>
      <c r="E544" t="s">
        <v>277</v>
      </c>
      <c r="F544" s="336">
        <v>501000</v>
      </c>
    </row>
    <row r="545" spans="1:6">
      <c r="A545">
        <v>30</v>
      </c>
      <c r="B545">
        <v>31</v>
      </c>
      <c r="C545">
        <v>317</v>
      </c>
      <c r="D545">
        <v>96</v>
      </c>
      <c r="E545" t="s">
        <v>278</v>
      </c>
      <c r="F545" s="336">
        <v>270710306</v>
      </c>
    </row>
    <row r="546" spans="1:6">
      <c r="A546">
        <v>30</v>
      </c>
      <c r="B546">
        <v>31</v>
      </c>
      <c r="C546">
        <v>317</v>
      </c>
      <c r="D546">
        <v>831</v>
      </c>
      <c r="E546" t="s">
        <v>279</v>
      </c>
      <c r="F546" s="336">
        <v>118302</v>
      </c>
    </row>
    <row r="547" spans="1:6">
      <c r="A547">
        <v>30</v>
      </c>
      <c r="B547">
        <v>31</v>
      </c>
      <c r="C547">
        <v>317</v>
      </c>
      <c r="D547">
        <v>1165</v>
      </c>
      <c r="E547" t="s">
        <v>626</v>
      </c>
      <c r="F547" s="336">
        <v>173645531</v>
      </c>
    </row>
    <row r="548" spans="1:6">
      <c r="A548">
        <v>30</v>
      </c>
      <c r="B548">
        <v>31</v>
      </c>
      <c r="C548">
        <v>317</v>
      </c>
      <c r="D548">
        <v>1231</v>
      </c>
      <c r="E548" t="s">
        <v>675</v>
      </c>
      <c r="F548" s="336">
        <v>18433518</v>
      </c>
    </row>
    <row r="549" spans="1:6">
      <c r="A549">
        <v>30</v>
      </c>
      <c r="B549">
        <v>31</v>
      </c>
      <c r="C549">
        <v>317</v>
      </c>
      <c r="D549">
        <v>1361</v>
      </c>
      <c r="E549" t="s">
        <v>629</v>
      </c>
      <c r="F549" s="336">
        <v>311637</v>
      </c>
    </row>
    <row r="550" spans="1:6">
      <c r="A550">
        <v>30</v>
      </c>
      <c r="B550">
        <v>31</v>
      </c>
      <c r="C550">
        <v>317</v>
      </c>
      <c r="D550">
        <v>1418</v>
      </c>
      <c r="E550" t="s">
        <v>676</v>
      </c>
      <c r="F550" s="336">
        <v>35801502</v>
      </c>
    </row>
    <row r="551" spans="1:6">
      <c r="A551">
        <v>30</v>
      </c>
      <c r="B551">
        <v>31</v>
      </c>
      <c r="C551">
        <v>317</v>
      </c>
      <c r="D551">
        <v>1685</v>
      </c>
      <c r="E551" t="s">
        <v>677</v>
      </c>
      <c r="F551" s="336">
        <v>189730</v>
      </c>
    </row>
    <row r="552" spans="1:6">
      <c r="A552">
        <v>30</v>
      </c>
      <c r="B552">
        <v>31</v>
      </c>
      <c r="C552">
        <v>317</v>
      </c>
      <c r="D552">
        <v>2378</v>
      </c>
      <c r="E552" t="s">
        <v>339</v>
      </c>
      <c r="F552" s="336">
        <v>1301300</v>
      </c>
    </row>
    <row r="553" spans="1:6">
      <c r="A553">
        <v>30</v>
      </c>
      <c r="B553">
        <v>31</v>
      </c>
      <c r="C553">
        <v>317</v>
      </c>
      <c r="D553">
        <v>2576</v>
      </c>
      <c r="E553" t="s">
        <v>635</v>
      </c>
      <c r="F553" s="336">
        <v>3000</v>
      </c>
    </row>
    <row r="554" spans="1:6">
      <c r="A554">
        <v>30</v>
      </c>
      <c r="B554">
        <v>31</v>
      </c>
      <c r="C554">
        <v>317</v>
      </c>
      <c r="D554">
        <v>2683</v>
      </c>
      <c r="E554" t="s">
        <v>678</v>
      </c>
      <c r="F554" s="336">
        <v>23272770</v>
      </c>
    </row>
    <row r="555" spans="1:6">
      <c r="A555">
        <v>30</v>
      </c>
      <c r="B555">
        <v>31</v>
      </c>
      <c r="C555">
        <v>317</v>
      </c>
      <c r="D555">
        <v>2703</v>
      </c>
      <c r="E555" t="s">
        <v>637</v>
      </c>
      <c r="F555" s="336">
        <v>5219197</v>
      </c>
    </row>
    <row r="556" spans="1:6">
      <c r="A556">
        <v>30</v>
      </c>
      <c r="B556">
        <v>31</v>
      </c>
      <c r="C556">
        <v>317</v>
      </c>
      <c r="D556">
        <v>2711</v>
      </c>
      <c r="E556" t="s">
        <v>638</v>
      </c>
      <c r="F556" s="336">
        <v>283780</v>
      </c>
    </row>
    <row r="557" spans="1:6">
      <c r="A557">
        <v>30</v>
      </c>
      <c r="B557">
        <v>31</v>
      </c>
      <c r="C557">
        <v>317</v>
      </c>
      <c r="D557">
        <v>2966</v>
      </c>
      <c r="E557" t="s">
        <v>679</v>
      </c>
      <c r="F557" s="336">
        <v>2192298</v>
      </c>
    </row>
    <row r="558" spans="1:6">
      <c r="A558">
        <v>30</v>
      </c>
      <c r="B558">
        <v>31</v>
      </c>
      <c r="C558">
        <v>317</v>
      </c>
      <c r="D558">
        <v>3023</v>
      </c>
      <c r="E558" t="s">
        <v>680</v>
      </c>
      <c r="F558" s="336">
        <v>418500</v>
      </c>
    </row>
    <row r="559" spans="1:6">
      <c r="A559">
        <v>30</v>
      </c>
      <c r="B559">
        <v>31</v>
      </c>
      <c r="C559">
        <v>317</v>
      </c>
      <c r="D559">
        <v>3041</v>
      </c>
      <c r="E559" t="s">
        <v>681</v>
      </c>
      <c r="F559" s="336">
        <v>12450472</v>
      </c>
    </row>
    <row r="560" spans="1:6">
      <c r="A560">
        <v>30</v>
      </c>
      <c r="B560">
        <v>31</v>
      </c>
      <c r="C560">
        <v>317</v>
      </c>
      <c r="D560">
        <v>3102</v>
      </c>
      <c r="E560" t="s">
        <v>639</v>
      </c>
      <c r="F560" s="336">
        <v>62302346</v>
      </c>
    </row>
    <row r="561" spans="1:6">
      <c r="A561">
        <v>30</v>
      </c>
      <c r="B561">
        <v>31</v>
      </c>
      <c r="C561">
        <v>317</v>
      </c>
      <c r="D561">
        <v>3154</v>
      </c>
      <c r="E561" t="s">
        <v>682</v>
      </c>
      <c r="F561" s="336">
        <v>0</v>
      </c>
    </row>
    <row r="562" spans="1:6">
      <c r="A562">
        <v>30</v>
      </c>
      <c r="B562">
        <v>31</v>
      </c>
      <c r="C562">
        <v>317</v>
      </c>
      <c r="D562">
        <v>3327</v>
      </c>
      <c r="E562" t="s">
        <v>640</v>
      </c>
      <c r="F562" s="336">
        <v>119600</v>
      </c>
    </row>
    <row r="563" spans="1:6">
      <c r="A563">
        <v>30</v>
      </c>
      <c r="B563">
        <v>31</v>
      </c>
      <c r="C563">
        <v>317</v>
      </c>
      <c r="D563">
        <v>3398</v>
      </c>
      <c r="E563" t="s">
        <v>285</v>
      </c>
      <c r="F563" s="336">
        <v>2383032</v>
      </c>
    </row>
    <row r="564" spans="1:6">
      <c r="A564">
        <v>30</v>
      </c>
      <c r="B564">
        <v>31</v>
      </c>
      <c r="C564">
        <v>317</v>
      </c>
      <c r="D564">
        <v>3521</v>
      </c>
      <c r="E564" t="s">
        <v>683</v>
      </c>
      <c r="F564" s="336">
        <v>580472</v>
      </c>
    </row>
    <row r="565" spans="1:6">
      <c r="A565">
        <v>30</v>
      </c>
      <c r="B565">
        <v>31</v>
      </c>
      <c r="C565">
        <v>317</v>
      </c>
      <c r="D565">
        <v>3797</v>
      </c>
      <c r="E565" t="s">
        <v>606</v>
      </c>
      <c r="F565" s="336">
        <v>4208321</v>
      </c>
    </row>
    <row r="566" spans="1:6">
      <c r="A566">
        <v>30</v>
      </c>
      <c r="B566">
        <v>31</v>
      </c>
      <c r="C566">
        <v>317</v>
      </c>
      <c r="D566">
        <v>3822</v>
      </c>
      <c r="E566" t="s">
        <v>684</v>
      </c>
      <c r="F566" s="336">
        <v>507130</v>
      </c>
    </row>
    <row r="567" spans="1:6">
      <c r="A567">
        <v>30</v>
      </c>
      <c r="B567">
        <v>31</v>
      </c>
      <c r="C567">
        <v>317</v>
      </c>
      <c r="D567">
        <v>3931</v>
      </c>
      <c r="E567" t="s">
        <v>685</v>
      </c>
      <c r="F567" s="336">
        <v>0</v>
      </c>
    </row>
    <row r="568" spans="1:6">
      <c r="A568">
        <v>30</v>
      </c>
      <c r="B568">
        <v>31</v>
      </c>
      <c r="C568">
        <v>317</v>
      </c>
      <c r="D568">
        <v>4426</v>
      </c>
      <c r="E568" t="s">
        <v>647</v>
      </c>
      <c r="F568" s="336">
        <v>865737721</v>
      </c>
    </row>
    <row r="569" spans="1:6">
      <c r="A569">
        <v>30</v>
      </c>
      <c r="B569">
        <v>31</v>
      </c>
      <c r="C569">
        <v>317</v>
      </c>
      <c r="D569">
        <v>4459</v>
      </c>
      <c r="E569" t="s">
        <v>686</v>
      </c>
      <c r="F569" s="336">
        <v>206250</v>
      </c>
    </row>
    <row r="570" spans="1:6">
      <c r="A570">
        <v>30</v>
      </c>
      <c r="B570">
        <v>31</v>
      </c>
      <c r="C570">
        <v>317</v>
      </c>
      <c r="D570">
        <v>4513</v>
      </c>
      <c r="E570" t="s">
        <v>365</v>
      </c>
      <c r="F570" s="336">
        <v>0</v>
      </c>
    </row>
    <row r="571" spans="1:6">
      <c r="A571">
        <v>30</v>
      </c>
      <c r="B571">
        <v>31</v>
      </c>
      <c r="C571">
        <v>317</v>
      </c>
      <c r="D571">
        <v>4857</v>
      </c>
      <c r="E571" t="s">
        <v>651</v>
      </c>
      <c r="F571" s="336">
        <v>92473697</v>
      </c>
    </row>
    <row r="572" spans="1:6">
      <c r="A572">
        <v>30</v>
      </c>
      <c r="B572">
        <v>31</v>
      </c>
      <c r="C572">
        <v>317</v>
      </c>
      <c r="D572">
        <v>4991</v>
      </c>
      <c r="E572" t="s">
        <v>652</v>
      </c>
      <c r="F572" s="336">
        <v>1320000</v>
      </c>
    </row>
    <row r="573" spans="1:6">
      <c r="A573">
        <v>30</v>
      </c>
      <c r="B573">
        <v>31</v>
      </c>
      <c r="C573">
        <v>317</v>
      </c>
      <c r="D573">
        <v>4994</v>
      </c>
      <c r="E573" t="s">
        <v>687</v>
      </c>
      <c r="F573" s="336">
        <v>11747558</v>
      </c>
    </row>
    <row r="574" spans="1:6">
      <c r="A574">
        <v>30</v>
      </c>
      <c r="B574">
        <v>31</v>
      </c>
      <c r="C574">
        <v>317</v>
      </c>
      <c r="D574">
        <v>5023</v>
      </c>
      <c r="E574" t="s">
        <v>574</v>
      </c>
      <c r="F574" s="336">
        <v>138552</v>
      </c>
    </row>
    <row r="575" spans="1:6">
      <c r="A575">
        <v>30</v>
      </c>
      <c r="B575">
        <v>31</v>
      </c>
      <c r="C575">
        <v>317</v>
      </c>
      <c r="D575">
        <v>5429</v>
      </c>
      <c r="E575" t="s">
        <v>688</v>
      </c>
      <c r="F575" s="336">
        <v>6735598</v>
      </c>
    </row>
    <row r="576" spans="1:6">
      <c r="A576">
        <v>30</v>
      </c>
      <c r="B576">
        <v>31</v>
      </c>
      <c r="C576">
        <v>317</v>
      </c>
      <c r="D576">
        <v>5538</v>
      </c>
      <c r="E576" t="s">
        <v>593</v>
      </c>
      <c r="F576" s="336">
        <v>221040</v>
      </c>
    </row>
    <row r="577" spans="1:6">
      <c r="A577">
        <v>30</v>
      </c>
      <c r="B577">
        <v>31</v>
      </c>
      <c r="C577">
        <v>317</v>
      </c>
      <c r="D577">
        <v>5580</v>
      </c>
      <c r="E577" t="s">
        <v>689</v>
      </c>
      <c r="F577" s="336">
        <v>171480</v>
      </c>
    </row>
    <row r="578" spans="1:6">
      <c r="A578">
        <v>30</v>
      </c>
      <c r="B578">
        <v>31</v>
      </c>
      <c r="C578">
        <v>317</v>
      </c>
      <c r="D578">
        <v>5628</v>
      </c>
      <c r="E578" t="s">
        <v>654</v>
      </c>
      <c r="F578" s="336">
        <v>3726626</v>
      </c>
    </row>
    <row r="579" spans="1:6">
      <c r="A579">
        <v>30</v>
      </c>
      <c r="B579">
        <v>31</v>
      </c>
      <c r="C579">
        <v>317</v>
      </c>
      <c r="D579">
        <v>5837</v>
      </c>
      <c r="E579" t="s">
        <v>690</v>
      </c>
      <c r="F579" s="336">
        <v>129163480</v>
      </c>
    </row>
    <row r="580" spans="1:6">
      <c r="A580">
        <v>30</v>
      </c>
      <c r="B580">
        <v>31</v>
      </c>
      <c r="C580">
        <v>317</v>
      </c>
      <c r="D580">
        <v>5924</v>
      </c>
      <c r="E580" t="s">
        <v>691</v>
      </c>
      <c r="F580" s="336">
        <v>381800</v>
      </c>
    </row>
    <row r="581" spans="1:6">
      <c r="A581">
        <v>30</v>
      </c>
      <c r="B581">
        <v>31</v>
      </c>
      <c r="C581">
        <v>317</v>
      </c>
      <c r="D581">
        <v>6031</v>
      </c>
      <c r="E581" t="s">
        <v>692</v>
      </c>
      <c r="F581" s="336">
        <v>4530</v>
      </c>
    </row>
    <row r="582" spans="1:6">
      <c r="A582">
        <v>30</v>
      </c>
      <c r="B582">
        <v>31</v>
      </c>
      <c r="C582">
        <v>317</v>
      </c>
      <c r="D582">
        <v>6153</v>
      </c>
      <c r="E582" t="s">
        <v>693</v>
      </c>
      <c r="F582" s="336">
        <v>3246194</v>
      </c>
    </row>
    <row r="583" spans="1:6">
      <c r="A583">
        <v>30</v>
      </c>
      <c r="B583">
        <v>31</v>
      </c>
      <c r="C583">
        <v>317</v>
      </c>
      <c r="D583">
        <v>6444</v>
      </c>
      <c r="E583" t="s">
        <v>694</v>
      </c>
      <c r="F583" s="336">
        <v>2119720</v>
      </c>
    </row>
    <row r="584" spans="1:6">
      <c r="A584">
        <v>30</v>
      </c>
      <c r="B584">
        <v>31</v>
      </c>
      <c r="C584">
        <v>317</v>
      </c>
      <c r="D584">
        <v>6527</v>
      </c>
      <c r="E584" t="s">
        <v>695</v>
      </c>
      <c r="F584" s="336">
        <v>83670</v>
      </c>
    </row>
    <row r="585" spans="1:6">
      <c r="A585">
        <v>30</v>
      </c>
      <c r="B585">
        <v>31</v>
      </c>
      <c r="C585">
        <v>317</v>
      </c>
      <c r="D585">
        <v>6751</v>
      </c>
      <c r="E585" t="s">
        <v>696</v>
      </c>
      <c r="F585" s="336">
        <v>71308996</v>
      </c>
    </row>
    <row r="586" spans="1:6">
      <c r="A586">
        <v>30</v>
      </c>
      <c r="B586">
        <v>31</v>
      </c>
      <c r="C586">
        <v>317</v>
      </c>
      <c r="D586">
        <v>7018</v>
      </c>
      <c r="E586" t="s">
        <v>697</v>
      </c>
      <c r="F586" s="336">
        <v>2868468</v>
      </c>
    </row>
    <row r="587" spans="1:6">
      <c r="A587">
        <v>30</v>
      </c>
      <c r="B587">
        <v>31</v>
      </c>
      <c r="C587">
        <v>317</v>
      </c>
      <c r="D587">
        <v>7054</v>
      </c>
      <c r="E587" t="s">
        <v>658</v>
      </c>
      <c r="F587" s="336">
        <v>2961030</v>
      </c>
    </row>
    <row r="588" spans="1:6">
      <c r="A588">
        <v>30</v>
      </c>
      <c r="B588">
        <v>31</v>
      </c>
      <c r="C588">
        <v>317</v>
      </c>
      <c r="D588">
        <v>7098</v>
      </c>
      <c r="E588" t="s">
        <v>698</v>
      </c>
      <c r="F588" s="336">
        <v>4760176</v>
      </c>
    </row>
    <row r="589" spans="1:6">
      <c r="A589">
        <v>30</v>
      </c>
      <c r="B589">
        <v>31</v>
      </c>
      <c r="C589">
        <v>317</v>
      </c>
      <c r="D589">
        <v>7122</v>
      </c>
      <c r="E589" t="s">
        <v>659</v>
      </c>
      <c r="F589" s="336">
        <v>12880926</v>
      </c>
    </row>
    <row r="590" spans="1:6">
      <c r="A590">
        <v>30</v>
      </c>
      <c r="B590">
        <v>31</v>
      </c>
      <c r="C590">
        <v>317</v>
      </c>
      <c r="D590">
        <v>7260</v>
      </c>
      <c r="E590" t="s">
        <v>699</v>
      </c>
      <c r="F590" s="336">
        <v>3422764</v>
      </c>
    </row>
    <row r="591" spans="1:6">
      <c r="A591">
        <v>30</v>
      </c>
      <c r="B591">
        <v>31</v>
      </c>
      <c r="C591">
        <v>317</v>
      </c>
      <c r="D591">
        <v>7371</v>
      </c>
      <c r="E591" t="s">
        <v>660</v>
      </c>
      <c r="F591" s="336">
        <v>534884</v>
      </c>
    </row>
    <row r="592" spans="1:6">
      <c r="A592">
        <v>30</v>
      </c>
      <c r="B592">
        <v>31</v>
      </c>
      <c r="C592">
        <v>317</v>
      </c>
      <c r="D592">
        <v>7550</v>
      </c>
      <c r="E592" t="s">
        <v>700</v>
      </c>
      <c r="F592" s="336">
        <v>0</v>
      </c>
    </row>
    <row r="593" spans="1:6">
      <c r="A593">
        <v>30</v>
      </c>
      <c r="B593">
        <v>31</v>
      </c>
      <c r="C593">
        <v>317</v>
      </c>
      <c r="D593">
        <v>7748</v>
      </c>
      <c r="E593" t="s">
        <v>701</v>
      </c>
      <c r="F593" s="336">
        <v>250992</v>
      </c>
    </row>
    <row r="594" spans="1:6">
      <c r="A594">
        <v>30</v>
      </c>
      <c r="B594">
        <v>31</v>
      </c>
      <c r="C594">
        <v>317</v>
      </c>
      <c r="D594">
        <v>8159</v>
      </c>
      <c r="E594" t="s">
        <v>664</v>
      </c>
      <c r="F594" s="336">
        <v>1736140</v>
      </c>
    </row>
    <row r="595" spans="1:6">
      <c r="A595">
        <v>30</v>
      </c>
      <c r="B595">
        <v>31</v>
      </c>
      <c r="C595">
        <v>317</v>
      </c>
      <c r="D595">
        <v>8610</v>
      </c>
      <c r="E595" t="s">
        <v>702</v>
      </c>
      <c r="F595" s="336">
        <v>7593290</v>
      </c>
    </row>
    <row r="596" spans="1:6">
      <c r="A596">
        <v>30</v>
      </c>
      <c r="B596">
        <v>31</v>
      </c>
      <c r="C596">
        <v>317</v>
      </c>
      <c r="D596">
        <v>8738</v>
      </c>
      <c r="E596" t="s">
        <v>667</v>
      </c>
      <c r="F596" s="336">
        <v>356352</v>
      </c>
    </row>
    <row r="597" spans="1:6">
      <c r="A597">
        <v>30</v>
      </c>
      <c r="B597">
        <v>31</v>
      </c>
      <c r="C597">
        <v>317</v>
      </c>
      <c r="D597">
        <v>8855</v>
      </c>
      <c r="E597" t="s">
        <v>703</v>
      </c>
      <c r="F597" s="336">
        <v>619629</v>
      </c>
    </row>
    <row r="598" spans="1:6">
      <c r="A598">
        <v>30</v>
      </c>
      <c r="B598">
        <v>31</v>
      </c>
      <c r="C598">
        <v>317</v>
      </c>
      <c r="D598">
        <v>9449</v>
      </c>
      <c r="E598" t="s">
        <v>704</v>
      </c>
      <c r="F598" s="336">
        <v>300762</v>
      </c>
    </row>
    <row r="599" spans="1:6">
      <c r="A599">
        <v>30</v>
      </c>
      <c r="B599">
        <v>31</v>
      </c>
      <c r="C599">
        <v>317</v>
      </c>
      <c r="D599">
        <v>9529</v>
      </c>
      <c r="E599" t="s">
        <v>705</v>
      </c>
      <c r="F599" s="336">
        <v>15660</v>
      </c>
    </row>
    <row r="600" spans="1:6">
      <c r="A600">
        <v>30</v>
      </c>
      <c r="B600">
        <v>31</v>
      </c>
      <c r="C600">
        <v>317</v>
      </c>
      <c r="D600">
        <v>9728</v>
      </c>
      <c r="E600" t="s">
        <v>706</v>
      </c>
      <c r="F600" s="336">
        <v>360929</v>
      </c>
    </row>
    <row r="601" spans="1:6">
      <c r="A601">
        <v>30</v>
      </c>
      <c r="B601">
        <v>31</v>
      </c>
      <c r="C601">
        <v>317</v>
      </c>
      <c r="D601">
        <v>9947</v>
      </c>
      <c r="E601" t="s">
        <v>707</v>
      </c>
      <c r="F601" s="336">
        <v>21285300</v>
      </c>
    </row>
    <row r="602" spans="1:6">
      <c r="A602">
        <v>30</v>
      </c>
      <c r="B602">
        <v>32</v>
      </c>
      <c r="C602">
        <v>321</v>
      </c>
      <c r="D602">
        <v>96</v>
      </c>
      <c r="E602" t="s">
        <v>278</v>
      </c>
      <c r="F602" s="336">
        <v>0</v>
      </c>
    </row>
    <row r="603" spans="1:6">
      <c r="A603">
        <v>30</v>
      </c>
      <c r="B603">
        <v>32</v>
      </c>
      <c r="C603">
        <v>321</v>
      </c>
      <c r="D603">
        <v>1068</v>
      </c>
      <c r="E603" t="s">
        <v>280</v>
      </c>
      <c r="F603" s="336">
        <v>13921258</v>
      </c>
    </row>
    <row r="604" spans="1:6">
      <c r="A604">
        <v>30</v>
      </c>
      <c r="B604">
        <v>32</v>
      </c>
      <c r="C604">
        <v>321</v>
      </c>
      <c r="D604">
        <v>2077</v>
      </c>
      <c r="E604" t="s">
        <v>708</v>
      </c>
      <c r="F604" s="336">
        <v>42540840</v>
      </c>
    </row>
    <row r="605" spans="1:6">
      <c r="A605">
        <v>30</v>
      </c>
      <c r="B605">
        <v>32</v>
      </c>
      <c r="C605">
        <v>321</v>
      </c>
      <c r="D605">
        <v>2143</v>
      </c>
      <c r="E605" t="s">
        <v>709</v>
      </c>
      <c r="F605" s="336">
        <v>226625</v>
      </c>
    </row>
    <row r="606" spans="1:6">
      <c r="A606">
        <v>30</v>
      </c>
      <c r="B606">
        <v>32</v>
      </c>
      <c r="C606">
        <v>321</v>
      </c>
      <c r="D606">
        <v>2670</v>
      </c>
      <c r="E606" t="s">
        <v>710</v>
      </c>
      <c r="F606" s="336">
        <v>46235647</v>
      </c>
    </row>
    <row r="607" spans="1:6">
      <c r="A607">
        <v>30</v>
      </c>
      <c r="B607">
        <v>32</v>
      </c>
      <c r="C607">
        <v>321</v>
      </c>
      <c r="D607">
        <v>3102</v>
      </c>
      <c r="E607" t="s">
        <v>639</v>
      </c>
      <c r="F607" s="336">
        <v>0</v>
      </c>
    </row>
    <row r="608" spans="1:6">
      <c r="A608">
        <v>30</v>
      </c>
      <c r="B608">
        <v>32</v>
      </c>
      <c r="C608">
        <v>321</v>
      </c>
      <c r="D608">
        <v>3338</v>
      </c>
      <c r="E608" t="s">
        <v>711</v>
      </c>
      <c r="F608" s="336">
        <v>103891372</v>
      </c>
    </row>
    <row r="609" spans="1:6">
      <c r="A609">
        <v>30</v>
      </c>
      <c r="B609">
        <v>32</v>
      </c>
      <c r="C609">
        <v>321</v>
      </c>
      <c r="D609">
        <v>3412</v>
      </c>
      <c r="E609" t="s">
        <v>712</v>
      </c>
      <c r="F609" s="336">
        <v>1209220</v>
      </c>
    </row>
    <row r="610" spans="1:6">
      <c r="A610">
        <v>30</v>
      </c>
      <c r="B610">
        <v>32</v>
      </c>
      <c r="C610">
        <v>321</v>
      </c>
      <c r="D610">
        <v>3423</v>
      </c>
      <c r="E610" t="s">
        <v>713</v>
      </c>
      <c r="F610" s="336">
        <v>91889768</v>
      </c>
    </row>
    <row r="611" spans="1:6">
      <c r="A611">
        <v>30</v>
      </c>
      <c r="B611">
        <v>32</v>
      </c>
      <c r="C611">
        <v>321</v>
      </c>
      <c r="D611">
        <v>3678</v>
      </c>
      <c r="E611" t="s">
        <v>405</v>
      </c>
      <c r="F611" s="336">
        <v>12407782</v>
      </c>
    </row>
    <row r="612" spans="1:6">
      <c r="A612">
        <v>30</v>
      </c>
      <c r="B612">
        <v>32</v>
      </c>
      <c r="C612">
        <v>321</v>
      </c>
      <c r="D612">
        <v>4061</v>
      </c>
      <c r="E612" t="s">
        <v>464</v>
      </c>
      <c r="F612" s="336">
        <v>34500</v>
      </c>
    </row>
    <row r="613" spans="1:6">
      <c r="A613">
        <v>30</v>
      </c>
      <c r="B613">
        <v>32</v>
      </c>
      <c r="C613">
        <v>321</v>
      </c>
      <c r="D613">
        <v>4078</v>
      </c>
      <c r="E613" t="s">
        <v>714</v>
      </c>
      <c r="F613" s="336">
        <v>156024</v>
      </c>
    </row>
    <row r="614" spans="1:6">
      <c r="A614">
        <v>30</v>
      </c>
      <c r="B614">
        <v>32</v>
      </c>
      <c r="C614">
        <v>321</v>
      </c>
      <c r="D614">
        <v>4465</v>
      </c>
      <c r="E614" t="s">
        <v>715</v>
      </c>
      <c r="F614" s="336">
        <v>68680</v>
      </c>
    </row>
    <row r="615" spans="1:6">
      <c r="A615">
        <v>30</v>
      </c>
      <c r="B615">
        <v>32</v>
      </c>
      <c r="C615">
        <v>321</v>
      </c>
      <c r="D615">
        <v>4488</v>
      </c>
      <c r="E615" t="s">
        <v>410</v>
      </c>
      <c r="F615" s="336">
        <v>260772028</v>
      </c>
    </row>
    <row r="616" spans="1:6">
      <c r="A616">
        <v>30</v>
      </c>
      <c r="B616">
        <v>32</v>
      </c>
      <c r="C616">
        <v>321</v>
      </c>
      <c r="D616">
        <v>4753</v>
      </c>
      <c r="E616" t="s">
        <v>716</v>
      </c>
      <c r="F616" s="336">
        <v>8036244</v>
      </c>
    </row>
    <row r="617" spans="1:6">
      <c r="A617">
        <v>30</v>
      </c>
      <c r="B617">
        <v>32</v>
      </c>
      <c r="C617">
        <v>321</v>
      </c>
      <c r="D617">
        <v>4825</v>
      </c>
      <c r="E617" t="s">
        <v>368</v>
      </c>
      <c r="F617" s="336">
        <v>70847103</v>
      </c>
    </row>
    <row r="618" spans="1:6">
      <c r="A618">
        <v>30</v>
      </c>
      <c r="B618">
        <v>32</v>
      </c>
      <c r="C618">
        <v>321</v>
      </c>
      <c r="D618">
        <v>5235</v>
      </c>
      <c r="E618" t="s">
        <v>331</v>
      </c>
      <c r="F618" s="336">
        <v>0</v>
      </c>
    </row>
    <row r="619" spans="1:6">
      <c r="A619">
        <v>30</v>
      </c>
      <c r="B619">
        <v>32</v>
      </c>
      <c r="C619">
        <v>321</v>
      </c>
      <c r="D619">
        <v>5436</v>
      </c>
      <c r="E619" t="s">
        <v>575</v>
      </c>
      <c r="F619" s="336">
        <v>4003447</v>
      </c>
    </row>
    <row r="620" spans="1:6">
      <c r="A620">
        <v>30</v>
      </c>
      <c r="B620">
        <v>32</v>
      </c>
      <c r="C620">
        <v>321</v>
      </c>
      <c r="D620">
        <v>5747</v>
      </c>
      <c r="E620" t="s">
        <v>717</v>
      </c>
      <c r="F620" s="336">
        <v>2724000</v>
      </c>
    </row>
    <row r="621" spans="1:6">
      <c r="A621">
        <v>30</v>
      </c>
      <c r="B621">
        <v>32</v>
      </c>
      <c r="C621">
        <v>321</v>
      </c>
      <c r="D621">
        <v>5815</v>
      </c>
      <c r="E621" t="s">
        <v>332</v>
      </c>
      <c r="F621" s="336">
        <v>65550950</v>
      </c>
    </row>
    <row r="622" spans="1:6">
      <c r="A622">
        <v>30</v>
      </c>
      <c r="B622">
        <v>32</v>
      </c>
      <c r="C622">
        <v>321</v>
      </c>
      <c r="D622">
        <v>5888</v>
      </c>
      <c r="E622" t="s">
        <v>718</v>
      </c>
      <c r="F622" s="336">
        <v>56583089</v>
      </c>
    </row>
    <row r="623" spans="1:6">
      <c r="A623">
        <v>30</v>
      </c>
      <c r="B623">
        <v>32</v>
      </c>
      <c r="C623">
        <v>321</v>
      </c>
      <c r="D623">
        <v>6456</v>
      </c>
      <c r="E623" t="s">
        <v>305</v>
      </c>
      <c r="F623" s="336">
        <v>77373812</v>
      </c>
    </row>
    <row r="624" spans="1:6">
      <c r="A624">
        <v>30</v>
      </c>
      <c r="B624">
        <v>32</v>
      </c>
      <c r="C624">
        <v>321</v>
      </c>
      <c r="D624">
        <v>6540</v>
      </c>
      <c r="E624" t="s">
        <v>347</v>
      </c>
      <c r="F624" s="336">
        <v>2492680</v>
      </c>
    </row>
    <row r="625" spans="1:6">
      <c r="A625">
        <v>30</v>
      </c>
      <c r="B625">
        <v>32</v>
      </c>
      <c r="C625">
        <v>321</v>
      </c>
      <c r="D625">
        <v>7072</v>
      </c>
      <c r="E625" t="s">
        <v>719</v>
      </c>
      <c r="F625" s="336">
        <v>13635141</v>
      </c>
    </row>
    <row r="626" spans="1:6">
      <c r="A626">
        <v>30</v>
      </c>
      <c r="B626">
        <v>32</v>
      </c>
      <c r="C626">
        <v>321</v>
      </c>
      <c r="D626">
        <v>7328</v>
      </c>
      <c r="E626" t="s">
        <v>429</v>
      </c>
      <c r="F626" s="336">
        <v>160380</v>
      </c>
    </row>
    <row r="627" spans="1:6">
      <c r="A627">
        <v>30</v>
      </c>
      <c r="B627">
        <v>32</v>
      </c>
      <c r="C627">
        <v>321</v>
      </c>
      <c r="D627">
        <v>7419</v>
      </c>
      <c r="E627" t="s">
        <v>720</v>
      </c>
      <c r="F627" s="336">
        <v>385700</v>
      </c>
    </row>
    <row r="628" spans="1:6">
      <c r="A628">
        <v>30</v>
      </c>
      <c r="B628">
        <v>32</v>
      </c>
      <c r="C628">
        <v>321</v>
      </c>
      <c r="D628">
        <v>8209</v>
      </c>
      <c r="E628" t="s">
        <v>721</v>
      </c>
      <c r="F628" s="336">
        <v>72542</v>
      </c>
    </row>
    <row r="629" spans="1:6">
      <c r="A629">
        <v>30</v>
      </c>
      <c r="B629">
        <v>32</v>
      </c>
      <c r="C629">
        <v>321</v>
      </c>
      <c r="D629">
        <v>8407</v>
      </c>
      <c r="E629" t="s">
        <v>722</v>
      </c>
      <c r="F629" s="336">
        <v>1498721528</v>
      </c>
    </row>
    <row r="630" spans="1:6">
      <c r="A630">
        <v>30</v>
      </c>
      <c r="B630">
        <v>32</v>
      </c>
      <c r="C630">
        <v>321</v>
      </c>
      <c r="D630">
        <v>8599</v>
      </c>
      <c r="E630" t="s">
        <v>314</v>
      </c>
      <c r="F630" s="336">
        <v>28840680</v>
      </c>
    </row>
    <row r="631" spans="1:6">
      <c r="A631">
        <v>30</v>
      </c>
      <c r="B631">
        <v>32</v>
      </c>
      <c r="C631">
        <v>321</v>
      </c>
      <c r="D631">
        <v>8726</v>
      </c>
      <c r="E631" t="s">
        <v>723</v>
      </c>
      <c r="F631" s="336">
        <v>0</v>
      </c>
    </row>
    <row r="632" spans="1:6">
      <c r="A632">
        <v>30</v>
      </c>
      <c r="B632">
        <v>32</v>
      </c>
      <c r="C632">
        <v>321</v>
      </c>
      <c r="D632">
        <v>9502</v>
      </c>
      <c r="E632" t="s">
        <v>498</v>
      </c>
      <c r="F632" s="336">
        <v>0</v>
      </c>
    </row>
    <row r="633" spans="1:6">
      <c r="A633">
        <v>30</v>
      </c>
      <c r="B633">
        <v>32</v>
      </c>
      <c r="C633">
        <v>321</v>
      </c>
      <c r="D633">
        <v>9743</v>
      </c>
      <c r="E633" t="s">
        <v>724</v>
      </c>
      <c r="F633" s="336">
        <v>79687495</v>
      </c>
    </row>
    <row r="634" spans="1:6">
      <c r="A634">
        <v>30</v>
      </c>
      <c r="B634">
        <v>32</v>
      </c>
      <c r="C634">
        <v>322</v>
      </c>
      <c r="D634">
        <v>26</v>
      </c>
      <c r="E634" t="s">
        <v>673</v>
      </c>
      <c r="F634" s="336">
        <v>0</v>
      </c>
    </row>
    <row r="635" spans="1:6">
      <c r="A635">
        <v>30</v>
      </c>
      <c r="B635">
        <v>32</v>
      </c>
      <c r="C635">
        <v>322</v>
      </c>
      <c r="D635">
        <v>81</v>
      </c>
      <c r="E635" t="s">
        <v>277</v>
      </c>
      <c r="F635" s="336">
        <v>11195585</v>
      </c>
    </row>
    <row r="636" spans="1:6">
      <c r="A636">
        <v>30</v>
      </c>
      <c r="B636">
        <v>32</v>
      </c>
      <c r="C636">
        <v>322</v>
      </c>
      <c r="D636">
        <v>96</v>
      </c>
      <c r="E636" t="s">
        <v>278</v>
      </c>
      <c r="F636" s="336">
        <v>356162052</v>
      </c>
    </row>
    <row r="637" spans="1:6">
      <c r="A637">
        <v>30</v>
      </c>
      <c r="B637">
        <v>32</v>
      </c>
      <c r="C637">
        <v>322</v>
      </c>
      <c r="D637">
        <v>831</v>
      </c>
      <c r="E637" t="s">
        <v>279</v>
      </c>
      <c r="F637" s="336">
        <v>93525</v>
      </c>
    </row>
    <row r="638" spans="1:6">
      <c r="A638">
        <v>30</v>
      </c>
      <c r="B638">
        <v>32</v>
      </c>
      <c r="C638">
        <v>322</v>
      </c>
      <c r="D638">
        <v>832</v>
      </c>
      <c r="E638" t="s">
        <v>279</v>
      </c>
      <c r="F638" s="336">
        <v>6000</v>
      </c>
    </row>
    <row r="639" spans="1:6">
      <c r="A639">
        <v>30</v>
      </c>
      <c r="B639">
        <v>32</v>
      </c>
      <c r="C639">
        <v>322</v>
      </c>
      <c r="D639">
        <v>1072</v>
      </c>
      <c r="E639" t="s">
        <v>725</v>
      </c>
      <c r="F639" s="336">
        <v>9050606</v>
      </c>
    </row>
    <row r="640" spans="1:6">
      <c r="A640">
        <v>30</v>
      </c>
      <c r="B640">
        <v>32</v>
      </c>
      <c r="C640">
        <v>322</v>
      </c>
      <c r="D640">
        <v>1115</v>
      </c>
      <c r="E640" t="s">
        <v>726</v>
      </c>
      <c r="F640" s="336">
        <v>3785529</v>
      </c>
    </row>
    <row r="641" spans="1:6">
      <c r="A641">
        <v>30</v>
      </c>
      <c r="B641">
        <v>32</v>
      </c>
      <c r="C641">
        <v>322</v>
      </c>
      <c r="D641">
        <v>1190</v>
      </c>
      <c r="E641" t="s">
        <v>727</v>
      </c>
      <c r="F641" s="336">
        <v>31663924</v>
      </c>
    </row>
    <row r="642" spans="1:6">
      <c r="A642">
        <v>30</v>
      </c>
      <c r="B642">
        <v>32</v>
      </c>
      <c r="C642">
        <v>322</v>
      </c>
      <c r="D642">
        <v>1202</v>
      </c>
      <c r="E642" t="s">
        <v>728</v>
      </c>
      <c r="F642" s="336">
        <v>1113225</v>
      </c>
    </row>
    <row r="643" spans="1:6">
      <c r="A643">
        <v>30</v>
      </c>
      <c r="B643">
        <v>32</v>
      </c>
      <c r="C643">
        <v>322</v>
      </c>
      <c r="D643">
        <v>1215</v>
      </c>
      <c r="E643" t="s">
        <v>729</v>
      </c>
      <c r="F643" s="336">
        <v>5322180</v>
      </c>
    </row>
    <row r="644" spans="1:6">
      <c r="A644">
        <v>30</v>
      </c>
      <c r="B644">
        <v>32</v>
      </c>
      <c r="C644">
        <v>322</v>
      </c>
      <c r="D644">
        <v>1220</v>
      </c>
      <c r="E644" t="s">
        <v>730</v>
      </c>
      <c r="F644" s="336">
        <v>4807878</v>
      </c>
    </row>
    <row r="645" spans="1:6">
      <c r="A645">
        <v>30</v>
      </c>
      <c r="B645">
        <v>32</v>
      </c>
      <c r="C645">
        <v>322</v>
      </c>
      <c r="D645">
        <v>1231</v>
      </c>
      <c r="E645" t="s">
        <v>675</v>
      </c>
      <c r="F645" s="336">
        <v>12747094</v>
      </c>
    </row>
    <row r="646" spans="1:6">
      <c r="A646">
        <v>30</v>
      </c>
      <c r="B646">
        <v>32</v>
      </c>
      <c r="C646">
        <v>322</v>
      </c>
      <c r="D646">
        <v>1316</v>
      </c>
      <c r="E646" t="s">
        <v>731</v>
      </c>
      <c r="F646" s="336">
        <v>5904749</v>
      </c>
    </row>
    <row r="647" spans="1:6">
      <c r="A647">
        <v>30</v>
      </c>
      <c r="B647">
        <v>32</v>
      </c>
      <c r="C647">
        <v>322</v>
      </c>
      <c r="D647">
        <v>1340</v>
      </c>
      <c r="E647" t="s">
        <v>628</v>
      </c>
      <c r="F647" s="336">
        <v>424000</v>
      </c>
    </row>
    <row r="648" spans="1:6">
      <c r="A648">
        <v>30</v>
      </c>
      <c r="B648">
        <v>32</v>
      </c>
      <c r="C648">
        <v>322</v>
      </c>
      <c r="D648">
        <v>1412</v>
      </c>
      <c r="E648" t="s">
        <v>732</v>
      </c>
      <c r="F648" s="336">
        <v>0</v>
      </c>
    </row>
    <row r="649" spans="1:6">
      <c r="A649">
        <v>30</v>
      </c>
      <c r="B649">
        <v>32</v>
      </c>
      <c r="C649">
        <v>322</v>
      </c>
      <c r="D649">
        <v>1412</v>
      </c>
      <c r="E649" t="s">
        <v>733</v>
      </c>
      <c r="F649" s="336">
        <v>37840</v>
      </c>
    </row>
    <row r="650" spans="1:6">
      <c r="A650">
        <v>30</v>
      </c>
      <c r="B650">
        <v>32</v>
      </c>
      <c r="C650">
        <v>322</v>
      </c>
      <c r="D650">
        <v>1414</v>
      </c>
      <c r="E650" t="s">
        <v>734</v>
      </c>
      <c r="F650" s="336">
        <v>174530</v>
      </c>
    </row>
    <row r="651" spans="1:6">
      <c r="A651">
        <v>30</v>
      </c>
      <c r="B651">
        <v>32</v>
      </c>
      <c r="C651">
        <v>322</v>
      </c>
      <c r="D651">
        <v>1470</v>
      </c>
      <c r="E651" t="s">
        <v>735</v>
      </c>
      <c r="F651" s="336">
        <v>148000</v>
      </c>
    </row>
    <row r="652" spans="1:6">
      <c r="A652">
        <v>30</v>
      </c>
      <c r="B652">
        <v>32</v>
      </c>
      <c r="C652">
        <v>322</v>
      </c>
      <c r="D652">
        <v>1479</v>
      </c>
      <c r="E652" t="s">
        <v>736</v>
      </c>
      <c r="F652" s="336">
        <v>468000</v>
      </c>
    </row>
    <row r="653" spans="1:6">
      <c r="A653">
        <v>30</v>
      </c>
      <c r="B653">
        <v>32</v>
      </c>
      <c r="C653">
        <v>322</v>
      </c>
      <c r="D653">
        <v>1503</v>
      </c>
      <c r="E653" t="s">
        <v>737</v>
      </c>
      <c r="F653" s="336">
        <v>4819447</v>
      </c>
    </row>
    <row r="654" spans="1:6">
      <c r="A654">
        <v>30</v>
      </c>
      <c r="B654">
        <v>32</v>
      </c>
      <c r="C654">
        <v>322</v>
      </c>
      <c r="D654">
        <v>1506</v>
      </c>
      <c r="E654" t="s">
        <v>738</v>
      </c>
      <c r="F654" s="336">
        <v>1741698</v>
      </c>
    </row>
    <row r="655" spans="1:6">
      <c r="A655">
        <v>30</v>
      </c>
      <c r="B655">
        <v>32</v>
      </c>
      <c r="C655">
        <v>322</v>
      </c>
      <c r="D655">
        <v>1520</v>
      </c>
      <c r="E655" t="s">
        <v>739</v>
      </c>
      <c r="F655" s="336">
        <v>1549686</v>
      </c>
    </row>
    <row r="656" spans="1:6">
      <c r="A656">
        <v>30</v>
      </c>
      <c r="B656">
        <v>32</v>
      </c>
      <c r="C656">
        <v>322</v>
      </c>
      <c r="D656">
        <v>1574</v>
      </c>
      <c r="E656" t="s">
        <v>740</v>
      </c>
      <c r="F656" s="336">
        <v>1679018</v>
      </c>
    </row>
    <row r="657" spans="1:6">
      <c r="A657">
        <v>30</v>
      </c>
      <c r="B657">
        <v>32</v>
      </c>
      <c r="C657">
        <v>322</v>
      </c>
      <c r="D657">
        <v>1590</v>
      </c>
      <c r="E657" t="s">
        <v>741</v>
      </c>
      <c r="F657" s="336">
        <v>4419225</v>
      </c>
    </row>
    <row r="658" spans="1:6">
      <c r="A658">
        <v>30</v>
      </c>
      <c r="B658">
        <v>32</v>
      </c>
      <c r="C658">
        <v>322</v>
      </c>
      <c r="D658">
        <v>1608</v>
      </c>
      <c r="E658" t="s">
        <v>356</v>
      </c>
      <c r="F658" s="336">
        <v>799730</v>
      </c>
    </row>
    <row r="659" spans="1:6">
      <c r="A659">
        <v>30</v>
      </c>
      <c r="B659">
        <v>32</v>
      </c>
      <c r="C659">
        <v>322</v>
      </c>
      <c r="D659">
        <v>1650</v>
      </c>
      <c r="E659" t="s">
        <v>742</v>
      </c>
      <c r="F659" s="336">
        <v>214550</v>
      </c>
    </row>
    <row r="660" spans="1:6">
      <c r="A660">
        <v>30</v>
      </c>
      <c r="B660">
        <v>32</v>
      </c>
      <c r="C660">
        <v>322</v>
      </c>
      <c r="D660">
        <v>1684</v>
      </c>
      <c r="E660" t="s">
        <v>743</v>
      </c>
      <c r="F660" s="336">
        <v>17086668</v>
      </c>
    </row>
    <row r="661" spans="1:6">
      <c r="A661">
        <v>30</v>
      </c>
      <c r="B661">
        <v>32</v>
      </c>
      <c r="C661">
        <v>322</v>
      </c>
      <c r="D661">
        <v>1733</v>
      </c>
      <c r="E661" t="s">
        <v>744</v>
      </c>
      <c r="F661" s="336">
        <v>666080</v>
      </c>
    </row>
    <row r="662" spans="1:6">
      <c r="A662">
        <v>30</v>
      </c>
      <c r="B662">
        <v>32</v>
      </c>
      <c r="C662">
        <v>322</v>
      </c>
      <c r="D662">
        <v>1736</v>
      </c>
      <c r="E662" t="s">
        <v>745</v>
      </c>
      <c r="F662" s="336">
        <v>1620561</v>
      </c>
    </row>
    <row r="663" spans="1:6">
      <c r="A663">
        <v>30</v>
      </c>
      <c r="B663">
        <v>32</v>
      </c>
      <c r="C663">
        <v>322</v>
      </c>
      <c r="D663">
        <v>1741</v>
      </c>
      <c r="E663" t="s">
        <v>746</v>
      </c>
      <c r="F663" s="336">
        <v>2490803</v>
      </c>
    </row>
    <row r="664" spans="1:6">
      <c r="A664">
        <v>30</v>
      </c>
      <c r="B664">
        <v>32</v>
      </c>
      <c r="C664">
        <v>322</v>
      </c>
      <c r="D664">
        <v>1766</v>
      </c>
      <c r="E664" t="s">
        <v>747</v>
      </c>
      <c r="F664" s="336">
        <v>24770</v>
      </c>
    </row>
    <row r="665" spans="1:6">
      <c r="A665">
        <v>30</v>
      </c>
      <c r="B665">
        <v>32</v>
      </c>
      <c r="C665">
        <v>322</v>
      </c>
      <c r="D665">
        <v>1818</v>
      </c>
      <c r="E665" t="s">
        <v>337</v>
      </c>
      <c r="F665" s="336">
        <v>120668</v>
      </c>
    </row>
    <row r="666" spans="1:6">
      <c r="A666">
        <v>30</v>
      </c>
      <c r="B666">
        <v>32</v>
      </c>
      <c r="C666">
        <v>322</v>
      </c>
      <c r="D666">
        <v>1865</v>
      </c>
      <c r="E666" t="s">
        <v>748</v>
      </c>
      <c r="F666" s="336">
        <v>34991463</v>
      </c>
    </row>
    <row r="667" spans="1:6">
      <c r="A667">
        <v>30</v>
      </c>
      <c r="B667">
        <v>32</v>
      </c>
      <c r="C667">
        <v>322</v>
      </c>
      <c r="D667">
        <v>1910</v>
      </c>
      <c r="E667" t="s">
        <v>749</v>
      </c>
      <c r="F667" s="336">
        <v>283953</v>
      </c>
    </row>
    <row r="668" spans="1:6">
      <c r="A668">
        <v>30</v>
      </c>
      <c r="B668">
        <v>32</v>
      </c>
      <c r="C668">
        <v>322</v>
      </c>
      <c r="D668">
        <v>1921</v>
      </c>
      <c r="E668" t="s">
        <v>750</v>
      </c>
      <c r="F668" s="336">
        <v>632748</v>
      </c>
    </row>
    <row r="669" spans="1:6">
      <c r="A669">
        <v>30</v>
      </c>
      <c r="B669">
        <v>32</v>
      </c>
      <c r="C669">
        <v>322</v>
      </c>
      <c r="D669">
        <v>1962</v>
      </c>
      <c r="E669" t="s">
        <v>751</v>
      </c>
      <c r="F669" s="336">
        <v>0</v>
      </c>
    </row>
    <row r="670" spans="1:6">
      <c r="A670">
        <v>30</v>
      </c>
      <c r="B670">
        <v>32</v>
      </c>
      <c r="C670">
        <v>322</v>
      </c>
      <c r="D670">
        <v>1996</v>
      </c>
      <c r="E670" t="s">
        <v>752</v>
      </c>
      <c r="F670" s="336">
        <v>10632028</v>
      </c>
    </row>
    <row r="671" spans="1:6">
      <c r="A671">
        <v>30</v>
      </c>
      <c r="B671">
        <v>32</v>
      </c>
      <c r="C671">
        <v>322</v>
      </c>
      <c r="D671">
        <v>2025</v>
      </c>
      <c r="E671" t="s">
        <v>753</v>
      </c>
      <c r="F671" s="336">
        <v>681409</v>
      </c>
    </row>
    <row r="672" spans="1:6">
      <c r="A672">
        <v>30</v>
      </c>
      <c r="B672">
        <v>32</v>
      </c>
      <c r="C672">
        <v>322</v>
      </c>
      <c r="D672">
        <v>2058</v>
      </c>
      <c r="E672" t="s">
        <v>754</v>
      </c>
      <c r="F672" s="336">
        <v>2827240</v>
      </c>
    </row>
    <row r="673" spans="1:6">
      <c r="A673">
        <v>30</v>
      </c>
      <c r="B673">
        <v>32</v>
      </c>
      <c r="C673">
        <v>322</v>
      </c>
      <c r="D673">
        <v>2083</v>
      </c>
      <c r="E673" t="s">
        <v>755</v>
      </c>
      <c r="F673" s="336">
        <v>217260</v>
      </c>
    </row>
    <row r="674" spans="1:6">
      <c r="A674">
        <v>30</v>
      </c>
      <c r="B674">
        <v>32</v>
      </c>
      <c r="C674">
        <v>322</v>
      </c>
      <c r="D674">
        <v>2099</v>
      </c>
      <c r="E674" t="s">
        <v>756</v>
      </c>
      <c r="F674" s="336">
        <v>5614710</v>
      </c>
    </row>
    <row r="675" spans="1:6">
      <c r="A675">
        <v>30</v>
      </c>
      <c r="B675">
        <v>32</v>
      </c>
      <c r="C675">
        <v>322</v>
      </c>
      <c r="D675">
        <v>2106</v>
      </c>
      <c r="E675" t="s">
        <v>757</v>
      </c>
      <c r="F675" s="336">
        <v>2492994</v>
      </c>
    </row>
    <row r="676" spans="1:6">
      <c r="A676">
        <v>30</v>
      </c>
      <c r="B676">
        <v>32</v>
      </c>
      <c r="C676">
        <v>322</v>
      </c>
      <c r="D676">
        <v>2155</v>
      </c>
      <c r="E676" t="s">
        <v>758</v>
      </c>
      <c r="F676" s="336">
        <v>8283108</v>
      </c>
    </row>
    <row r="677" spans="1:6">
      <c r="A677">
        <v>30</v>
      </c>
      <c r="B677">
        <v>32</v>
      </c>
      <c r="C677">
        <v>322</v>
      </c>
      <c r="D677">
        <v>2195</v>
      </c>
      <c r="E677" t="s">
        <v>759</v>
      </c>
      <c r="F677" s="336">
        <v>62693</v>
      </c>
    </row>
    <row r="678" spans="1:6">
      <c r="A678">
        <v>30</v>
      </c>
      <c r="B678">
        <v>32</v>
      </c>
      <c r="C678">
        <v>322</v>
      </c>
      <c r="D678">
        <v>2203</v>
      </c>
      <c r="E678" t="s">
        <v>760</v>
      </c>
      <c r="F678" s="336">
        <v>29250</v>
      </c>
    </row>
    <row r="679" spans="1:6">
      <c r="A679">
        <v>30</v>
      </c>
      <c r="B679">
        <v>32</v>
      </c>
      <c r="C679">
        <v>322</v>
      </c>
      <c r="D679">
        <v>2224</v>
      </c>
      <c r="E679" t="s">
        <v>761</v>
      </c>
      <c r="F679" s="336">
        <v>1772811</v>
      </c>
    </row>
    <row r="680" spans="1:6">
      <c r="A680">
        <v>30</v>
      </c>
      <c r="B680">
        <v>32</v>
      </c>
      <c r="C680">
        <v>322</v>
      </c>
      <c r="D680">
        <v>2234</v>
      </c>
      <c r="E680" t="s">
        <v>762</v>
      </c>
      <c r="F680" s="336">
        <v>768215</v>
      </c>
    </row>
    <row r="681" spans="1:6">
      <c r="A681">
        <v>30</v>
      </c>
      <c r="B681">
        <v>32</v>
      </c>
      <c r="C681">
        <v>322</v>
      </c>
      <c r="D681">
        <v>2261</v>
      </c>
      <c r="E681" t="s">
        <v>763</v>
      </c>
      <c r="F681" s="336">
        <v>489190</v>
      </c>
    </row>
    <row r="682" spans="1:6">
      <c r="A682">
        <v>30</v>
      </c>
      <c r="B682">
        <v>32</v>
      </c>
      <c r="C682">
        <v>322</v>
      </c>
      <c r="D682">
        <v>2266</v>
      </c>
      <c r="E682" t="s">
        <v>764</v>
      </c>
      <c r="F682" s="336">
        <v>2936770</v>
      </c>
    </row>
    <row r="683" spans="1:6">
      <c r="A683">
        <v>30</v>
      </c>
      <c r="B683">
        <v>32</v>
      </c>
      <c r="C683">
        <v>322</v>
      </c>
      <c r="D683">
        <v>2271</v>
      </c>
      <c r="E683" t="s">
        <v>765</v>
      </c>
      <c r="F683" s="336">
        <v>8044523</v>
      </c>
    </row>
    <row r="684" spans="1:6">
      <c r="A684">
        <v>30</v>
      </c>
      <c r="B684">
        <v>32</v>
      </c>
      <c r="C684">
        <v>322</v>
      </c>
      <c r="D684">
        <v>2276</v>
      </c>
      <c r="E684" t="s">
        <v>766</v>
      </c>
      <c r="F684" s="336">
        <v>27951004</v>
      </c>
    </row>
    <row r="685" spans="1:6">
      <c r="A685">
        <v>30</v>
      </c>
      <c r="B685">
        <v>32</v>
      </c>
      <c r="C685">
        <v>322</v>
      </c>
      <c r="D685">
        <v>2304</v>
      </c>
      <c r="E685" t="s">
        <v>767</v>
      </c>
      <c r="F685" s="336">
        <v>1170000</v>
      </c>
    </row>
    <row r="686" spans="1:6">
      <c r="A686">
        <v>30</v>
      </c>
      <c r="B686">
        <v>32</v>
      </c>
      <c r="C686">
        <v>322</v>
      </c>
      <c r="D686">
        <v>2358</v>
      </c>
      <c r="E686" t="s">
        <v>562</v>
      </c>
      <c r="F686" s="336">
        <v>2295311</v>
      </c>
    </row>
    <row r="687" spans="1:6">
      <c r="A687">
        <v>30</v>
      </c>
      <c r="B687">
        <v>32</v>
      </c>
      <c r="C687">
        <v>322</v>
      </c>
      <c r="D687">
        <v>2378</v>
      </c>
      <c r="E687" t="s">
        <v>339</v>
      </c>
      <c r="F687" s="336">
        <v>12321800</v>
      </c>
    </row>
    <row r="688" spans="1:6">
      <c r="A688">
        <v>30</v>
      </c>
      <c r="B688">
        <v>32</v>
      </c>
      <c r="C688">
        <v>322</v>
      </c>
      <c r="D688">
        <v>2405</v>
      </c>
      <c r="E688" t="s">
        <v>768</v>
      </c>
      <c r="F688" s="336">
        <v>0</v>
      </c>
    </row>
    <row r="689" spans="1:6">
      <c r="A689">
        <v>30</v>
      </c>
      <c r="B689">
        <v>32</v>
      </c>
      <c r="C689">
        <v>322</v>
      </c>
      <c r="D689">
        <v>2436</v>
      </c>
      <c r="E689" t="s">
        <v>769</v>
      </c>
      <c r="F689" s="336">
        <v>1173670</v>
      </c>
    </row>
    <row r="690" spans="1:6">
      <c r="A690">
        <v>30</v>
      </c>
      <c r="B690">
        <v>32</v>
      </c>
      <c r="C690">
        <v>322</v>
      </c>
      <c r="D690">
        <v>2442</v>
      </c>
      <c r="E690" t="s">
        <v>770</v>
      </c>
      <c r="F690" s="336">
        <v>9940</v>
      </c>
    </row>
    <row r="691" spans="1:6">
      <c r="A691">
        <v>30</v>
      </c>
      <c r="B691">
        <v>32</v>
      </c>
      <c r="C691">
        <v>322</v>
      </c>
      <c r="D691">
        <v>2497</v>
      </c>
      <c r="E691" t="s">
        <v>771</v>
      </c>
      <c r="F691" s="336">
        <v>790327</v>
      </c>
    </row>
    <row r="692" spans="1:6">
      <c r="A692">
        <v>30</v>
      </c>
      <c r="B692">
        <v>32</v>
      </c>
      <c r="C692">
        <v>322</v>
      </c>
      <c r="D692">
        <v>2499</v>
      </c>
      <c r="E692" t="s">
        <v>772</v>
      </c>
      <c r="F692" s="336">
        <v>-49632</v>
      </c>
    </row>
    <row r="693" spans="1:6">
      <c r="A693">
        <v>30</v>
      </c>
      <c r="B693">
        <v>32</v>
      </c>
      <c r="C693">
        <v>322</v>
      </c>
      <c r="D693">
        <v>2546</v>
      </c>
      <c r="E693" t="s">
        <v>773</v>
      </c>
      <c r="F693" s="336">
        <v>3525496</v>
      </c>
    </row>
    <row r="694" spans="1:6">
      <c r="A694">
        <v>30</v>
      </c>
      <c r="B694">
        <v>32</v>
      </c>
      <c r="C694">
        <v>322</v>
      </c>
      <c r="D694">
        <v>2656</v>
      </c>
      <c r="E694" t="s">
        <v>774</v>
      </c>
      <c r="F694" s="336">
        <v>695932</v>
      </c>
    </row>
    <row r="695" spans="1:6">
      <c r="A695">
        <v>30</v>
      </c>
      <c r="B695">
        <v>32</v>
      </c>
      <c r="C695">
        <v>322</v>
      </c>
      <c r="D695">
        <v>2744</v>
      </c>
      <c r="E695" t="s">
        <v>775</v>
      </c>
      <c r="F695" s="336">
        <v>7192296</v>
      </c>
    </row>
    <row r="696" spans="1:6">
      <c r="A696">
        <v>30</v>
      </c>
      <c r="B696">
        <v>32</v>
      </c>
      <c r="C696">
        <v>322</v>
      </c>
      <c r="D696">
        <v>2764</v>
      </c>
      <c r="E696" t="s">
        <v>776</v>
      </c>
      <c r="F696" s="336">
        <v>222780</v>
      </c>
    </row>
    <row r="697" spans="1:6">
      <c r="A697">
        <v>30</v>
      </c>
      <c r="B697">
        <v>32</v>
      </c>
      <c r="C697">
        <v>322</v>
      </c>
      <c r="D697">
        <v>2820</v>
      </c>
      <c r="E697" t="s">
        <v>777</v>
      </c>
      <c r="F697" s="336">
        <v>3611440</v>
      </c>
    </row>
    <row r="698" spans="1:6">
      <c r="A698">
        <v>30</v>
      </c>
      <c r="B698">
        <v>32</v>
      </c>
      <c r="C698">
        <v>322</v>
      </c>
      <c r="D698">
        <v>2846</v>
      </c>
      <c r="E698" t="s">
        <v>778</v>
      </c>
      <c r="F698" s="336">
        <v>255845</v>
      </c>
    </row>
    <row r="699" spans="1:6">
      <c r="A699">
        <v>30</v>
      </c>
      <c r="B699">
        <v>32</v>
      </c>
      <c r="C699">
        <v>322</v>
      </c>
      <c r="D699">
        <v>2968</v>
      </c>
      <c r="E699" t="s">
        <v>779</v>
      </c>
      <c r="F699" s="336">
        <v>7844416</v>
      </c>
    </row>
    <row r="700" spans="1:6">
      <c r="A700">
        <v>30</v>
      </c>
      <c r="B700">
        <v>32</v>
      </c>
      <c r="C700">
        <v>322</v>
      </c>
      <c r="D700">
        <v>3007</v>
      </c>
      <c r="E700" t="s">
        <v>780</v>
      </c>
      <c r="F700" s="336">
        <v>112000</v>
      </c>
    </row>
    <row r="701" spans="1:6">
      <c r="A701">
        <v>30</v>
      </c>
      <c r="B701">
        <v>32</v>
      </c>
      <c r="C701">
        <v>322</v>
      </c>
      <c r="D701">
        <v>3023</v>
      </c>
      <c r="E701" t="s">
        <v>680</v>
      </c>
      <c r="F701" s="336">
        <v>24150</v>
      </c>
    </row>
    <row r="702" spans="1:6">
      <c r="A702">
        <v>30</v>
      </c>
      <c r="B702">
        <v>32</v>
      </c>
      <c r="C702">
        <v>322</v>
      </c>
      <c r="D702">
        <v>3039</v>
      </c>
      <c r="E702" t="s">
        <v>781</v>
      </c>
      <c r="F702" s="336">
        <v>33300</v>
      </c>
    </row>
    <row r="703" spans="1:6">
      <c r="A703">
        <v>30</v>
      </c>
      <c r="B703">
        <v>32</v>
      </c>
      <c r="C703">
        <v>322</v>
      </c>
      <c r="D703">
        <v>3057</v>
      </c>
      <c r="E703" t="s">
        <v>782</v>
      </c>
      <c r="F703" s="336">
        <v>18304144</v>
      </c>
    </row>
    <row r="704" spans="1:6">
      <c r="A704">
        <v>30</v>
      </c>
      <c r="B704">
        <v>32</v>
      </c>
      <c r="C704">
        <v>322</v>
      </c>
      <c r="D704">
        <v>3061</v>
      </c>
      <c r="E704" t="s">
        <v>783</v>
      </c>
      <c r="F704" s="336">
        <v>2940</v>
      </c>
    </row>
    <row r="705" spans="1:6">
      <c r="A705">
        <v>30</v>
      </c>
      <c r="B705">
        <v>32</v>
      </c>
      <c r="C705">
        <v>322</v>
      </c>
      <c r="D705">
        <v>3073</v>
      </c>
      <c r="E705" t="s">
        <v>784</v>
      </c>
      <c r="F705" s="336">
        <v>5174083</v>
      </c>
    </row>
    <row r="706" spans="1:6">
      <c r="A706">
        <v>30</v>
      </c>
      <c r="B706">
        <v>32</v>
      </c>
      <c r="C706">
        <v>322</v>
      </c>
      <c r="D706">
        <v>3102</v>
      </c>
      <c r="E706" t="s">
        <v>639</v>
      </c>
      <c r="F706" s="336">
        <v>32748791</v>
      </c>
    </row>
    <row r="707" spans="1:6">
      <c r="A707">
        <v>30</v>
      </c>
      <c r="B707">
        <v>32</v>
      </c>
      <c r="C707">
        <v>322</v>
      </c>
      <c r="D707">
        <v>3146</v>
      </c>
      <c r="E707" t="s">
        <v>602</v>
      </c>
      <c r="F707" s="336">
        <v>155000</v>
      </c>
    </row>
    <row r="708" spans="1:6">
      <c r="A708">
        <v>30</v>
      </c>
      <c r="B708">
        <v>32</v>
      </c>
      <c r="C708">
        <v>322</v>
      </c>
      <c r="D708">
        <v>3154</v>
      </c>
      <c r="E708" t="s">
        <v>682</v>
      </c>
      <c r="F708" s="336">
        <v>234800</v>
      </c>
    </row>
    <row r="709" spans="1:6">
      <c r="A709">
        <v>30</v>
      </c>
      <c r="B709">
        <v>32</v>
      </c>
      <c r="C709">
        <v>322</v>
      </c>
      <c r="D709">
        <v>3162</v>
      </c>
      <c r="E709" t="s">
        <v>403</v>
      </c>
      <c r="F709" s="336">
        <v>0</v>
      </c>
    </row>
    <row r="710" spans="1:6">
      <c r="A710">
        <v>30</v>
      </c>
      <c r="B710">
        <v>32</v>
      </c>
      <c r="C710">
        <v>322</v>
      </c>
      <c r="D710">
        <v>3217</v>
      </c>
      <c r="E710" t="s">
        <v>785</v>
      </c>
      <c r="F710" s="336">
        <v>2860299</v>
      </c>
    </row>
    <row r="711" spans="1:6">
      <c r="A711">
        <v>30</v>
      </c>
      <c r="B711">
        <v>32</v>
      </c>
      <c r="C711">
        <v>322</v>
      </c>
      <c r="D711">
        <v>3219</v>
      </c>
      <c r="E711" t="s">
        <v>786</v>
      </c>
      <c r="F711" s="336">
        <v>30787027</v>
      </c>
    </row>
    <row r="712" spans="1:6">
      <c r="A712">
        <v>30</v>
      </c>
      <c r="B712">
        <v>32</v>
      </c>
      <c r="C712">
        <v>322</v>
      </c>
      <c r="D712">
        <v>3226</v>
      </c>
      <c r="E712" t="s">
        <v>787</v>
      </c>
      <c r="F712" s="336">
        <v>79976239</v>
      </c>
    </row>
    <row r="713" spans="1:6">
      <c r="A713">
        <v>30</v>
      </c>
      <c r="B713">
        <v>32</v>
      </c>
      <c r="C713">
        <v>322</v>
      </c>
      <c r="D713">
        <v>3245</v>
      </c>
      <c r="E713" t="s">
        <v>788</v>
      </c>
      <c r="F713" s="336">
        <v>6861145</v>
      </c>
    </row>
    <row r="714" spans="1:6">
      <c r="A714">
        <v>30</v>
      </c>
      <c r="B714">
        <v>32</v>
      </c>
      <c r="C714">
        <v>322</v>
      </c>
      <c r="D714">
        <v>3265</v>
      </c>
      <c r="E714" t="s">
        <v>789</v>
      </c>
      <c r="F714" s="336">
        <v>190534</v>
      </c>
    </row>
    <row r="715" spans="1:6">
      <c r="A715">
        <v>30</v>
      </c>
      <c r="B715">
        <v>32</v>
      </c>
      <c r="C715">
        <v>322</v>
      </c>
      <c r="D715">
        <v>3304</v>
      </c>
      <c r="E715" t="s">
        <v>790</v>
      </c>
      <c r="F715" s="336">
        <v>0</v>
      </c>
    </row>
    <row r="716" spans="1:6">
      <c r="A716">
        <v>30</v>
      </c>
      <c r="B716">
        <v>32</v>
      </c>
      <c r="C716">
        <v>322</v>
      </c>
      <c r="D716">
        <v>3314</v>
      </c>
      <c r="E716" t="s">
        <v>791</v>
      </c>
      <c r="F716" s="336">
        <v>390810</v>
      </c>
    </row>
    <row r="717" spans="1:6">
      <c r="A717">
        <v>30</v>
      </c>
      <c r="B717">
        <v>32</v>
      </c>
      <c r="C717">
        <v>322</v>
      </c>
      <c r="D717">
        <v>3351</v>
      </c>
      <c r="E717" t="s">
        <v>792</v>
      </c>
      <c r="F717" s="336">
        <v>2090332</v>
      </c>
    </row>
    <row r="718" spans="1:6">
      <c r="A718">
        <v>30</v>
      </c>
      <c r="B718">
        <v>32</v>
      </c>
      <c r="C718">
        <v>322</v>
      </c>
      <c r="D718">
        <v>3370</v>
      </c>
      <c r="E718" t="s">
        <v>793</v>
      </c>
      <c r="F718" s="336">
        <v>4324418</v>
      </c>
    </row>
    <row r="719" spans="1:6">
      <c r="A719">
        <v>30</v>
      </c>
      <c r="B719">
        <v>32</v>
      </c>
      <c r="C719">
        <v>322</v>
      </c>
      <c r="D719">
        <v>3412</v>
      </c>
      <c r="E719" t="s">
        <v>712</v>
      </c>
      <c r="F719" s="336">
        <v>1309480</v>
      </c>
    </row>
    <row r="720" spans="1:6">
      <c r="A720">
        <v>30</v>
      </c>
      <c r="B720">
        <v>32</v>
      </c>
      <c r="C720">
        <v>322</v>
      </c>
      <c r="D720">
        <v>3438</v>
      </c>
      <c r="E720" t="s">
        <v>794</v>
      </c>
      <c r="F720" s="336">
        <v>2717372</v>
      </c>
    </row>
    <row r="721" spans="1:6">
      <c r="A721">
        <v>30</v>
      </c>
      <c r="B721">
        <v>32</v>
      </c>
      <c r="C721">
        <v>322</v>
      </c>
      <c r="D721">
        <v>3462</v>
      </c>
      <c r="E721" t="s">
        <v>795</v>
      </c>
      <c r="F721" s="336">
        <v>27151350</v>
      </c>
    </row>
    <row r="722" spans="1:6">
      <c r="A722">
        <v>30</v>
      </c>
      <c r="B722">
        <v>32</v>
      </c>
      <c r="C722">
        <v>322</v>
      </c>
      <c r="D722">
        <v>3483</v>
      </c>
      <c r="E722" t="s">
        <v>512</v>
      </c>
      <c r="F722" s="336">
        <v>21020</v>
      </c>
    </row>
    <row r="723" spans="1:6">
      <c r="A723">
        <v>30</v>
      </c>
      <c r="B723">
        <v>32</v>
      </c>
      <c r="C723">
        <v>322</v>
      </c>
      <c r="D723">
        <v>3492</v>
      </c>
      <c r="E723" t="s">
        <v>796</v>
      </c>
      <c r="F723" s="336">
        <v>3985618</v>
      </c>
    </row>
    <row r="724" spans="1:6">
      <c r="A724">
        <v>30</v>
      </c>
      <c r="B724">
        <v>32</v>
      </c>
      <c r="C724">
        <v>322</v>
      </c>
      <c r="D724">
        <v>3496</v>
      </c>
      <c r="E724" t="s">
        <v>797</v>
      </c>
      <c r="F724" s="336">
        <v>13350</v>
      </c>
    </row>
    <row r="725" spans="1:6">
      <c r="A725">
        <v>30</v>
      </c>
      <c r="B725">
        <v>32</v>
      </c>
      <c r="C725">
        <v>322</v>
      </c>
      <c r="D725">
        <v>3574</v>
      </c>
      <c r="E725" t="s">
        <v>798</v>
      </c>
      <c r="F725" s="336">
        <v>1680757</v>
      </c>
    </row>
    <row r="726" spans="1:6">
      <c r="A726">
        <v>30</v>
      </c>
      <c r="B726">
        <v>32</v>
      </c>
      <c r="C726">
        <v>322</v>
      </c>
      <c r="D726">
        <v>3613</v>
      </c>
      <c r="E726" t="s">
        <v>799</v>
      </c>
      <c r="F726" s="336">
        <v>12625610</v>
      </c>
    </row>
    <row r="727" spans="1:6">
      <c r="A727">
        <v>30</v>
      </c>
      <c r="B727">
        <v>32</v>
      </c>
      <c r="C727">
        <v>322</v>
      </c>
      <c r="D727">
        <v>3651</v>
      </c>
      <c r="E727" t="s">
        <v>800</v>
      </c>
      <c r="F727" s="336">
        <v>1130864</v>
      </c>
    </row>
    <row r="728" spans="1:6">
      <c r="A728">
        <v>30</v>
      </c>
      <c r="B728">
        <v>32</v>
      </c>
      <c r="C728">
        <v>322</v>
      </c>
      <c r="D728">
        <v>3657</v>
      </c>
      <c r="E728" t="s">
        <v>801</v>
      </c>
      <c r="F728" s="336">
        <v>2293200</v>
      </c>
    </row>
    <row r="729" spans="1:6">
      <c r="A729">
        <v>30</v>
      </c>
      <c r="B729">
        <v>32</v>
      </c>
      <c r="C729">
        <v>322</v>
      </c>
      <c r="D729">
        <v>3678</v>
      </c>
      <c r="E729" t="s">
        <v>405</v>
      </c>
      <c r="F729" s="336">
        <v>5500</v>
      </c>
    </row>
    <row r="730" spans="1:6">
      <c r="A730">
        <v>30</v>
      </c>
      <c r="B730">
        <v>32</v>
      </c>
      <c r="C730">
        <v>322</v>
      </c>
      <c r="D730">
        <v>3711</v>
      </c>
      <c r="E730" t="s">
        <v>802</v>
      </c>
      <c r="F730" s="336">
        <v>37449980</v>
      </c>
    </row>
    <row r="731" spans="1:6">
      <c r="A731">
        <v>30</v>
      </c>
      <c r="B731">
        <v>32</v>
      </c>
      <c r="C731">
        <v>322</v>
      </c>
      <c r="D731">
        <v>3724</v>
      </c>
      <c r="E731" t="s">
        <v>803</v>
      </c>
      <c r="F731" s="336">
        <v>252085</v>
      </c>
    </row>
    <row r="732" spans="1:6">
      <c r="A732">
        <v>30</v>
      </c>
      <c r="B732">
        <v>32</v>
      </c>
      <c r="C732">
        <v>322</v>
      </c>
      <c r="D732">
        <v>3727</v>
      </c>
      <c r="E732" t="s">
        <v>804</v>
      </c>
      <c r="F732" s="336">
        <v>283320</v>
      </c>
    </row>
    <row r="733" spans="1:6">
      <c r="A733">
        <v>30</v>
      </c>
      <c r="B733">
        <v>32</v>
      </c>
      <c r="C733">
        <v>322</v>
      </c>
      <c r="D733">
        <v>3752</v>
      </c>
      <c r="E733" t="s">
        <v>805</v>
      </c>
      <c r="F733" s="336">
        <v>331544</v>
      </c>
    </row>
    <row r="734" spans="1:6">
      <c r="A734">
        <v>30</v>
      </c>
      <c r="B734">
        <v>32</v>
      </c>
      <c r="C734">
        <v>322</v>
      </c>
      <c r="D734">
        <v>3773</v>
      </c>
      <c r="E734" t="s">
        <v>806</v>
      </c>
      <c r="F734" s="336">
        <v>11700</v>
      </c>
    </row>
    <row r="735" spans="1:6">
      <c r="A735">
        <v>30</v>
      </c>
      <c r="B735">
        <v>32</v>
      </c>
      <c r="C735">
        <v>322</v>
      </c>
      <c r="D735">
        <v>3813</v>
      </c>
      <c r="E735" t="s">
        <v>290</v>
      </c>
      <c r="F735" s="336">
        <v>358450</v>
      </c>
    </row>
    <row r="736" spans="1:6">
      <c r="A736">
        <v>30</v>
      </c>
      <c r="B736">
        <v>32</v>
      </c>
      <c r="C736">
        <v>322</v>
      </c>
      <c r="D736">
        <v>3822</v>
      </c>
      <c r="E736" t="s">
        <v>684</v>
      </c>
      <c r="F736" s="336">
        <v>1603604</v>
      </c>
    </row>
    <row r="737" spans="1:6">
      <c r="A737">
        <v>30</v>
      </c>
      <c r="B737">
        <v>32</v>
      </c>
      <c r="C737">
        <v>322</v>
      </c>
      <c r="D737">
        <v>3874</v>
      </c>
      <c r="E737" t="s">
        <v>807</v>
      </c>
      <c r="F737" s="336">
        <v>0</v>
      </c>
    </row>
    <row r="738" spans="1:6">
      <c r="A738">
        <v>30</v>
      </c>
      <c r="B738">
        <v>32</v>
      </c>
      <c r="C738">
        <v>322</v>
      </c>
      <c r="D738">
        <v>3937</v>
      </c>
      <c r="E738" t="s">
        <v>642</v>
      </c>
      <c r="F738" s="336">
        <v>486280</v>
      </c>
    </row>
    <row r="739" spans="1:6">
      <c r="A739">
        <v>30</v>
      </c>
      <c r="B739">
        <v>32</v>
      </c>
      <c r="C739">
        <v>322</v>
      </c>
      <c r="D739">
        <v>4003</v>
      </c>
      <c r="E739" t="s">
        <v>808</v>
      </c>
      <c r="F739" s="336">
        <v>6633578</v>
      </c>
    </row>
    <row r="740" spans="1:6">
      <c r="A740">
        <v>30</v>
      </c>
      <c r="B740">
        <v>32</v>
      </c>
      <c r="C740">
        <v>322</v>
      </c>
      <c r="D740">
        <v>4061</v>
      </c>
      <c r="E740" t="s">
        <v>464</v>
      </c>
      <c r="F740" s="336">
        <v>828165</v>
      </c>
    </row>
    <row r="741" spans="1:6">
      <c r="A741">
        <v>30</v>
      </c>
      <c r="B741">
        <v>32</v>
      </c>
      <c r="C741">
        <v>322</v>
      </c>
      <c r="D741">
        <v>4065</v>
      </c>
      <c r="E741" t="s">
        <v>809</v>
      </c>
      <c r="F741" s="336">
        <v>1946854</v>
      </c>
    </row>
    <row r="742" spans="1:6">
      <c r="A742">
        <v>30</v>
      </c>
      <c r="B742">
        <v>32</v>
      </c>
      <c r="C742">
        <v>322</v>
      </c>
      <c r="D742">
        <v>4078</v>
      </c>
      <c r="E742" t="s">
        <v>714</v>
      </c>
      <c r="F742" s="336">
        <v>4187569</v>
      </c>
    </row>
    <row r="743" spans="1:6">
      <c r="A743">
        <v>30</v>
      </c>
      <c r="B743">
        <v>32</v>
      </c>
      <c r="C743">
        <v>322</v>
      </c>
      <c r="D743">
        <v>4102</v>
      </c>
      <c r="E743" t="s">
        <v>343</v>
      </c>
      <c r="F743" s="336">
        <v>624890</v>
      </c>
    </row>
    <row r="744" spans="1:6">
      <c r="A744">
        <v>30</v>
      </c>
      <c r="B744">
        <v>32</v>
      </c>
      <c r="C744">
        <v>322</v>
      </c>
      <c r="D744">
        <v>4117</v>
      </c>
      <c r="E744" t="s">
        <v>810</v>
      </c>
      <c r="F744" s="336">
        <v>2926295</v>
      </c>
    </row>
    <row r="745" spans="1:6">
      <c r="A745">
        <v>30</v>
      </c>
      <c r="B745">
        <v>32</v>
      </c>
      <c r="C745">
        <v>322</v>
      </c>
      <c r="D745">
        <v>4135</v>
      </c>
      <c r="E745" t="s">
        <v>811</v>
      </c>
      <c r="F745" s="336">
        <v>757747</v>
      </c>
    </row>
    <row r="746" spans="1:6">
      <c r="A746">
        <v>30</v>
      </c>
      <c r="B746">
        <v>32</v>
      </c>
      <c r="C746">
        <v>322</v>
      </c>
      <c r="D746">
        <v>4174</v>
      </c>
      <c r="E746" t="s">
        <v>465</v>
      </c>
      <c r="F746" s="336">
        <v>7887215</v>
      </c>
    </row>
    <row r="747" spans="1:6">
      <c r="A747">
        <v>30</v>
      </c>
      <c r="B747">
        <v>32</v>
      </c>
      <c r="C747">
        <v>322</v>
      </c>
      <c r="D747">
        <v>4195</v>
      </c>
      <c r="E747" t="s">
        <v>812</v>
      </c>
      <c r="F747" s="336">
        <v>15325001</v>
      </c>
    </row>
    <row r="748" spans="1:6">
      <c r="A748">
        <v>30</v>
      </c>
      <c r="B748">
        <v>32</v>
      </c>
      <c r="C748">
        <v>322</v>
      </c>
      <c r="D748">
        <v>4270</v>
      </c>
      <c r="E748" t="s">
        <v>813</v>
      </c>
      <c r="F748" s="336">
        <v>22200</v>
      </c>
    </row>
    <row r="749" spans="1:6">
      <c r="A749">
        <v>30</v>
      </c>
      <c r="B749">
        <v>32</v>
      </c>
      <c r="C749">
        <v>322</v>
      </c>
      <c r="D749">
        <v>4288</v>
      </c>
      <c r="E749" t="s">
        <v>408</v>
      </c>
      <c r="F749" s="336">
        <v>423531</v>
      </c>
    </row>
    <row r="750" spans="1:6">
      <c r="A750">
        <v>30</v>
      </c>
      <c r="B750">
        <v>32</v>
      </c>
      <c r="C750">
        <v>322</v>
      </c>
      <c r="D750">
        <v>4355</v>
      </c>
      <c r="E750" t="s">
        <v>814</v>
      </c>
      <c r="F750" s="336">
        <v>20870</v>
      </c>
    </row>
    <row r="751" spans="1:6">
      <c r="A751">
        <v>30</v>
      </c>
      <c r="B751">
        <v>32</v>
      </c>
      <c r="C751">
        <v>322</v>
      </c>
      <c r="D751">
        <v>4384</v>
      </c>
      <c r="E751" t="s">
        <v>815</v>
      </c>
      <c r="F751" s="336">
        <v>3225086</v>
      </c>
    </row>
    <row r="752" spans="1:6">
      <c r="A752">
        <v>30</v>
      </c>
      <c r="B752">
        <v>32</v>
      </c>
      <c r="C752">
        <v>322</v>
      </c>
      <c r="D752">
        <v>4390</v>
      </c>
      <c r="E752" t="s">
        <v>816</v>
      </c>
      <c r="F752" s="336">
        <v>10481232</v>
      </c>
    </row>
    <row r="753" spans="1:6">
      <c r="A753">
        <v>30</v>
      </c>
      <c r="B753">
        <v>32</v>
      </c>
      <c r="C753">
        <v>322</v>
      </c>
      <c r="D753">
        <v>4439</v>
      </c>
      <c r="E753" t="s">
        <v>467</v>
      </c>
      <c r="F753" s="336">
        <v>199225</v>
      </c>
    </row>
    <row r="754" spans="1:6">
      <c r="A754">
        <v>30</v>
      </c>
      <c r="B754">
        <v>32</v>
      </c>
      <c r="C754">
        <v>322</v>
      </c>
      <c r="D754">
        <v>4447</v>
      </c>
      <c r="E754" t="s">
        <v>817</v>
      </c>
      <c r="F754" s="336">
        <v>448812</v>
      </c>
    </row>
    <row r="755" spans="1:6">
      <c r="A755">
        <v>30</v>
      </c>
      <c r="B755">
        <v>32</v>
      </c>
      <c r="C755">
        <v>322</v>
      </c>
      <c r="D755">
        <v>4458</v>
      </c>
      <c r="E755" t="s">
        <v>818</v>
      </c>
      <c r="F755" s="336">
        <v>28600</v>
      </c>
    </row>
    <row r="756" spans="1:6">
      <c r="A756">
        <v>30</v>
      </c>
      <c r="B756">
        <v>32</v>
      </c>
      <c r="C756">
        <v>322</v>
      </c>
      <c r="D756">
        <v>4465</v>
      </c>
      <c r="E756" t="s">
        <v>715</v>
      </c>
      <c r="F756" s="336">
        <v>3633302</v>
      </c>
    </row>
    <row r="757" spans="1:6">
      <c r="A757">
        <v>30</v>
      </c>
      <c r="B757">
        <v>32</v>
      </c>
      <c r="C757">
        <v>322</v>
      </c>
      <c r="D757">
        <v>4476</v>
      </c>
      <c r="E757" t="s">
        <v>819</v>
      </c>
      <c r="F757" s="336">
        <v>2988440</v>
      </c>
    </row>
    <row r="758" spans="1:6">
      <c r="A758">
        <v>30</v>
      </c>
      <c r="B758">
        <v>32</v>
      </c>
      <c r="C758">
        <v>322</v>
      </c>
      <c r="D758">
        <v>4488</v>
      </c>
      <c r="E758" t="s">
        <v>410</v>
      </c>
      <c r="F758" s="336">
        <v>1885720</v>
      </c>
    </row>
    <row r="759" spans="1:6">
      <c r="A759">
        <v>30</v>
      </c>
      <c r="B759">
        <v>32</v>
      </c>
      <c r="C759">
        <v>322</v>
      </c>
      <c r="D759">
        <v>4513</v>
      </c>
      <c r="E759" t="s">
        <v>365</v>
      </c>
      <c r="F759" s="336">
        <v>11752816</v>
      </c>
    </row>
    <row r="760" spans="1:6">
      <c r="A760">
        <v>30</v>
      </c>
      <c r="B760">
        <v>32</v>
      </c>
      <c r="C760">
        <v>322</v>
      </c>
      <c r="D760">
        <v>4514</v>
      </c>
      <c r="E760" t="s">
        <v>820</v>
      </c>
      <c r="F760" s="336">
        <v>344390</v>
      </c>
    </row>
    <row r="761" spans="1:6">
      <c r="A761">
        <v>30</v>
      </c>
      <c r="B761">
        <v>32</v>
      </c>
      <c r="C761">
        <v>322</v>
      </c>
      <c r="D761">
        <v>4523</v>
      </c>
      <c r="E761" t="s">
        <v>821</v>
      </c>
      <c r="F761" s="336">
        <v>1108337</v>
      </c>
    </row>
    <row r="762" spans="1:6">
      <c r="A762">
        <v>30</v>
      </c>
      <c r="B762">
        <v>32</v>
      </c>
      <c r="C762">
        <v>322</v>
      </c>
      <c r="D762">
        <v>4571</v>
      </c>
      <c r="E762" t="s">
        <v>822</v>
      </c>
      <c r="F762" s="336">
        <v>56848</v>
      </c>
    </row>
    <row r="763" spans="1:6">
      <c r="A763">
        <v>30</v>
      </c>
      <c r="B763">
        <v>32</v>
      </c>
      <c r="C763">
        <v>322</v>
      </c>
      <c r="D763">
        <v>4629</v>
      </c>
      <c r="E763" t="s">
        <v>823</v>
      </c>
      <c r="F763" s="336">
        <v>202425</v>
      </c>
    </row>
    <row r="764" spans="1:6">
      <c r="A764">
        <v>30</v>
      </c>
      <c r="B764">
        <v>32</v>
      </c>
      <c r="C764">
        <v>322</v>
      </c>
      <c r="D764">
        <v>4698</v>
      </c>
      <c r="E764" t="s">
        <v>824</v>
      </c>
      <c r="F764" s="336">
        <v>3242434</v>
      </c>
    </row>
    <row r="765" spans="1:6">
      <c r="A765">
        <v>30</v>
      </c>
      <c r="B765">
        <v>32</v>
      </c>
      <c r="C765">
        <v>322</v>
      </c>
      <c r="D765">
        <v>4725</v>
      </c>
      <c r="E765" t="s">
        <v>573</v>
      </c>
      <c r="F765" s="336">
        <v>881494</v>
      </c>
    </row>
    <row r="766" spans="1:6">
      <c r="A766">
        <v>30</v>
      </c>
      <c r="B766">
        <v>32</v>
      </c>
      <c r="C766">
        <v>322</v>
      </c>
      <c r="D766">
        <v>4747</v>
      </c>
      <c r="E766" t="s">
        <v>825</v>
      </c>
      <c r="F766" s="336">
        <v>1618516</v>
      </c>
    </row>
    <row r="767" spans="1:6">
      <c r="A767">
        <v>30</v>
      </c>
      <c r="B767">
        <v>32</v>
      </c>
      <c r="C767">
        <v>322</v>
      </c>
      <c r="D767">
        <v>4759</v>
      </c>
      <c r="E767" t="s">
        <v>826</v>
      </c>
      <c r="F767" s="336">
        <v>3856572</v>
      </c>
    </row>
    <row r="768" spans="1:6">
      <c r="A768">
        <v>30</v>
      </c>
      <c r="B768">
        <v>32</v>
      </c>
      <c r="C768">
        <v>322</v>
      </c>
      <c r="D768">
        <v>4761</v>
      </c>
      <c r="E768" t="s">
        <v>827</v>
      </c>
      <c r="F768" s="336">
        <v>0</v>
      </c>
    </row>
    <row r="769" spans="1:6">
      <c r="A769">
        <v>30</v>
      </c>
      <c r="B769">
        <v>32</v>
      </c>
      <c r="C769">
        <v>322</v>
      </c>
      <c r="D769">
        <v>4769</v>
      </c>
      <c r="E769" t="s">
        <v>828</v>
      </c>
      <c r="F769" s="336">
        <v>7279110</v>
      </c>
    </row>
    <row r="770" spans="1:6">
      <c r="A770">
        <v>30</v>
      </c>
      <c r="B770">
        <v>32</v>
      </c>
      <c r="C770">
        <v>322</v>
      </c>
      <c r="D770">
        <v>4773</v>
      </c>
      <c r="E770" t="s">
        <v>829</v>
      </c>
      <c r="F770" s="336">
        <v>254396</v>
      </c>
    </row>
    <row r="771" spans="1:6">
      <c r="A771">
        <v>30</v>
      </c>
      <c r="B771">
        <v>32</v>
      </c>
      <c r="C771">
        <v>322</v>
      </c>
      <c r="D771">
        <v>4825</v>
      </c>
      <c r="E771" t="s">
        <v>368</v>
      </c>
      <c r="F771" s="336">
        <v>1280664</v>
      </c>
    </row>
    <row r="772" spans="1:6">
      <c r="A772">
        <v>30</v>
      </c>
      <c r="B772">
        <v>32</v>
      </c>
      <c r="C772">
        <v>322</v>
      </c>
      <c r="D772">
        <v>4833</v>
      </c>
      <c r="E772" t="s">
        <v>830</v>
      </c>
      <c r="F772" s="336">
        <v>2389316</v>
      </c>
    </row>
    <row r="773" spans="1:6">
      <c r="A773">
        <v>30</v>
      </c>
      <c r="B773">
        <v>32</v>
      </c>
      <c r="C773">
        <v>322</v>
      </c>
      <c r="D773">
        <v>4848</v>
      </c>
      <c r="E773" t="s">
        <v>831</v>
      </c>
      <c r="F773" s="336">
        <v>6885393</v>
      </c>
    </row>
    <row r="774" spans="1:6">
      <c r="A774">
        <v>30</v>
      </c>
      <c r="B774">
        <v>32</v>
      </c>
      <c r="C774">
        <v>322</v>
      </c>
      <c r="D774">
        <v>4851</v>
      </c>
      <c r="E774" t="s">
        <v>832</v>
      </c>
      <c r="F774" s="336">
        <v>1460466</v>
      </c>
    </row>
    <row r="775" spans="1:6">
      <c r="A775">
        <v>30</v>
      </c>
      <c r="B775">
        <v>32</v>
      </c>
      <c r="C775">
        <v>322</v>
      </c>
      <c r="D775">
        <v>4854</v>
      </c>
      <c r="E775" t="s">
        <v>833</v>
      </c>
      <c r="F775" s="336">
        <v>0</v>
      </c>
    </row>
    <row r="776" spans="1:6">
      <c r="A776">
        <v>30</v>
      </c>
      <c r="B776">
        <v>32</v>
      </c>
      <c r="C776">
        <v>322</v>
      </c>
      <c r="D776">
        <v>4857</v>
      </c>
      <c r="E776" t="s">
        <v>651</v>
      </c>
      <c r="F776" s="336">
        <v>31056325</v>
      </c>
    </row>
    <row r="777" spans="1:6">
      <c r="A777">
        <v>30</v>
      </c>
      <c r="B777">
        <v>32</v>
      </c>
      <c r="C777">
        <v>322</v>
      </c>
      <c r="D777">
        <v>4947</v>
      </c>
      <c r="E777" t="s">
        <v>834</v>
      </c>
      <c r="F777" s="336">
        <v>273848</v>
      </c>
    </row>
    <row r="778" spans="1:6">
      <c r="A778">
        <v>30</v>
      </c>
      <c r="B778">
        <v>32</v>
      </c>
      <c r="C778">
        <v>322</v>
      </c>
      <c r="D778">
        <v>5012</v>
      </c>
      <c r="E778" t="s">
        <v>835</v>
      </c>
      <c r="F778" s="336">
        <v>0</v>
      </c>
    </row>
    <row r="779" spans="1:6">
      <c r="A779">
        <v>30</v>
      </c>
      <c r="B779">
        <v>32</v>
      </c>
      <c r="C779">
        <v>322</v>
      </c>
      <c r="D779">
        <v>5069</v>
      </c>
      <c r="E779" t="s">
        <v>836</v>
      </c>
      <c r="F779" s="336">
        <v>2356191</v>
      </c>
    </row>
    <row r="780" spans="1:6">
      <c r="A780">
        <v>30</v>
      </c>
      <c r="B780">
        <v>32</v>
      </c>
      <c r="C780">
        <v>322</v>
      </c>
      <c r="D780">
        <v>5070</v>
      </c>
      <c r="E780" t="s">
        <v>837</v>
      </c>
      <c r="F780" s="336">
        <v>1606317</v>
      </c>
    </row>
    <row r="781" spans="1:6">
      <c r="A781">
        <v>30</v>
      </c>
      <c r="B781">
        <v>32</v>
      </c>
      <c r="C781">
        <v>322</v>
      </c>
      <c r="D781">
        <v>5087</v>
      </c>
      <c r="E781" t="s">
        <v>838</v>
      </c>
      <c r="F781" s="336">
        <v>16267763</v>
      </c>
    </row>
    <row r="782" spans="1:6">
      <c r="A782">
        <v>30</v>
      </c>
      <c r="B782">
        <v>32</v>
      </c>
      <c r="C782">
        <v>322</v>
      </c>
      <c r="D782">
        <v>5159</v>
      </c>
      <c r="E782" t="s">
        <v>839</v>
      </c>
      <c r="F782" s="336">
        <v>6175616</v>
      </c>
    </row>
    <row r="783" spans="1:6">
      <c r="A783">
        <v>30</v>
      </c>
      <c r="B783">
        <v>32</v>
      </c>
      <c r="C783">
        <v>322</v>
      </c>
      <c r="D783">
        <v>5204</v>
      </c>
      <c r="E783" t="s">
        <v>840</v>
      </c>
      <c r="F783" s="336">
        <v>93020</v>
      </c>
    </row>
    <row r="784" spans="1:6">
      <c r="A784">
        <v>30</v>
      </c>
      <c r="B784">
        <v>32</v>
      </c>
      <c r="C784">
        <v>322</v>
      </c>
      <c r="D784">
        <v>5235</v>
      </c>
      <c r="E784" t="s">
        <v>331</v>
      </c>
      <c r="F784" s="336">
        <v>3550</v>
      </c>
    </row>
    <row r="785" spans="1:6">
      <c r="A785">
        <v>30</v>
      </c>
      <c r="B785">
        <v>32</v>
      </c>
      <c r="C785">
        <v>322</v>
      </c>
      <c r="D785">
        <v>5265</v>
      </c>
      <c r="E785" t="s">
        <v>611</v>
      </c>
      <c r="F785" s="336">
        <v>21312024</v>
      </c>
    </row>
    <row r="786" spans="1:6">
      <c r="A786">
        <v>30</v>
      </c>
      <c r="B786">
        <v>32</v>
      </c>
      <c r="C786">
        <v>322</v>
      </c>
      <c r="D786">
        <v>5317</v>
      </c>
      <c r="E786" t="s">
        <v>841</v>
      </c>
      <c r="F786" s="336">
        <v>18020</v>
      </c>
    </row>
    <row r="787" spans="1:6">
      <c r="A787">
        <v>30</v>
      </c>
      <c r="B787">
        <v>32</v>
      </c>
      <c r="C787">
        <v>322</v>
      </c>
      <c r="D787">
        <v>5404</v>
      </c>
      <c r="E787" t="s">
        <v>842</v>
      </c>
      <c r="F787" s="336">
        <v>12256346</v>
      </c>
    </row>
    <row r="788" spans="1:6">
      <c r="A788">
        <v>30</v>
      </c>
      <c r="B788">
        <v>32</v>
      </c>
      <c r="C788">
        <v>322</v>
      </c>
      <c r="D788">
        <v>5436</v>
      </c>
      <c r="E788" t="s">
        <v>575</v>
      </c>
      <c r="F788" s="336">
        <v>6679968</v>
      </c>
    </row>
    <row r="789" spans="1:6">
      <c r="A789">
        <v>30</v>
      </c>
      <c r="B789">
        <v>32</v>
      </c>
      <c r="C789">
        <v>322</v>
      </c>
      <c r="D789">
        <v>5458</v>
      </c>
      <c r="E789" t="s">
        <v>843</v>
      </c>
      <c r="F789" s="336">
        <v>673178</v>
      </c>
    </row>
    <row r="790" spans="1:6">
      <c r="A790">
        <v>30</v>
      </c>
      <c r="B790">
        <v>32</v>
      </c>
      <c r="C790">
        <v>322</v>
      </c>
      <c r="D790">
        <v>5482</v>
      </c>
      <c r="E790" t="s">
        <v>844</v>
      </c>
      <c r="F790" s="336">
        <v>387230</v>
      </c>
    </row>
    <row r="791" spans="1:6">
      <c r="A791">
        <v>30</v>
      </c>
      <c r="B791">
        <v>32</v>
      </c>
      <c r="C791">
        <v>322</v>
      </c>
      <c r="D791">
        <v>5522</v>
      </c>
      <c r="E791" t="s">
        <v>845</v>
      </c>
      <c r="F791" s="336">
        <v>2191662</v>
      </c>
    </row>
    <row r="792" spans="1:6">
      <c r="A792">
        <v>30</v>
      </c>
      <c r="B792">
        <v>32</v>
      </c>
      <c r="C792">
        <v>322</v>
      </c>
      <c r="D792">
        <v>5721</v>
      </c>
      <c r="E792" t="s">
        <v>846</v>
      </c>
      <c r="F792" s="336">
        <v>147800</v>
      </c>
    </row>
    <row r="793" spans="1:6">
      <c r="A793">
        <v>30</v>
      </c>
      <c r="B793">
        <v>32</v>
      </c>
      <c r="C793">
        <v>322</v>
      </c>
      <c r="D793">
        <v>5723</v>
      </c>
      <c r="E793" t="s">
        <v>847</v>
      </c>
      <c r="F793" s="336">
        <v>2389857</v>
      </c>
    </row>
    <row r="794" spans="1:6">
      <c r="A794">
        <v>30</v>
      </c>
      <c r="B794">
        <v>32</v>
      </c>
      <c r="C794">
        <v>322</v>
      </c>
      <c r="D794">
        <v>5850</v>
      </c>
      <c r="E794" t="s">
        <v>848</v>
      </c>
      <c r="F794" s="336">
        <v>31164824</v>
      </c>
    </row>
    <row r="795" spans="1:6">
      <c r="A795">
        <v>30</v>
      </c>
      <c r="B795">
        <v>32</v>
      </c>
      <c r="C795">
        <v>322</v>
      </c>
      <c r="D795">
        <v>5888</v>
      </c>
      <c r="E795" t="s">
        <v>718</v>
      </c>
      <c r="F795" s="336">
        <v>909160</v>
      </c>
    </row>
    <row r="796" spans="1:6">
      <c r="A796">
        <v>30</v>
      </c>
      <c r="B796">
        <v>32</v>
      </c>
      <c r="C796">
        <v>322</v>
      </c>
      <c r="D796">
        <v>5905</v>
      </c>
      <c r="E796" t="s">
        <v>849</v>
      </c>
      <c r="F796" s="336">
        <v>13140750</v>
      </c>
    </row>
    <row r="797" spans="1:6">
      <c r="A797">
        <v>30</v>
      </c>
      <c r="B797">
        <v>32</v>
      </c>
      <c r="C797">
        <v>322</v>
      </c>
      <c r="D797">
        <v>5910</v>
      </c>
      <c r="E797" t="s">
        <v>850</v>
      </c>
      <c r="F797" s="336">
        <v>47000</v>
      </c>
    </row>
    <row r="798" spans="1:6">
      <c r="A798">
        <v>30</v>
      </c>
      <c r="B798">
        <v>32</v>
      </c>
      <c r="C798">
        <v>322</v>
      </c>
      <c r="D798">
        <v>5936</v>
      </c>
      <c r="E798" t="s">
        <v>851</v>
      </c>
      <c r="F798" s="336">
        <v>5335080</v>
      </c>
    </row>
    <row r="799" spans="1:6">
      <c r="A799">
        <v>30</v>
      </c>
      <c r="B799">
        <v>32</v>
      </c>
      <c r="C799">
        <v>322</v>
      </c>
      <c r="D799">
        <v>5994</v>
      </c>
      <c r="E799" t="s">
        <v>852</v>
      </c>
      <c r="F799" s="336">
        <v>0</v>
      </c>
    </row>
    <row r="800" spans="1:6">
      <c r="A800">
        <v>30</v>
      </c>
      <c r="B800">
        <v>32</v>
      </c>
      <c r="C800">
        <v>322</v>
      </c>
      <c r="D800">
        <v>6014</v>
      </c>
      <c r="E800" t="s">
        <v>853</v>
      </c>
      <c r="F800" s="336">
        <v>22602</v>
      </c>
    </row>
    <row r="801" spans="1:6">
      <c r="A801">
        <v>30</v>
      </c>
      <c r="B801">
        <v>32</v>
      </c>
      <c r="C801">
        <v>322</v>
      </c>
      <c r="D801">
        <v>6017</v>
      </c>
      <c r="E801" t="s">
        <v>854</v>
      </c>
      <c r="F801" s="336">
        <v>157329</v>
      </c>
    </row>
    <row r="802" spans="1:6">
      <c r="A802">
        <v>30</v>
      </c>
      <c r="B802">
        <v>32</v>
      </c>
      <c r="C802">
        <v>322</v>
      </c>
      <c r="D802">
        <v>6019</v>
      </c>
      <c r="E802" t="s">
        <v>855</v>
      </c>
      <c r="F802" s="336">
        <v>329985</v>
      </c>
    </row>
    <row r="803" spans="1:6">
      <c r="A803">
        <v>30</v>
      </c>
      <c r="B803">
        <v>32</v>
      </c>
      <c r="C803">
        <v>322</v>
      </c>
      <c r="D803">
        <v>6031</v>
      </c>
      <c r="E803" t="s">
        <v>692</v>
      </c>
      <c r="F803" s="336">
        <v>612950</v>
      </c>
    </row>
    <row r="804" spans="1:6">
      <c r="A804">
        <v>30</v>
      </c>
      <c r="B804">
        <v>32</v>
      </c>
      <c r="C804">
        <v>322</v>
      </c>
      <c r="D804">
        <v>6046</v>
      </c>
      <c r="E804" t="s">
        <v>856</v>
      </c>
      <c r="F804" s="336">
        <v>266400</v>
      </c>
    </row>
    <row r="805" spans="1:6">
      <c r="A805">
        <v>30</v>
      </c>
      <c r="B805">
        <v>32</v>
      </c>
      <c r="C805">
        <v>322</v>
      </c>
      <c r="D805">
        <v>6098</v>
      </c>
      <c r="E805" t="s">
        <v>857</v>
      </c>
      <c r="F805" s="336">
        <v>557962</v>
      </c>
    </row>
    <row r="806" spans="1:6">
      <c r="A806">
        <v>30</v>
      </c>
      <c r="B806">
        <v>32</v>
      </c>
      <c r="C806">
        <v>322</v>
      </c>
      <c r="D806">
        <v>6148</v>
      </c>
      <c r="E806" t="s">
        <v>858</v>
      </c>
      <c r="F806" s="336">
        <v>1005093</v>
      </c>
    </row>
    <row r="807" spans="1:6">
      <c r="A807">
        <v>30</v>
      </c>
      <c r="B807">
        <v>32</v>
      </c>
      <c r="C807">
        <v>322</v>
      </c>
      <c r="D807">
        <v>6149</v>
      </c>
      <c r="E807" t="s">
        <v>859</v>
      </c>
      <c r="F807" s="336">
        <v>54075</v>
      </c>
    </row>
    <row r="808" spans="1:6">
      <c r="A808">
        <v>30</v>
      </c>
      <c r="B808">
        <v>32</v>
      </c>
      <c r="C808">
        <v>322</v>
      </c>
      <c r="D808">
        <v>6190</v>
      </c>
      <c r="E808" t="s">
        <v>860</v>
      </c>
      <c r="F808" s="336">
        <v>0</v>
      </c>
    </row>
    <row r="809" spans="1:6">
      <c r="A809">
        <v>30</v>
      </c>
      <c r="B809">
        <v>32</v>
      </c>
      <c r="C809">
        <v>322</v>
      </c>
      <c r="D809">
        <v>6308</v>
      </c>
      <c r="E809" t="s">
        <v>861</v>
      </c>
      <c r="F809" s="336">
        <v>5936612</v>
      </c>
    </row>
    <row r="810" spans="1:6">
      <c r="A810">
        <v>30</v>
      </c>
      <c r="B810">
        <v>32</v>
      </c>
      <c r="C810">
        <v>322</v>
      </c>
      <c r="D810">
        <v>6310</v>
      </c>
      <c r="E810" t="s">
        <v>862</v>
      </c>
      <c r="F810" s="336">
        <v>2784627</v>
      </c>
    </row>
    <row r="811" spans="1:6">
      <c r="A811">
        <v>30</v>
      </c>
      <c r="B811">
        <v>32</v>
      </c>
      <c r="C811">
        <v>322</v>
      </c>
      <c r="D811">
        <v>6311</v>
      </c>
      <c r="E811" t="s">
        <v>863</v>
      </c>
      <c r="F811" s="336">
        <v>6759796</v>
      </c>
    </row>
    <row r="812" spans="1:6">
      <c r="A812">
        <v>30</v>
      </c>
      <c r="B812">
        <v>32</v>
      </c>
      <c r="C812">
        <v>322</v>
      </c>
      <c r="D812">
        <v>6331</v>
      </c>
      <c r="E812" t="s">
        <v>422</v>
      </c>
      <c r="F812" s="336">
        <v>108763250</v>
      </c>
    </row>
    <row r="813" spans="1:6">
      <c r="A813">
        <v>30</v>
      </c>
      <c r="B813">
        <v>32</v>
      </c>
      <c r="C813">
        <v>322</v>
      </c>
      <c r="D813">
        <v>6456</v>
      </c>
      <c r="E813" t="s">
        <v>305</v>
      </c>
      <c r="F813" s="336">
        <v>4476708</v>
      </c>
    </row>
    <row r="814" spans="1:6">
      <c r="A814">
        <v>30</v>
      </c>
      <c r="B814">
        <v>32</v>
      </c>
      <c r="C814">
        <v>322</v>
      </c>
      <c r="D814">
        <v>6506</v>
      </c>
      <c r="E814" t="s">
        <v>864</v>
      </c>
      <c r="F814" s="336">
        <v>1266340</v>
      </c>
    </row>
    <row r="815" spans="1:6">
      <c r="A815">
        <v>30</v>
      </c>
      <c r="B815">
        <v>32</v>
      </c>
      <c r="C815">
        <v>322</v>
      </c>
      <c r="D815">
        <v>6511</v>
      </c>
      <c r="E815" t="s">
        <v>865</v>
      </c>
      <c r="F815" s="336">
        <v>110699</v>
      </c>
    </row>
    <row r="816" spans="1:6">
      <c r="A816">
        <v>30</v>
      </c>
      <c r="B816">
        <v>32</v>
      </c>
      <c r="C816">
        <v>322</v>
      </c>
      <c r="D816">
        <v>6546</v>
      </c>
      <c r="E816" t="s">
        <v>866</v>
      </c>
      <c r="F816" s="336">
        <v>193613</v>
      </c>
    </row>
    <row r="817" spans="1:6">
      <c r="A817">
        <v>30</v>
      </c>
      <c r="B817">
        <v>32</v>
      </c>
      <c r="C817">
        <v>322</v>
      </c>
      <c r="D817">
        <v>6552</v>
      </c>
      <c r="E817" t="s">
        <v>867</v>
      </c>
      <c r="F817" s="336">
        <v>6463639</v>
      </c>
    </row>
    <row r="818" spans="1:6">
      <c r="A818">
        <v>30</v>
      </c>
      <c r="B818">
        <v>32</v>
      </c>
      <c r="C818">
        <v>322</v>
      </c>
      <c r="D818">
        <v>6588</v>
      </c>
      <c r="E818" t="s">
        <v>868</v>
      </c>
      <c r="F818" s="336">
        <v>6150</v>
      </c>
    </row>
    <row r="819" spans="1:6">
      <c r="A819">
        <v>30</v>
      </c>
      <c r="B819">
        <v>32</v>
      </c>
      <c r="C819">
        <v>322</v>
      </c>
      <c r="D819">
        <v>6611</v>
      </c>
      <c r="E819" t="s">
        <v>869</v>
      </c>
      <c r="F819" s="336">
        <v>1948093</v>
      </c>
    </row>
    <row r="820" spans="1:6">
      <c r="A820">
        <v>30</v>
      </c>
      <c r="B820">
        <v>32</v>
      </c>
      <c r="C820">
        <v>322</v>
      </c>
      <c r="D820">
        <v>6639</v>
      </c>
      <c r="E820" t="s">
        <v>870</v>
      </c>
      <c r="F820" s="336">
        <v>0</v>
      </c>
    </row>
    <row r="821" spans="1:6">
      <c r="A821">
        <v>30</v>
      </c>
      <c r="B821">
        <v>32</v>
      </c>
      <c r="C821">
        <v>322</v>
      </c>
      <c r="D821">
        <v>6680</v>
      </c>
      <c r="E821" t="s">
        <v>871</v>
      </c>
      <c r="F821" s="336">
        <v>28933039</v>
      </c>
    </row>
    <row r="822" spans="1:6">
      <c r="A822">
        <v>30</v>
      </c>
      <c r="B822">
        <v>32</v>
      </c>
      <c r="C822">
        <v>322</v>
      </c>
      <c r="D822">
        <v>6774</v>
      </c>
      <c r="E822" t="s">
        <v>872</v>
      </c>
      <c r="F822" s="336">
        <v>238649</v>
      </c>
    </row>
    <row r="823" spans="1:6">
      <c r="A823">
        <v>30</v>
      </c>
      <c r="B823">
        <v>32</v>
      </c>
      <c r="C823">
        <v>322</v>
      </c>
      <c r="D823">
        <v>6846</v>
      </c>
      <c r="E823" t="s">
        <v>873</v>
      </c>
      <c r="F823" s="336">
        <v>0</v>
      </c>
    </row>
    <row r="824" spans="1:6">
      <c r="A824">
        <v>30</v>
      </c>
      <c r="B824">
        <v>32</v>
      </c>
      <c r="C824">
        <v>322</v>
      </c>
      <c r="D824">
        <v>6866</v>
      </c>
      <c r="E824" t="s">
        <v>348</v>
      </c>
      <c r="F824" s="336">
        <v>316436</v>
      </c>
    </row>
    <row r="825" spans="1:6">
      <c r="A825">
        <v>30</v>
      </c>
      <c r="B825">
        <v>32</v>
      </c>
      <c r="C825">
        <v>322</v>
      </c>
      <c r="D825">
        <v>6927</v>
      </c>
      <c r="E825" t="s">
        <v>874</v>
      </c>
      <c r="F825" s="336">
        <v>1638502</v>
      </c>
    </row>
    <row r="826" spans="1:6">
      <c r="A826">
        <v>30</v>
      </c>
      <c r="B826">
        <v>32</v>
      </c>
      <c r="C826">
        <v>322</v>
      </c>
      <c r="D826">
        <v>6928</v>
      </c>
      <c r="E826" t="s">
        <v>875</v>
      </c>
      <c r="F826" s="336">
        <v>6767106</v>
      </c>
    </row>
    <row r="827" spans="1:6">
      <c r="A827">
        <v>30</v>
      </c>
      <c r="B827">
        <v>32</v>
      </c>
      <c r="C827">
        <v>322</v>
      </c>
      <c r="D827">
        <v>6976</v>
      </c>
      <c r="E827" t="s">
        <v>876</v>
      </c>
      <c r="F827" s="336">
        <v>0</v>
      </c>
    </row>
    <row r="828" spans="1:6">
      <c r="A828">
        <v>30</v>
      </c>
      <c r="B828">
        <v>32</v>
      </c>
      <c r="C828">
        <v>322</v>
      </c>
      <c r="D828">
        <v>6983</v>
      </c>
      <c r="E828" t="s">
        <v>578</v>
      </c>
      <c r="F828" s="336">
        <v>70520</v>
      </c>
    </row>
    <row r="829" spans="1:6">
      <c r="A829">
        <v>30</v>
      </c>
      <c r="B829">
        <v>32</v>
      </c>
      <c r="C829">
        <v>322</v>
      </c>
      <c r="D829">
        <v>7010</v>
      </c>
      <c r="E829" t="s">
        <v>877</v>
      </c>
      <c r="F829" s="336">
        <v>25338</v>
      </c>
    </row>
    <row r="830" spans="1:6">
      <c r="A830">
        <v>30</v>
      </c>
      <c r="B830">
        <v>32</v>
      </c>
      <c r="C830">
        <v>322</v>
      </c>
      <c r="D830">
        <v>7018</v>
      </c>
      <c r="E830" t="s">
        <v>697</v>
      </c>
      <c r="F830" s="336">
        <v>297518098</v>
      </c>
    </row>
    <row r="831" spans="1:6">
      <c r="A831">
        <v>30</v>
      </c>
      <c r="B831">
        <v>32</v>
      </c>
      <c r="C831">
        <v>322</v>
      </c>
      <c r="D831">
        <v>7020</v>
      </c>
      <c r="E831" t="s">
        <v>878</v>
      </c>
      <c r="F831" s="336">
        <v>9802222</v>
      </c>
    </row>
    <row r="832" spans="1:6">
      <c r="A832">
        <v>30</v>
      </c>
      <c r="B832">
        <v>32</v>
      </c>
      <c r="C832">
        <v>322</v>
      </c>
      <c r="D832">
        <v>7036</v>
      </c>
      <c r="E832" t="s">
        <v>879</v>
      </c>
      <c r="F832" s="336">
        <v>621150</v>
      </c>
    </row>
    <row r="833" spans="1:6">
      <c r="A833">
        <v>30</v>
      </c>
      <c r="B833">
        <v>32</v>
      </c>
      <c r="C833">
        <v>322</v>
      </c>
      <c r="D833">
        <v>7040</v>
      </c>
      <c r="E833" t="s">
        <v>880</v>
      </c>
      <c r="F833" s="336">
        <v>1571522</v>
      </c>
    </row>
    <row r="834" spans="1:6">
      <c r="A834">
        <v>30</v>
      </c>
      <c r="B834">
        <v>32</v>
      </c>
      <c r="C834">
        <v>322</v>
      </c>
      <c r="D834">
        <v>7081</v>
      </c>
      <c r="E834" t="s">
        <v>881</v>
      </c>
      <c r="F834" s="336">
        <v>41600</v>
      </c>
    </row>
    <row r="835" spans="1:6">
      <c r="A835">
        <v>30</v>
      </c>
      <c r="B835">
        <v>32</v>
      </c>
      <c r="C835">
        <v>322</v>
      </c>
      <c r="D835">
        <v>7115</v>
      </c>
      <c r="E835" t="s">
        <v>882</v>
      </c>
      <c r="F835" s="336">
        <v>200455</v>
      </c>
    </row>
    <row r="836" spans="1:6">
      <c r="A836">
        <v>30</v>
      </c>
      <c r="B836">
        <v>32</v>
      </c>
      <c r="C836">
        <v>322</v>
      </c>
      <c r="D836">
        <v>7116</v>
      </c>
      <c r="E836" t="s">
        <v>883</v>
      </c>
      <c r="F836" s="336">
        <v>14577583</v>
      </c>
    </row>
    <row r="837" spans="1:6">
      <c r="A837">
        <v>30</v>
      </c>
      <c r="B837">
        <v>32</v>
      </c>
      <c r="C837">
        <v>322</v>
      </c>
      <c r="D837">
        <v>7122</v>
      </c>
      <c r="E837" t="s">
        <v>659</v>
      </c>
      <c r="F837" s="336">
        <v>67320</v>
      </c>
    </row>
    <row r="838" spans="1:6">
      <c r="A838">
        <v>30</v>
      </c>
      <c r="B838">
        <v>32</v>
      </c>
      <c r="C838">
        <v>322</v>
      </c>
      <c r="D838">
        <v>7138</v>
      </c>
      <c r="E838" t="s">
        <v>884</v>
      </c>
      <c r="F838" s="336">
        <v>7727932</v>
      </c>
    </row>
    <row r="839" spans="1:6">
      <c r="A839">
        <v>30</v>
      </c>
      <c r="B839">
        <v>32</v>
      </c>
      <c r="C839">
        <v>322</v>
      </c>
      <c r="D839">
        <v>7189</v>
      </c>
      <c r="E839" t="s">
        <v>885</v>
      </c>
      <c r="F839" s="336">
        <v>0</v>
      </c>
    </row>
    <row r="840" spans="1:6">
      <c r="A840">
        <v>30</v>
      </c>
      <c r="B840">
        <v>32</v>
      </c>
      <c r="C840">
        <v>322</v>
      </c>
      <c r="D840">
        <v>7195</v>
      </c>
      <c r="E840" t="s">
        <v>349</v>
      </c>
      <c r="F840" s="336">
        <v>3408200</v>
      </c>
    </row>
    <row r="841" spans="1:6">
      <c r="A841">
        <v>30</v>
      </c>
      <c r="B841">
        <v>32</v>
      </c>
      <c r="C841">
        <v>322</v>
      </c>
      <c r="D841">
        <v>7224</v>
      </c>
      <c r="E841" t="s">
        <v>886</v>
      </c>
      <c r="F841" s="336">
        <v>0</v>
      </c>
    </row>
    <row r="842" spans="1:6">
      <c r="A842">
        <v>30</v>
      </c>
      <c r="B842">
        <v>32</v>
      </c>
      <c r="C842">
        <v>322</v>
      </c>
      <c r="D842">
        <v>7264</v>
      </c>
      <c r="E842" t="s">
        <v>887</v>
      </c>
      <c r="F842" s="336">
        <v>0</v>
      </c>
    </row>
    <row r="843" spans="1:6">
      <c r="A843">
        <v>30</v>
      </c>
      <c r="B843">
        <v>32</v>
      </c>
      <c r="C843">
        <v>322</v>
      </c>
      <c r="D843">
        <v>7321</v>
      </c>
      <c r="E843" t="s">
        <v>888</v>
      </c>
      <c r="F843" s="336">
        <v>197920</v>
      </c>
    </row>
    <row r="844" spans="1:6">
      <c r="A844">
        <v>30</v>
      </c>
      <c r="B844">
        <v>32</v>
      </c>
      <c r="C844">
        <v>322</v>
      </c>
      <c r="D844">
        <v>7328</v>
      </c>
      <c r="E844" t="s">
        <v>429</v>
      </c>
      <c r="F844" s="336">
        <v>11319023</v>
      </c>
    </row>
    <row r="845" spans="1:6">
      <c r="A845">
        <v>30</v>
      </c>
      <c r="B845">
        <v>32</v>
      </c>
      <c r="C845">
        <v>322</v>
      </c>
      <c r="D845">
        <v>7348</v>
      </c>
      <c r="E845" t="s">
        <v>889</v>
      </c>
      <c r="F845" s="336">
        <v>4626856</v>
      </c>
    </row>
    <row r="846" spans="1:6">
      <c r="A846">
        <v>30</v>
      </c>
      <c r="B846">
        <v>32</v>
      </c>
      <c r="C846">
        <v>322</v>
      </c>
      <c r="D846">
        <v>7349</v>
      </c>
      <c r="E846" t="s">
        <v>890</v>
      </c>
      <c r="F846" s="336">
        <v>9163531</v>
      </c>
    </row>
    <row r="847" spans="1:6">
      <c r="A847">
        <v>30</v>
      </c>
      <c r="B847">
        <v>32</v>
      </c>
      <c r="C847">
        <v>322</v>
      </c>
      <c r="D847">
        <v>7355</v>
      </c>
      <c r="E847" t="s">
        <v>891</v>
      </c>
      <c r="F847" s="336">
        <v>26752908</v>
      </c>
    </row>
    <row r="848" spans="1:6">
      <c r="A848">
        <v>30</v>
      </c>
      <c r="B848">
        <v>32</v>
      </c>
      <c r="C848">
        <v>322</v>
      </c>
      <c r="D848">
        <v>7381</v>
      </c>
      <c r="E848" t="s">
        <v>892</v>
      </c>
      <c r="F848" s="336">
        <v>1330165</v>
      </c>
    </row>
    <row r="849" spans="1:6">
      <c r="A849">
        <v>30</v>
      </c>
      <c r="B849">
        <v>32</v>
      </c>
      <c r="C849">
        <v>322</v>
      </c>
      <c r="D849">
        <v>7399</v>
      </c>
      <c r="E849" t="s">
        <v>661</v>
      </c>
      <c r="F849" s="336">
        <v>906737</v>
      </c>
    </row>
    <row r="850" spans="1:6">
      <c r="A850">
        <v>30</v>
      </c>
      <c r="B850">
        <v>32</v>
      </c>
      <c r="C850">
        <v>322</v>
      </c>
      <c r="D850">
        <v>7419</v>
      </c>
      <c r="E850" t="s">
        <v>720</v>
      </c>
      <c r="F850" s="336">
        <v>1450285</v>
      </c>
    </row>
    <row r="851" spans="1:6">
      <c r="A851">
        <v>30</v>
      </c>
      <c r="B851">
        <v>32</v>
      </c>
      <c r="C851">
        <v>322</v>
      </c>
      <c r="D851">
        <v>7441</v>
      </c>
      <c r="E851" t="s">
        <v>893</v>
      </c>
      <c r="F851" s="336">
        <v>2830504</v>
      </c>
    </row>
    <row r="852" spans="1:6">
      <c r="A852">
        <v>30</v>
      </c>
      <c r="B852">
        <v>32</v>
      </c>
      <c r="C852">
        <v>322</v>
      </c>
      <c r="D852">
        <v>7473</v>
      </c>
      <c r="E852" t="s">
        <v>894</v>
      </c>
      <c r="F852" s="336">
        <v>1255687</v>
      </c>
    </row>
    <row r="853" spans="1:6">
      <c r="A853">
        <v>30</v>
      </c>
      <c r="B853">
        <v>32</v>
      </c>
      <c r="C853">
        <v>322</v>
      </c>
      <c r="D853">
        <v>7519</v>
      </c>
      <c r="E853" t="s">
        <v>895</v>
      </c>
      <c r="F853" s="336">
        <v>41836</v>
      </c>
    </row>
    <row r="854" spans="1:6">
      <c r="A854">
        <v>30</v>
      </c>
      <c r="B854">
        <v>32</v>
      </c>
      <c r="C854">
        <v>322</v>
      </c>
      <c r="D854">
        <v>7523</v>
      </c>
      <c r="E854" t="s">
        <v>896</v>
      </c>
      <c r="F854" s="336">
        <v>1177706</v>
      </c>
    </row>
    <row r="855" spans="1:6">
      <c r="A855">
        <v>30</v>
      </c>
      <c r="B855">
        <v>32</v>
      </c>
      <c r="C855">
        <v>322</v>
      </c>
      <c r="D855">
        <v>7525</v>
      </c>
      <c r="E855" t="s">
        <v>897</v>
      </c>
      <c r="F855" s="336">
        <v>1055275</v>
      </c>
    </row>
    <row r="856" spans="1:6">
      <c r="A856">
        <v>30</v>
      </c>
      <c r="B856">
        <v>32</v>
      </c>
      <c r="C856">
        <v>322</v>
      </c>
      <c r="D856">
        <v>7540</v>
      </c>
      <c r="E856" t="s">
        <v>898</v>
      </c>
      <c r="F856" s="336">
        <v>4237390</v>
      </c>
    </row>
    <row r="857" spans="1:6">
      <c r="A857">
        <v>30</v>
      </c>
      <c r="B857">
        <v>32</v>
      </c>
      <c r="C857">
        <v>322</v>
      </c>
      <c r="D857">
        <v>7548</v>
      </c>
      <c r="E857" t="s">
        <v>899</v>
      </c>
      <c r="F857" s="336">
        <v>5806744</v>
      </c>
    </row>
    <row r="858" spans="1:6">
      <c r="A858">
        <v>30</v>
      </c>
      <c r="B858">
        <v>32</v>
      </c>
      <c r="C858">
        <v>322</v>
      </c>
      <c r="D858">
        <v>7564</v>
      </c>
      <c r="E858" t="s">
        <v>900</v>
      </c>
      <c r="F858" s="336">
        <v>1042360</v>
      </c>
    </row>
    <row r="859" spans="1:6">
      <c r="A859">
        <v>30</v>
      </c>
      <c r="B859">
        <v>32</v>
      </c>
      <c r="C859">
        <v>322</v>
      </c>
      <c r="D859">
        <v>7595</v>
      </c>
      <c r="E859" t="s">
        <v>901</v>
      </c>
      <c r="F859" s="336">
        <v>24400</v>
      </c>
    </row>
    <row r="860" spans="1:6">
      <c r="A860">
        <v>30</v>
      </c>
      <c r="B860">
        <v>32</v>
      </c>
      <c r="C860">
        <v>322</v>
      </c>
      <c r="D860">
        <v>7602</v>
      </c>
      <c r="E860" t="s">
        <v>902</v>
      </c>
      <c r="F860" s="336">
        <v>5581558</v>
      </c>
    </row>
    <row r="861" spans="1:6">
      <c r="A861">
        <v>30</v>
      </c>
      <c r="B861">
        <v>32</v>
      </c>
      <c r="C861">
        <v>322</v>
      </c>
      <c r="D861">
        <v>7631</v>
      </c>
      <c r="E861" t="s">
        <v>903</v>
      </c>
      <c r="F861" s="336">
        <v>0</v>
      </c>
    </row>
    <row r="862" spans="1:6">
      <c r="A862">
        <v>30</v>
      </c>
      <c r="B862">
        <v>32</v>
      </c>
      <c r="C862">
        <v>322</v>
      </c>
      <c r="D862">
        <v>7657</v>
      </c>
      <c r="E862" t="s">
        <v>904</v>
      </c>
      <c r="F862" s="336">
        <v>9379586</v>
      </c>
    </row>
    <row r="863" spans="1:6">
      <c r="A863">
        <v>30</v>
      </c>
      <c r="B863">
        <v>32</v>
      </c>
      <c r="C863">
        <v>322</v>
      </c>
      <c r="D863">
        <v>7666</v>
      </c>
      <c r="E863" t="s">
        <v>905</v>
      </c>
      <c r="F863" s="336">
        <v>1142125</v>
      </c>
    </row>
    <row r="864" spans="1:6">
      <c r="A864">
        <v>30</v>
      </c>
      <c r="B864">
        <v>32</v>
      </c>
      <c r="C864">
        <v>322</v>
      </c>
      <c r="D864">
        <v>7679</v>
      </c>
      <c r="E864" t="s">
        <v>906</v>
      </c>
      <c r="F864" s="336">
        <v>3290685</v>
      </c>
    </row>
    <row r="865" spans="1:6">
      <c r="A865">
        <v>30</v>
      </c>
      <c r="B865">
        <v>32</v>
      </c>
      <c r="C865">
        <v>322</v>
      </c>
      <c r="D865">
        <v>7712</v>
      </c>
      <c r="E865" t="s">
        <v>907</v>
      </c>
      <c r="F865" s="336">
        <v>10970</v>
      </c>
    </row>
    <row r="866" spans="1:6">
      <c r="A866">
        <v>30</v>
      </c>
      <c r="B866">
        <v>32</v>
      </c>
      <c r="C866">
        <v>322</v>
      </c>
      <c r="D866">
        <v>7775</v>
      </c>
      <c r="E866" t="s">
        <v>908</v>
      </c>
      <c r="F866" s="336">
        <v>163750</v>
      </c>
    </row>
    <row r="867" spans="1:6">
      <c r="A867">
        <v>30</v>
      </c>
      <c r="B867">
        <v>32</v>
      </c>
      <c r="C867">
        <v>322</v>
      </c>
      <c r="D867">
        <v>7946</v>
      </c>
      <c r="E867" t="s">
        <v>909</v>
      </c>
      <c r="F867" s="336">
        <v>0</v>
      </c>
    </row>
    <row r="868" spans="1:6">
      <c r="A868">
        <v>30</v>
      </c>
      <c r="B868">
        <v>32</v>
      </c>
      <c r="C868">
        <v>322</v>
      </c>
      <c r="D868">
        <v>7995</v>
      </c>
      <c r="E868" t="s">
        <v>910</v>
      </c>
      <c r="F868" s="336">
        <v>46760</v>
      </c>
    </row>
    <row r="869" spans="1:6">
      <c r="A869">
        <v>30</v>
      </c>
      <c r="B869">
        <v>32</v>
      </c>
      <c r="C869">
        <v>322</v>
      </c>
      <c r="D869">
        <v>8001</v>
      </c>
      <c r="E869" t="s">
        <v>911</v>
      </c>
      <c r="F869" s="336">
        <v>1450592</v>
      </c>
    </row>
    <row r="870" spans="1:6">
      <c r="A870">
        <v>30</v>
      </c>
      <c r="B870">
        <v>32</v>
      </c>
      <c r="C870">
        <v>322</v>
      </c>
      <c r="D870">
        <v>8006</v>
      </c>
      <c r="E870" t="s">
        <v>352</v>
      </c>
      <c r="F870" s="336">
        <v>9941486</v>
      </c>
    </row>
    <row r="871" spans="1:6">
      <c r="A871">
        <v>30</v>
      </c>
      <c r="B871">
        <v>32</v>
      </c>
      <c r="C871">
        <v>322</v>
      </c>
      <c r="D871">
        <v>8142</v>
      </c>
      <c r="E871" t="s">
        <v>912</v>
      </c>
      <c r="F871" s="336">
        <v>163000</v>
      </c>
    </row>
    <row r="872" spans="1:6">
      <c r="A872">
        <v>30</v>
      </c>
      <c r="B872">
        <v>32</v>
      </c>
      <c r="C872">
        <v>322</v>
      </c>
      <c r="D872">
        <v>8159</v>
      </c>
      <c r="E872" t="s">
        <v>664</v>
      </c>
      <c r="F872" s="336">
        <v>5648763</v>
      </c>
    </row>
    <row r="873" spans="1:6">
      <c r="A873">
        <v>30</v>
      </c>
      <c r="B873">
        <v>32</v>
      </c>
      <c r="C873">
        <v>322</v>
      </c>
      <c r="D873">
        <v>8209</v>
      </c>
      <c r="E873" t="s">
        <v>721</v>
      </c>
      <c r="F873" s="336">
        <v>492860</v>
      </c>
    </row>
    <row r="874" spans="1:6">
      <c r="A874">
        <v>30</v>
      </c>
      <c r="B874">
        <v>32</v>
      </c>
      <c r="C874">
        <v>322</v>
      </c>
      <c r="D874">
        <v>8226</v>
      </c>
      <c r="E874" t="s">
        <v>913</v>
      </c>
      <c r="F874" s="336">
        <v>19290</v>
      </c>
    </row>
    <row r="875" spans="1:6">
      <c r="A875">
        <v>30</v>
      </c>
      <c r="B875">
        <v>32</v>
      </c>
      <c r="C875">
        <v>322</v>
      </c>
      <c r="D875">
        <v>8275</v>
      </c>
      <c r="E875" t="s">
        <v>914</v>
      </c>
      <c r="F875" s="336">
        <v>2201047</v>
      </c>
    </row>
    <row r="876" spans="1:6">
      <c r="A876">
        <v>30</v>
      </c>
      <c r="B876">
        <v>32</v>
      </c>
      <c r="C876">
        <v>322</v>
      </c>
      <c r="D876">
        <v>8298</v>
      </c>
      <c r="E876" t="s">
        <v>915</v>
      </c>
      <c r="F876" s="336">
        <v>4687</v>
      </c>
    </row>
    <row r="877" spans="1:6">
      <c r="A877">
        <v>30</v>
      </c>
      <c r="B877">
        <v>32</v>
      </c>
      <c r="C877">
        <v>322</v>
      </c>
      <c r="D877">
        <v>8310</v>
      </c>
      <c r="E877" t="s">
        <v>916</v>
      </c>
      <c r="F877" s="336">
        <v>465075</v>
      </c>
    </row>
    <row r="878" spans="1:6">
      <c r="A878">
        <v>30</v>
      </c>
      <c r="B878">
        <v>32</v>
      </c>
      <c r="C878">
        <v>322</v>
      </c>
      <c r="D878">
        <v>8365</v>
      </c>
      <c r="E878" t="s">
        <v>917</v>
      </c>
      <c r="F878" s="336">
        <v>995350</v>
      </c>
    </row>
    <row r="879" spans="1:6">
      <c r="A879">
        <v>30</v>
      </c>
      <c r="B879">
        <v>32</v>
      </c>
      <c r="C879">
        <v>322</v>
      </c>
      <c r="D879">
        <v>8386</v>
      </c>
      <c r="E879" t="s">
        <v>477</v>
      </c>
      <c r="F879" s="336">
        <v>15275836</v>
      </c>
    </row>
    <row r="880" spans="1:6">
      <c r="A880">
        <v>30</v>
      </c>
      <c r="B880">
        <v>32</v>
      </c>
      <c r="C880">
        <v>322</v>
      </c>
      <c r="D880">
        <v>8391</v>
      </c>
      <c r="E880" t="s">
        <v>918</v>
      </c>
      <c r="F880" s="336">
        <v>824460</v>
      </c>
    </row>
    <row r="881" spans="1:6">
      <c r="A881">
        <v>30</v>
      </c>
      <c r="B881">
        <v>32</v>
      </c>
      <c r="C881">
        <v>322</v>
      </c>
      <c r="D881">
        <v>8481</v>
      </c>
      <c r="E881" t="s">
        <v>919</v>
      </c>
      <c r="F881" s="336">
        <v>0</v>
      </c>
    </row>
    <row r="882" spans="1:6">
      <c r="A882">
        <v>30</v>
      </c>
      <c r="B882">
        <v>32</v>
      </c>
      <c r="C882">
        <v>322</v>
      </c>
      <c r="D882">
        <v>8482</v>
      </c>
      <c r="E882" t="s">
        <v>920</v>
      </c>
      <c r="F882" s="336">
        <v>19532</v>
      </c>
    </row>
    <row r="883" spans="1:6">
      <c r="A883">
        <v>30</v>
      </c>
      <c r="B883">
        <v>32</v>
      </c>
      <c r="C883">
        <v>322</v>
      </c>
      <c r="D883">
        <v>8519</v>
      </c>
      <c r="E883" t="s">
        <v>921</v>
      </c>
      <c r="F883" s="336">
        <v>0</v>
      </c>
    </row>
    <row r="884" spans="1:6">
      <c r="A884">
        <v>30</v>
      </c>
      <c r="B884">
        <v>32</v>
      </c>
      <c r="C884">
        <v>322</v>
      </c>
      <c r="D884">
        <v>8538</v>
      </c>
      <c r="E884" t="s">
        <v>922</v>
      </c>
      <c r="F884" s="336">
        <v>503100</v>
      </c>
    </row>
    <row r="885" spans="1:6">
      <c r="A885">
        <v>30</v>
      </c>
      <c r="B885">
        <v>32</v>
      </c>
      <c r="C885">
        <v>322</v>
      </c>
      <c r="D885">
        <v>8578</v>
      </c>
      <c r="E885" t="s">
        <v>923</v>
      </c>
      <c r="F885" s="336">
        <v>114600</v>
      </c>
    </row>
    <row r="886" spans="1:6">
      <c r="A886">
        <v>30</v>
      </c>
      <c r="B886">
        <v>32</v>
      </c>
      <c r="C886">
        <v>322</v>
      </c>
      <c r="D886">
        <v>8588</v>
      </c>
      <c r="E886" t="s">
        <v>924</v>
      </c>
      <c r="F886" s="336">
        <v>2454600</v>
      </c>
    </row>
    <row r="887" spans="1:6">
      <c r="A887">
        <v>30</v>
      </c>
      <c r="B887">
        <v>32</v>
      </c>
      <c r="C887">
        <v>322</v>
      </c>
      <c r="D887">
        <v>8592</v>
      </c>
      <c r="E887" t="s">
        <v>925</v>
      </c>
      <c r="F887" s="336">
        <v>0</v>
      </c>
    </row>
    <row r="888" spans="1:6">
      <c r="A888">
        <v>30</v>
      </c>
      <c r="B888">
        <v>32</v>
      </c>
      <c r="C888">
        <v>322</v>
      </c>
      <c r="D888">
        <v>8599</v>
      </c>
      <c r="E888" t="s">
        <v>314</v>
      </c>
      <c r="F888" s="336">
        <v>310320</v>
      </c>
    </row>
    <row r="889" spans="1:6">
      <c r="A889">
        <v>30</v>
      </c>
      <c r="B889">
        <v>32</v>
      </c>
      <c r="C889">
        <v>322</v>
      </c>
      <c r="D889">
        <v>8678</v>
      </c>
      <c r="E889" t="s">
        <v>926</v>
      </c>
      <c r="F889" s="336">
        <v>11114620</v>
      </c>
    </row>
    <row r="890" spans="1:6">
      <c r="A890">
        <v>30</v>
      </c>
      <c r="B890">
        <v>32</v>
      </c>
      <c r="C890">
        <v>322</v>
      </c>
      <c r="D890">
        <v>8710</v>
      </c>
      <c r="E890" t="s">
        <v>927</v>
      </c>
      <c r="F890" s="336">
        <v>479713</v>
      </c>
    </row>
    <row r="891" spans="1:6">
      <c r="A891">
        <v>30</v>
      </c>
      <c r="B891">
        <v>32</v>
      </c>
      <c r="C891">
        <v>322</v>
      </c>
      <c r="D891">
        <v>8741</v>
      </c>
      <c r="E891" t="s">
        <v>928</v>
      </c>
      <c r="F891" s="336">
        <v>0</v>
      </c>
    </row>
    <row r="892" spans="1:6">
      <c r="A892">
        <v>30</v>
      </c>
      <c r="B892">
        <v>32</v>
      </c>
      <c r="C892">
        <v>322</v>
      </c>
      <c r="D892">
        <v>8743</v>
      </c>
      <c r="E892" t="s">
        <v>929</v>
      </c>
      <c r="F892" s="336">
        <v>2829124</v>
      </c>
    </row>
    <row r="893" spans="1:6">
      <c r="A893">
        <v>30</v>
      </c>
      <c r="B893">
        <v>32</v>
      </c>
      <c r="C893">
        <v>322</v>
      </c>
      <c r="D893">
        <v>8801</v>
      </c>
      <c r="E893" t="s">
        <v>930</v>
      </c>
      <c r="F893" s="336">
        <v>94664</v>
      </c>
    </row>
    <row r="894" spans="1:6">
      <c r="A894">
        <v>30</v>
      </c>
      <c r="B894">
        <v>32</v>
      </c>
      <c r="C894">
        <v>322</v>
      </c>
      <c r="D894">
        <v>8856</v>
      </c>
      <c r="E894" t="s">
        <v>931</v>
      </c>
      <c r="F894" s="336">
        <v>14229263</v>
      </c>
    </row>
    <row r="895" spans="1:6">
      <c r="A895">
        <v>30</v>
      </c>
      <c r="B895">
        <v>32</v>
      </c>
      <c r="C895">
        <v>322</v>
      </c>
      <c r="D895">
        <v>8916</v>
      </c>
      <c r="E895" t="s">
        <v>383</v>
      </c>
      <c r="F895" s="336">
        <v>1240</v>
      </c>
    </row>
    <row r="896" spans="1:6">
      <c r="A896">
        <v>30</v>
      </c>
      <c r="B896">
        <v>32</v>
      </c>
      <c r="C896">
        <v>322</v>
      </c>
      <c r="D896">
        <v>8935</v>
      </c>
      <c r="E896" t="s">
        <v>932</v>
      </c>
      <c r="F896" s="336">
        <v>0</v>
      </c>
    </row>
    <row r="897" spans="1:6">
      <c r="A897">
        <v>30</v>
      </c>
      <c r="B897">
        <v>32</v>
      </c>
      <c r="C897">
        <v>322</v>
      </c>
      <c r="D897">
        <v>9006</v>
      </c>
      <c r="E897" t="s">
        <v>933</v>
      </c>
      <c r="F897" s="336">
        <v>55020</v>
      </c>
    </row>
    <row r="898" spans="1:6">
      <c r="A898">
        <v>30</v>
      </c>
      <c r="B898">
        <v>32</v>
      </c>
      <c r="C898">
        <v>322</v>
      </c>
      <c r="D898">
        <v>9026</v>
      </c>
      <c r="E898" t="s">
        <v>934</v>
      </c>
      <c r="F898" s="336">
        <v>0</v>
      </c>
    </row>
    <row r="899" spans="1:6">
      <c r="A899">
        <v>30</v>
      </c>
      <c r="B899">
        <v>32</v>
      </c>
      <c r="C899">
        <v>322</v>
      </c>
      <c r="D899">
        <v>9053</v>
      </c>
      <c r="E899" t="s">
        <v>935</v>
      </c>
      <c r="F899" s="336">
        <v>0</v>
      </c>
    </row>
    <row r="900" spans="1:6">
      <c r="A900">
        <v>30</v>
      </c>
      <c r="B900">
        <v>32</v>
      </c>
      <c r="C900">
        <v>322</v>
      </c>
      <c r="D900">
        <v>9081</v>
      </c>
      <c r="E900" t="s">
        <v>936</v>
      </c>
      <c r="F900" s="336">
        <v>0</v>
      </c>
    </row>
    <row r="901" spans="1:6">
      <c r="A901">
        <v>30</v>
      </c>
      <c r="B901">
        <v>32</v>
      </c>
      <c r="C901">
        <v>322</v>
      </c>
      <c r="D901">
        <v>9115</v>
      </c>
      <c r="E901" t="s">
        <v>937</v>
      </c>
      <c r="F901" s="336">
        <v>8944650</v>
      </c>
    </row>
    <row r="902" spans="1:6">
      <c r="A902">
        <v>30</v>
      </c>
      <c r="B902">
        <v>32</v>
      </c>
      <c r="C902">
        <v>322</v>
      </c>
      <c r="D902">
        <v>9242</v>
      </c>
      <c r="E902" t="s">
        <v>938</v>
      </c>
      <c r="F902" s="336">
        <v>6266461</v>
      </c>
    </row>
    <row r="903" spans="1:6">
      <c r="A903">
        <v>30</v>
      </c>
      <c r="B903">
        <v>32</v>
      </c>
      <c r="C903">
        <v>322</v>
      </c>
      <c r="D903">
        <v>9296</v>
      </c>
      <c r="E903" t="s">
        <v>482</v>
      </c>
      <c r="F903" s="336">
        <v>9062425</v>
      </c>
    </row>
    <row r="904" spans="1:6">
      <c r="A904">
        <v>30</v>
      </c>
      <c r="B904">
        <v>32</v>
      </c>
      <c r="C904">
        <v>322</v>
      </c>
      <c r="D904">
        <v>9343</v>
      </c>
      <c r="E904" t="s">
        <v>939</v>
      </c>
      <c r="F904" s="336">
        <v>1399716</v>
      </c>
    </row>
    <row r="905" spans="1:6">
      <c r="A905">
        <v>30</v>
      </c>
      <c r="B905">
        <v>32</v>
      </c>
      <c r="C905">
        <v>322</v>
      </c>
      <c r="D905">
        <v>9353</v>
      </c>
      <c r="E905" t="s">
        <v>940</v>
      </c>
      <c r="F905" s="336">
        <v>0</v>
      </c>
    </row>
    <row r="906" spans="1:6">
      <c r="A906">
        <v>30</v>
      </c>
      <c r="B906">
        <v>32</v>
      </c>
      <c r="C906">
        <v>322</v>
      </c>
      <c r="D906">
        <v>9359</v>
      </c>
      <c r="E906" t="s">
        <v>591</v>
      </c>
      <c r="F906" s="336">
        <v>40978906</v>
      </c>
    </row>
    <row r="907" spans="1:6">
      <c r="A907">
        <v>30</v>
      </c>
      <c r="B907">
        <v>32</v>
      </c>
      <c r="C907">
        <v>322</v>
      </c>
      <c r="D907">
        <v>9394</v>
      </c>
      <c r="E907" t="s">
        <v>941</v>
      </c>
      <c r="F907" s="336">
        <v>2013933</v>
      </c>
    </row>
    <row r="908" spans="1:6">
      <c r="A908">
        <v>30</v>
      </c>
      <c r="B908">
        <v>32</v>
      </c>
      <c r="C908">
        <v>322</v>
      </c>
      <c r="D908">
        <v>9438</v>
      </c>
      <c r="E908" t="s">
        <v>942</v>
      </c>
      <c r="F908" s="336">
        <v>0</v>
      </c>
    </row>
    <row r="909" spans="1:6">
      <c r="A909">
        <v>30</v>
      </c>
      <c r="B909">
        <v>32</v>
      </c>
      <c r="C909">
        <v>322</v>
      </c>
      <c r="D909">
        <v>9512</v>
      </c>
      <c r="E909" t="s">
        <v>943</v>
      </c>
      <c r="F909" s="336">
        <v>0</v>
      </c>
    </row>
    <row r="910" spans="1:6">
      <c r="A910">
        <v>30</v>
      </c>
      <c r="B910">
        <v>32</v>
      </c>
      <c r="C910">
        <v>322</v>
      </c>
      <c r="D910">
        <v>9609</v>
      </c>
      <c r="E910" t="s">
        <v>485</v>
      </c>
      <c r="F910" s="336">
        <v>2347213</v>
      </c>
    </row>
    <row r="911" spans="1:6">
      <c r="A911">
        <v>30</v>
      </c>
      <c r="B911">
        <v>32</v>
      </c>
      <c r="C911">
        <v>322</v>
      </c>
      <c r="D911">
        <v>9639</v>
      </c>
      <c r="E911" t="s">
        <v>944</v>
      </c>
      <c r="F911" s="336">
        <v>35808</v>
      </c>
    </row>
    <row r="912" spans="1:6">
      <c r="A912">
        <v>30</v>
      </c>
      <c r="B912">
        <v>32</v>
      </c>
      <c r="C912">
        <v>322</v>
      </c>
      <c r="D912">
        <v>9642</v>
      </c>
      <c r="E912" t="s">
        <v>945</v>
      </c>
      <c r="F912" s="336">
        <v>0</v>
      </c>
    </row>
    <row r="913" spans="1:6">
      <c r="A913">
        <v>30</v>
      </c>
      <c r="B913">
        <v>32</v>
      </c>
      <c r="C913">
        <v>322</v>
      </c>
      <c r="D913">
        <v>9695</v>
      </c>
      <c r="E913" t="s">
        <v>946</v>
      </c>
      <c r="F913" s="336">
        <v>0</v>
      </c>
    </row>
    <row r="914" spans="1:6">
      <c r="A914">
        <v>30</v>
      </c>
      <c r="B914">
        <v>32</v>
      </c>
      <c r="C914">
        <v>322</v>
      </c>
      <c r="D914">
        <v>9705</v>
      </c>
      <c r="E914" t="s">
        <v>947</v>
      </c>
      <c r="F914" s="336">
        <v>9640</v>
      </c>
    </row>
    <row r="915" spans="1:6">
      <c r="A915">
        <v>30</v>
      </c>
      <c r="B915">
        <v>32</v>
      </c>
      <c r="C915">
        <v>322</v>
      </c>
      <c r="D915">
        <v>9813</v>
      </c>
      <c r="E915" t="s">
        <v>948</v>
      </c>
      <c r="F915" s="336">
        <v>22344645</v>
      </c>
    </row>
    <row r="916" spans="1:6">
      <c r="A916">
        <v>30</v>
      </c>
      <c r="B916">
        <v>32</v>
      </c>
      <c r="C916">
        <v>322</v>
      </c>
      <c r="D916">
        <v>9879</v>
      </c>
      <c r="E916" t="s">
        <v>949</v>
      </c>
      <c r="F916" s="336">
        <v>10908331</v>
      </c>
    </row>
    <row r="917" spans="1:6">
      <c r="A917">
        <v>30</v>
      </c>
      <c r="B917">
        <v>32</v>
      </c>
      <c r="C917">
        <v>322</v>
      </c>
      <c r="D917">
        <v>9892</v>
      </c>
      <c r="E917" t="s">
        <v>950</v>
      </c>
      <c r="F917" s="336">
        <v>16512569</v>
      </c>
    </row>
    <row r="918" spans="1:6">
      <c r="A918">
        <v>30</v>
      </c>
      <c r="B918">
        <v>32</v>
      </c>
      <c r="C918">
        <v>322</v>
      </c>
      <c r="D918">
        <v>9951</v>
      </c>
      <c r="E918" t="s">
        <v>320</v>
      </c>
      <c r="F918" s="336">
        <v>27140</v>
      </c>
    </row>
    <row r="919" spans="1:6">
      <c r="A919">
        <v>30</v>
      </c>
      <c r="B919">
        <v>32</v>
      </c>
      <c r="C919">
        <v>323</v>
      </c>
      <c r="D919">
        <v>81</v>
      </c>
      <c r="E919" t="s">
        <v>277</v>
      </c>
      <c r="F919" s="336">
        <v>10144061</v>
      </c>
    </row>
    <row r="920" spans="1:6">
      <c r="A920">
        <v>30</v>
      </c>
      <c r="B920">
        <v>32</v>
      </c>
      <c r="C920">
        <v>323</v>
      </c>
      <c r="D920">
        <v>96</v>
      </c>
      <c r="E920" t="s">
        <v>278</v>
      </c>
      <c r="F920" s="336">
        <v>16821279</v>
      </c>
    </row>
    <row r="921" spans="1:6">
      <c r="A921">
        <v>30</v>
      </c>
      <c r="B921">
        <v>32</v>
      </c>
      <c r="C921">
        <v>323</v>
      </c>
      <c r="D921">
        <v>832</v>
      </c>
      <c r="E921" t="s">
        <v>279</v>
      </c>
      <c r="F921" s="336">
        <v>334056</v>
      </c>
    </row>
    <row r="922" spans="1:6">
      <c r="A922">
        <v>30</v>
      </c>
      <c r="B922">
        <v>32</v>
      </c>
      <c r="C922">
        <v>323</v>
      </c>
      <c r="D922">
        <v>1007</v>
      </c>
      <c r="E922" t="s">
        <v>321</v>
      </c>
      <c r="F922" s="336">
        <v>138771</v>
      </c>
    </row>
    <row r="923" spans="1:6">
      <c r="A923">
        <v>30</v>
      </c>
      <c r="B923">
        <v>32</v>
      </c>
      <c r="C923">
        <v>323</v>
      </c>
      <c r="D923">
        <v>1068</v>
      </c>
      <c r="E923" t="s">
        <v>280</v>
      </c>
      <c r="F923" s="336">
        <v>0</v>
      </c>
    </row>
    <row r="924" spans="1:6">
      <c r="A924">
        <v>30</v>
      </c>
      <c r="B924">
        <v>32</v>
      </c>
      <c r="C924">
        <v>323</v>
      </c>
      <c r="D924">
        <v>1071</v>
      </c>
      <c r="E924" t="s">
        <v>951</v>
      </c>
      <c r="F924" s="336">
        <v>0</v>
      </c>
    </row>
    <row r="925" spans="1:6">
      <c r="A925">
        <v>30</v>
      </c>
      <c r="B925">
        <v>32</v>
      </c>
      <c r="C925">
        <v>323</v>
      </c>
      <c r="D925">
        <v>1077</v>
      </c>
      <c r="E925" t="s">
        <v>952</v>
      </c>
      <c r="F925" s="336">
        <v>64390</v>
      </c>
    </row>
    <row r="926" spans="1:6">
      <c r="A926">
        <v>30</v>
      </c>
      <c r="B926">
        <v>32</v>
      </c>
      <c r="C926">
        <v>323</v>
      </c>
      <c r="D926">
        <v>1117</v>
      </c>
      <c r="E926" t="s">
        <v>953</v>
      </c>
      <c r="F926" s="336">
        <v>198695</v>
      </c>
    </row>
    <row r="927" spans="1:6">
      <c r="A927">
        <v>30</v>
      </c>
      <c r="B927">
        <v>32</v>
      </c>
      <c r="C927">
        <v>323</v>
      </c>
      <c r="D927">
        <v>1184</v>
      </c>
      <c r="E927" t="s">
        <v>954</v>
      </c>
      <c r="F927" s="336">
        <v>2206214</v>
      </c>
    </row>
    <row r="928" spans="1:6">
      <c r="A928">
        <v>30</v>
      </c>
      <c r="B928">
        <v>32</v>
      </c>
      <c r="C928">
        <v>323</v>
      </c>
      <c r="D928">
        <v>1231</v>
      </c>
      <c r="E928" t="s">
        <v>675</v>
      </c>
      <c r="F928" s="336">
        <v>53606329</v>
      </c>
    </row>
    <row r="929" spans="1:6">
      <c r="A929">
        <v>30</v>
      </c>
      <c r="B929">
        <v>32</v>
      </c>
      <c r="C929">
        <v>323</v>
      </c>
      <c r="D929">
        <v>1319</v>
      </c>
      <c r="E929" t="s">
        <v>487</v>
      </c>
      <c r="F929" s="336">
        <v>794080</v>
      </c>
    </row>
    <row r="930" spans="1:6">
      <c r="A930">
        <v>30</v>
      </c>
      <c r="B930">
        <v>32</v>
      </c>
      <c r="C930">
        <v>323</v>
      </c>
      <c r="D930">
        <v>1395</v>
      </c>
      <c r="E930" t="s">
        <v>955</v>
      </c>
      <c r="F930" s="336">
        <v>113443024</v>
      </c>
    </row>
    <row r="931" spans="1:6">
      <c r="A931">
        <v>30</v>
      </c>
      <c r="B931">
        <v>32</v>
      </c>
      <c r="C931">
        <v>323</v>
      </c>
      <c r="D931">
        <v>1544</v>
      </c>
      <c r="E931" t="s">
        <v>956</v>
      </c>
      <c r="F931" s="336">
        <v>0</v>
      </c>
    </row>
    <row r="932" spans="1:6">
      <c r="A932">
        <v>30</v>
      </c>
      <c r="B932">
        <v>32</v>
      </c>
      <c r="C932">
        <v>323</v>
      </c>
      <c r="D932">
        <v>1554</v>
      </c>
      <c r="E932" t="s">
        <v>957</v>
      </c>
      <c r="F932" s="336">
        <v>32859050</v>
      </c>
    </row>
    <row r="933" spans="1:6">
      <c r="A933">
        <v>30</v>
      </c>
      <c r="B933">
        <v>32</v>
      </c>
      <c r="C933">
        <v>323</v>
      </c>
      <c r="D933">
        <v>1684</v>
      </c>
      <c r="E933" t="s">
        <v>743</v>
      </c>
      <c r="F933" s="336">
        <v>20547070</v>
      </c>
    </row>
    <row r="934" spans="1:6">
      <c r="A934">
        <v>30</v>
      </c>
      <c r="B934">
        <v>32</v>
      </c>
      <c r="C934">
        <v>323</v>
      </c>
      <c r="D934">
        <v>1741</v>
      </c>
      <c r="E934" t="s">
        <v>746</v>
      </c>
      <c r="F934" s="336">
        <v>247645</v>
      </c>
    </row>
    <row r="935" spans="1:6">
      <c r="A935">
        <v>30</v>
      </c>
      <c r="B935">
        <v>32</v>
      </c>
      <c r="C935">
        <v>323</v>
      </c>
      <c r="D935">
        <v>1817</v>
      </c>
      <c r="E935" t="s">
        <v>958</v>
      </c>
      <c r="F935" s="336">
        <v>0</v>
      </c>
    </row>
    <row r="936" spans="1:6">
      <c r="A936">
        <v>30</v>
      </c>
      <c r="B936">
        <v>32</v>
      </c>
      <c r="C936">
        <v>323</v>
      </c>
      <c r="D936">
        <v>1985</v>
      </c>
      <c r="E936" t="s">
        <v>338</v>
      </c>
      <c r="F936" s="336">
        <v>82890</v>
      </c>
    </row>
    <row r="937" spans="1:6">
      <c r="A937">
        <v>30</v>
      </c>
      <c r="B937">
        <v>32</v>
      </c>
      <c r="C937">
        <v>323</v>
      </c>
      <c r="D937">
        <v>1996</v>
      </c>
      <c r="E937" t="s">
        <v>752</v>
      </c>
      <c r="F937" s="336">
        <v>352364</v>
      </c>
    </row>
    <row r="938" spans="1:6">
      <c r="A938">
        <v>30</v>
      </c>
      <c r="B938">
        <v>32</v>
      </c>
      <c r="C938">
        <v>323</v>
      </c>
      <c r="D938">
        <v>2022</v>
      </c>
      <c r="E938" t="s">
        <v>359</v>
      </c>
      <c r="F938" s="336">
        <v>143096917</v>
      </c>
    </row>
    <row r="939" spans="1:6">
      <c r="A939">
        <v>30</v>
      </c>
      <c r="B939">
        <v>32</v>
      </c>
      <c r="C939">
        <v>323</v>
      </c>
      <c r="D939">
        <v>2075</v>
      </c>
      <c r="E939" t="s">
        <v>959</v>
      </c>
      <c r="F939" s="336">
        <v>1862196</v>
      </c>
    </row>
    <row r="940" spans="1:6">
      <c r="A940">
        <v>30</v>
      </c>
      <c r="B940">
        <v>32</v>
      </c>
      <c r="C940">
        <v>323</v>
      </c>
      <c r="D940">
        <v>2077</v>
      </c>
      <c r="E940" t="s">
        <v>708</v>
      </c>
      <c r="F940" s="336">
        <v>33797197</v>
      </c>
    </row>
    <row r="941" spans="1:6">
      <c r="A941">
        <v>30</v>
      </c>
      <c r="B941">
        <v>32</v>
      </c>
      <c r="C941">
        <v>323</v>
      </c>
      <c r="D941">
        <v>2304</v>
      </c>
      <c r="E941" t="s">
        <v>767</v>
      </c>
      <c r="F941" s="336">
        <v>145250</v>
      </c>
    </row>
    <row r="942" spans="1:6">
      <c r="A942">
        <v>30</v>
      </c>
      <c r="B942">
        <v>32</v>
      </c>
      <c r="C942">
        <v>323</v>
      </c>
      <c r="D942">
        <v>2356</v>
      </c>
      <c r="E942" t="s">
        <v>960</v>
      </c>
      <c r="F942" s="336">
        <v>10192600</v>
      </c>
    </row>
    <row r="943" spans="1:6">
      <c r="A943">
        <v>30</v>
      </c>
      <c r="B943">
        <v>32</v>
      </c>
      <c r="C943">
        <v>323</v>
      </c>
      <c r="D943">
        <v>2397</v>
      </c>
      <c r="E943" t="s">
        <v>961</v>
      </c>
      <c r="F943" s="336">
        <v>927605</v>
      </c>
    </row>
    <row r="944" spans="1:6">
      <c r="A944">
        <v>30</v>
      </c>
      <c r="B944">
        <v>32</v>
      </c>
      <c r="C944">
        <v>323</v>
      </c>
      <c r="D944">
        <v>2423</v>
      </c>
      <c r="E944" t="s">
        <v>329</v>
      </c>
      <c r="F944" s="336">
        <v>5851516</v>
      </c>
    </row>
    <row r="945" spans="1:6">
      <c r="A945">
        <v>30</v>
      </c>
      <c r="B945">
        <v>32</v>
      </c>
      <c r="C945">
        <v>323</v>
      </c>
      <c r="D945">
        <v>2489</v>
      </c>
      <c r="E945" t="s">
        <v>962</v>
      </c>
      <c r="F945" s="336">
        <v>2637941</v>
      </c>
    </row>
    <row r="946" spans="1:6">
      <c r="A946">
        <v>30</v>
      </c>
      <c r="B946">
        <v>32</v>
      </c>
      <c r="C946">
        <v>323</v>
      </c>
      <c r="D946">
        <v>2670</v>
      </c>
      <c r="E946" t="s">
        <v>710</v>
      </c>
      <c r="F946" s="336">
        <v>0</v>
      </c>
    </row>
    <row r="947" spans="1:6">
      <c r="A947">
        <v>30</v>
      </c>
      <c r="B947">
        <v>32</v>
      </c>
      <c r="C947">
        <v>323</v>
      </c>
      <c r="D947">
        <v>2677</v>
      </c>
      <c r="E947" t="s">
        <v>963</v>
      </c>
      <c r="F947" s="336">
        <v>2215920</v>
      </c>
    </row>
    <row r="948" spans="1:6">
      <c r="A948">
        <v>30</v>
      </c>
      <c r="B948">
        <v>32</v>
      </c>
      <c r="C948">
        <v>323</v>
      </c>
      <c r="D948">
        <v>2705</v>
      </c>
      <c r="E948" t="s">
        <v>964</v>
      </c>
      <c r="F948" s="336">
        <v>950941</v>
      </c>
    </row>
    <row r="949" spans="1:6">
      <c r="A949">
        <v>30</v>
      </c>
      <c r="B949">
        <v>32</v>
      </c>
      <c r="C949">
        <v>323</v>
      </c>
      <c r="D949">
        <v>2764</v>
      </c>
      <c r="E949" t="s">
        <v>776</v>
      </c>
      <c r="F949" s="336">
        <v>1236605</v>
      </c>
    </row>
    <row r="950" spans="1:6">
      <c r="A950">
        <v>30</v>
      </c>
      <c r="B950">
        <v>32</v>
      </c>
      <c r="C950">
        <v>323</v>
      </c>
      <c r="D950">
        <v>2850</v>
      </c>
      <c r="E950" t="s">
        <v>965</v>
      </c>
      <c r="F950" s="336">
        <v>609560</v>
      </c>
    </row>
    <row r="951" spans="1:6">
      <c r="A951">
        <v>30</v>
      </c>
      <c r="B951">
        <v>32</v>
      </c>
      <c r="C951">
        <v>323</v>
      </c>
      <c r="D951">
        <v>2936</v>
      </c>
      <c r="E951" t="s">
        <v>966</v>
      </c>
      <c r="F951" s="336">
        <v>-52000</v>
      </c>
    </row>
    <row r="952" spans="1:6">
      <c r="A952">
        <v>30</v>
      </c>
      <c r="B952">
        <v>32</v>
      </c>
      <c r="C952">
        <v>323</v>
      </c>
      <c r="D952">
        <v>3025</v>
      </c>
      <c r="E952" t="s">
        <v>967</v>
      </c>
      <c r="F952" s="336">
        <v>717030</v>
      </c>
    </row>
    <row r="953" spans="1:6">
      <c r="A953">
        <v>30</v>
      </c>
      <c r="B953">
        <v>32</v>
      </c>
      <c r="C953">
        <v>323</v>
      </c>
      <c r="D953">
        <v>3039</v>
      </c>
      <c r="E953" t="s">
        <v>781</v>
      </c>
      <c r="F953" s="336">
        <v>3100</v>
      </c>
    </row>
    <row r="954" spans="1:6">
      <c r="A954">
        <v>30</v>
      </c>
      <c r="B954">
        <v>32</v>
      </c>
      <c r="C954">
        <v>323</v>
      </c>
      <c r="D954">
        <v>3043</v>
      </c>
      <c r="E954" t="s">
        <v>341</v>
      </c>
      <c r="F954" s="336">
        <v>810945468</v>
      </c>
    </row>
    <row r="955" spans="1:6">
      <c r="A955">
        <v>30</v>
      </c>
      <c r="B955">
        <v>32</v>
      </c>
      <c r="C955">
        <v>323</v>
      </c>
      <c r="D955">
        <v>3056</v>
      </c>
      <c r="E955" t="s">
        <v>968</v>
      </c>
      <c r="F955" s="336">
        <v>2077130</v>
      </c>
    </row>
    <row r="956" spans="1:6">
      <c r="A956">
        <v>30</v>
      </c>
      <c r="B956">
        <v>32</v>
      </c>
      <c r="C956">
        <v>323</v>
      </c>
      <c r="D956">
        <v>3102</v>
      </c>
      <c r="E956" t="s">
        <v>639</v>
      </c>
      <c r="F956" s="336">
        <v>2980924</v>
      </c>
    </row>
    <row r="957" spans="1:6">
      <c r="A957">
        <v>30</v>
      </c>
      <c r="B957">
        <v>32</v>
      </c>
      <c r="C957">
        <v>323</v>
      </c>
      <c r="D957">
        <v>3154</v>
      </c>
      <c r="E957" t="s">
        <v>682</v>
      </c>
      <c r="F957" s="336">
        <v>1010444</v>
      </c>
    </row>
    <row r="958" spans="1:6">
      <c r="A958">
        <v>30</v>
      </c>
      <c r="B958">
        <v>32</v>
      </c>
      <c r="C958">
        <v>323</v>
      </c>
      <c r="D958">
        <v>3309</v>
      </c>
      <c r="E958" t="s">
        <v>969</v>
      </c>
      <c r="F958" s="336">
        <v>586520</v>
      </c>
    </row>
    <row r="959" spans="1:6">
      <c r="A959">
        <v>30</v>
      </c>
      <c r="B959">
        <v>32</v>
      </c>
      <c r="C959">
        <v>323</v>
      </c>
      <c r="D959">
        <v>3412</v>
      </c>
      <c r="E959" t="s">
        <v>712</v>
      </c>
      <c r="F959" s="336">
        <v>0</v>
      </c>
    </row>
    <row r="960" spans="1:6">
      <c r="A960">
        <v>30</v>
      </c>
      <c r="B960">
        <v>32</v>
      </c>
      <c r="C960">
        <v>323</v>
      </c>
      <c r="D960">
        <v>3427</v>
      </c>
      <c r="E960" t="s">
        <v>970</v>
      </c>
      <c r="F960" s="336">
        <v>76228710</v>
      </c>
    </row>
    <row r="961" spans="1:6">
      <c r="A961">
        <v>30</v>
      </c>
      <c r="B961">
        <v>32</v>
      </c>
      <c r="C961">
        <v>323</v>
      </c>
      <c r="D961">
        <v>3498</v>
      </c>
      <c r="E961" t="s">
        <v>971</v>
      </c>
      <c r="F961" s="336">
        <v>7874890</v>
      </c>
    </row>
    <row r="962" spans="1:6">
      <c r="A962">
        <v>30</v>
      </c>
      <c r="B962">
        <v>32</v>
      </c>
      <c r="C962">
        <v>323</v>
      </c>
      <c r="D962">
        <v>3574</v>
      </c>
      <c r="E962" t="s">
        <v>798</v>
      </c>
      <c r="F962" s="336">
        <v>46860</v>
      </c>
    </row>
    <row r="963" spans="1:6">
      <c r="A963">
        <v>30</v>
      </c>
      <c r="B963">
        <v>32</v>
      </c>
      <c r="C963">
        <v>323</v>
      </c>
      <c r="D963">
        <v>3599</v>
      </c>
      <c r="E963" t="s">
        <v>972</v>
      </c>
      <c r="F963" s="336">
        <v>1705980</v>
      </c>
    </row>
    <row r="964" spans="1:6">
      <c r="A964">
        <v>30</v>
      </c>
      <c r="B964">
        <v>32</v>
      </c>
      <c r="C964">
        <v>323</v>
      </c>
      <c r="D964">
        <v>3645</v>
      </c>
      <c r="E964" t="s">
        <v>342</v>
      </c>
      <c r="F964" s="336">
        <v>-33520</v>
      </c>
    </row>
    <row r="965" spans="1:6">
      <c r="A965">
        <v>30</v>
      </c>
      <c r="B965">
        <v>32</v>
      </c>
      <c r="C965">
        <v>323</v>
      </c>
      <c r="D965">
        <v>3921</v>
      </c>
      <c r="E965" t="s">
        <v>973</v>
      </c>
      <c r="F965" s="336">
        <v>0</v>
      </c>
    </row>
    <row r="966" spans="1:6">
      <c r="A966">
        <v>30</v>
      </c>
      <c r="B966">
        <v>32</v>
      </c>
      <c r="C966">
        <v>323</v>
      </c>
      <c r="D966">
        <v>4102</v>
      </c>
      <c r="E966" t="s">
        <v>343</v>
      </c>
      <c r="F966" s="336">
        <v>138500</v>
      </c>
    </row>
    <row r="967" spans="1:6">
      <c r="A967">
        <v>30</v>
      </c>
      <c r="B967">
        <v>32</v>
      </c>
      <c r="C967">
        <v>323</v>
      </c>
      <c r="D967">
        <v>4174</v>
      </c>
      <c r="E967" t="s">
        <v>465</v>
      </c>
      <c r="F967" s="336">
        <v>715400</v>
      </c>
    </row>
    <row r="968" spans="1:6">
      <c r="A968">
        <v>30</v>
      </c>
      <c r="B968">
        <v>32</v>
      </c>
      <c r="C968">
        <v>323</v>
      </c>
      <c r="D968">
        <v>4192</v>
      </c>
      <c r="E968" t="s">
        <v>974</v>
      </c>
      <c r="F968" s="336">
        <v>797784</v>
      </c>
    </row>
    <row r="969" spans="1:6">
      <c r="A969">
        <v>30</v>
      </c>
      <c r="B969">
        <v>32</v>
      </c>
      <c r="C969">
        <v>323</v>
      </c>
      <c r="D969">
        <v>4203</v>
      </c>
      <c r="E969" t="s">
        <v>975</v>
      </c>
      <c r="F969" s="336">
        <v>-12120</v>
      </c>
    </row>
    <row r="970" spans="1:6">
      <c r="A970">
        <v>30</v>
      </c>
      <c r="B970">
        <v>32</v>
      </c>
      <c r="C970">
        <v>323</v>
      </c>
      <c r="D970">
        <v>4241</v>
      </c>
      <c r="E970" t="s">
        <v>976</v>
      </c>
      <c r="F970" s="336">
        <v>0</v>
      </c>
    </row>
    <row r="971" spans="1:6">
      <c r="A971">
        <v>30</v>
      </c>
      <c r="B971">
        <v>32</v>
      </c>
      <c r="C971">
        <v>323</v>
      </c>
      <c r="D971">
        <v>4300</v>
      </c>
      <c r="E971" t="s">
        <v>977</v>
      </c>
      <c r="F971" s="336">
        <v>160622</v>
      </c>
    </row>
    <row r="972" spans="1:6">
      <c r="A972">
        <v>30</v>
      </c>
      <c r="B972">
        <v>32</v>
      </c>
      <c r="C972">
        <v>323</v>
      </c>
      <c r="D972">
        <v>4326</v>
      </c>
      <c r="E972" t="s">
        <v>324</v>
      </c>
      <c r="F972" s="336">
        <v>12294380</v>
      </c>
    </row>
    <row r="973" spans="1:6">
      <c r="A973">
        <v>30</v>
      </c>
      <c r="B973">
        <v>32</v>
      </c>
      <c r="C973">
        <v>323</v>
      </c>
      <c r="D973">
        <v>4442</v>
      </c>
      <c r="E973" t="s">
        <v>978</v>
      </c>
      <c r="F973" s="336">
        <v>687078</v>
      </c>
    </row>
    <row r="974" spans="1:6">
      <c r="A974">
        <v>30</v>
      </c>
      <c r="B974">
        <v>32</v>
      </c>
      <c r="C974">
        <v>323</v>
      </c>
      <c r="D974">
        <v>4465</v>
      </c>
      <c r="E974" t="s">
        <v>715</v>
      </c>
      <c r="F974" s="336">
        <v>96330638</v>
      </c>
    </row>
    <row r="975" spans="1:6">
      <c r="A975">
        <v>30</v>
      </c>
      <c r="B975">
        <v>32</v>
      </c>
      <c r="C975">
        <v>323</v>
      </c>
      <c r="D975">
        <v>4476</v>
      </c>
      <c r="E975" t="s">
        <v>819</v>
      </c>
      <c r="F975" s="336">
        <v>448765</v>
      </c>
    </row>
    <row r="976" spans="1:6">
      <c r="A976">
        <v>30</v>
      </c>
      <c r="B976">
        <v>32</v>
      </c>
      <c r="C976">
        <v>323</v>
      </c>
      <c r="D976">
        <v>4513</v>
      </c>
      <c r="E976" t="s">
        <v>365</v>
      </c>
      <c r="F976" s="336">
        <v>5100</v>
      </c>
    </row>
    <row r="977" spans="1:6">
      <c r="A977">
        <v>30</v>
      </c>
      <c r="B977">
        <v>32</v>
      </c>
      <c r="C977">
        <v>323</v>
      </c>
      <c r="D977">
        <v>4516</v>
      </c>
      <c r="E977" t="s">
        <v>292</v>
      </c>
      <c r="F977" s="336">
        <v>74752681</v>
      </c>
    </row>
    <row r="978" spans="1:6">
      <c r="A978">
        <v>30</v>
      </c>
      <c r="B978">
        <v>32</v>
      </c>
      <c r="C978">
        <v>323</v>
      </c>
      <c r="D978">
        <v>4782</v>
      </c>
      <c r="E978" t="s">
        <v>979</v>
      </c>
      <c r="F978" s="336">
        <v>5227750</v>
      </c>
    </row>
    <row r="979" spans="1:6">
      <c r="A979">
        <v>30</v>
      </c>
      <c r="B979">
        <v>32</v>
      </c>
      <c r="C979">
        <v>323</v>
      </c>
      <c r="D979">
        <v>4823</v>
      </c>
      <c r="E979" t="s">
        <v>980</v>
      </c>
      <c r="F979" s="336">
        <v>877537</v>
      </c>
    </row>
    <row r="980" spans="1:6">
      <c r="A980">
        <v>30</v>
      </c>
      <c r="B980">
        <v>32</v>
      </c>
      <c r="C980">
        <v>323</v>
      </c>
      <c r="D980">
        <v>4825</v>
      </c>
      <c r="E980" t="s">
        <v>368</v>
      </c>
      <c r="F980" s="336">
        <v>1229806</v>
      </c>
    </row>
    <row r="981" spans="1:6">
      <c r="A981">
        <v>30</v>
      </c>
      <c r="B981">
        <v>32</v>
      </c>
      <c r="C981">
        <v>323</v>
      </c>
      <c r="D981">
        <v>4833</v>
      </c>
      <c r="E981" t="s">
        <v>830</v>
      </c>
      <c r="F981" s="336">
        <v>670000</v>
      </c>
    </row>
    <row r="982" spans="1:6">
      <c r="A982">
        <v>30</v>
      </c>
      <c r="B982">
        <v>32</v>
      </c>
      <c r="C982">
        <v>323</v>
      </c>
      <c r="D982">
        <v>4857</v>
      </c>
      <c r="E982" t="s">
        <v>651</v>
      </c>
      <c r="F982" s="336">
        <v>15570627</v>
      </c>
    </row>
    <row r="983" spans="1:6">
      <c r="A983">
        <v>30</v>
      </c>
      <c r="B983">
        <v>32</v>
      </c>
      <c r="C983">
        <v>323</v>
      </c>
      <c r="D983">
        <v>4881</v>
      </c>
      <c r="E983" t="s">
        <v>981</v>
      </c>
      <c r="F983" s="336">
        <v>2848514</v>
      </c>
    </row>
    <row r="984" spans="1:6">
      <c r="A984">
        <v>30</v>
      </c>
      <c r="B984">
        <v>32</v>
      </c>
      <c r="C984">
        <v>323</v>
      </c>
      <c r="D984">
        <v>5049</v>
      </c>
      <c r="E984" t="s">
        <v>982</v>
      </c>
      <c r="F984" s="336">
        <v>21507069</v>
      </c>
    </row>
    <row r="985" spans="1:6">
      <c r="A985">
        <v>30</v>
      </c>
      <c r="B985">
        <v>32</v>
      </c>
      <c r="C985">
        <v>323</v>
      </c>
      <c r="D985">
        <v>5139</v>
      </c>
      <c r="E985" t="s">
        <v>983</v>
      </c>
      <c r="F985" s="336">
        <v>0</v>
      </c>
    </row>
    <row r="986" spans="1:6">
      <c r="A986">
        <v>30</v>
      </c>
      <c r="B986">
        <v>32</v>
      </c>
      <c r="C986">
        <v>323</v>
      </c>
      <c r="D986">
        <v>5242</v>
      </c>
      <c r="E986" t="s">
        <v>294</v>
      </c>
      <c r="F986" s="336">
        <v>43429779</v>
      </c>
    </row>
    <row r="987" spans="1:6">
      <c r="A987">
        <v>30</v>
      </c>
      <c r="B987">
        <v>32</v>
      </c>
      <c r="C987">
        <v>323</v>
      </c>
      <c r="D987">
        <v>5395</v>
      </c>
      <c r="E987" t="s">
        <v>984</v>
      </c>
      <c r="F987" s="336">
        <v>0</v>
      </c>
    </row>
    <row r="988" spans="1:6">
      <c r="A988">
        <v>30</v>
      </c>
      <c r="B988">
        <v>32</v>
      </c>
      <c r="C988">
        <v>323</v>
      </c>
      <c r="D988">
        <v>5414</v>
      </c>
      <c r="E988" t="s">
        <v>985</v>
      </c>
      <c r="F988" s="336">
        <v>74062098</v>
      </c>
    </row>
    <row r="989" spans="1:6">
      <c r="A989">
        <v>30</v>
      </c>
      <c r="B989">
        <v>32</v>
      </c>
      <c r="C989">
        <v>323</v>
      </c>
      <c r="D989">
        <v>5421</v>
      </c>
      <c r="E989" t="s">
        <v>986</v>
      </c>
      <c r="F989" s="336">
        <v>599995</v>
      </c>
    </row>
    <row r="990" spans="1:6">
      <c r="A990">
        <v>30</v>
      </c>
      <c r="B990">
        <v>32</v>
      </c>
      <c r="C990">
        <v>323</v>
      </c>
      <c r="D990">
        <v>5436</v>
      </c>
      <c r="E990" t="s">
        <v>575</v>
      </c>
      <c r="F990" s="336">
        <v>1405925</v>
      </c>
    </row>
    <row r="991" spans="1:6">
      <c r="A991">
        <v>30</v>
      </c>
      <c r="B991">
        <v>32</v>
      </c>
      <c r="C991">
        <v>323</v>
      </c>
      <c r="D991">
        <v>5541</v>
      </c>
      <c r="E991" t="s">
        <v>987</v>
      </c>
      <c r="F991" s="336">
        <v>905940</v>
      </c>
    </row>
    <row r="992" spans="1:6">
      <c r="A992">
        <v>30</v>
      </c>
      <c r="B992">
        <v>32</v>
      </c>
      <c r="C992">
        <v>323</v>
      </c>
      <c r="D992">
        <v>5566</v>
      </c>
      <c r="E992" t="s">
        <v>988</v>
      </c>
      <c r="F992" s="336">
        <v>0</v>
      </c>
    </row>
    <row r="993" spans="1:6">
      <c r="A993">
        <v>30</v>
      </c>
      <c r="B993">
        <v>32</v>
      </c>
      <c r="C993">
        <v>323</v>
      </c>
      <c r="D993">
        <v>5723</v>
      </c>
      <c r="E993" t="s">
        <v>847</v>
      </c>
      <c r="F993" s="336">
        <v>0</v>
      </c>
    </row>
    <row r="994" spans="1:6">
      <c r="A994">
        <v>30</v>
      </c>
      <c r="B994">
        <v>32</v>
      </c>
      <c r="C994">
        <v>323</v>
      </c>
      <c r="D994">
        <v>5747</v>
      </c>
      <c r="E994" t="s">
        <v>717</v>
      </c>
      <c r="F994" s="336">
        <v>96175533</v>
      </c>
    </row>
    <row r="995" spans="1:6">
      <c r="A995">
        <v>30</v>
      </c>
      <c r="B995">
        <v>32</v>
      </c>
      <c r="C995">
        <v>323</v>
      </c>
      <c r="D995">
        <v>5858</v>
      </c>
      <c r="E995" t="s">
        <v>989</v>
      </c>
      <c r="F995" s="336">
        <v>2412939</v>
      </c>
    </row>
    <row r="996" spans="1:6">
      <c r="A996">
        <v>30</v>
      </c>
      <c r="B996">
        <v>32</v>
      </c>
      <c r="C996">
        <v>323</v>
      </c>
      <c r="D996">
        <v>5911</v>
      </c>
      <c r="E996" t="s">
        <v>990</v>
      </c>
      <c r="F996" s="336">
        <v>5122245</v>
      </c>
    </row>
    <row r="997" spans="1:6">
      <c r="A997">
        <v>30</v>
      </c>
      <c r="B997">
        <v>32</v>
      </c>
      <c r="C997">
        <v>323</v>
      </c>
      <c r="D997">
        <v>6013</v>
      </c>
      <c r="E997" t="s">
        <v>991</v>
      </c>
      <c r="F997" s="336">
        <v>20840</v>
      </c>
    </row>
    <row r="998" spans="1:6">
      <c r="A998">
        <v>30</v>
      </c>
      <c r="B998">
        <v>32</v>
      </c>
      <c r="C998">
        <v>323</v>
      </c>
      <c r="D998">
        <v>6081</v>
      </c>
      <c r="E998" t="s">
        <v>992</v>
      </c>
      <c r="F998" s="336">
        <v>5416761</v>
      </c>
    </row>
    <row r="999" spans="1:6">
      <c r="A999">
        <v>30</v>
      </c>
      <c r="B999">
        <v>32</v>
      </c>
      <c r="C999">
        <v>323</v>
      </c>
      <c r="D999">
        <v>6099</v>
      </c>
      <c r="E999" t="s">
        <v>993</v>
      </c>
      <c r="F999" s="336">
        <v>13710645</v>
      </c>
    </row>
    <row r="1000" spans="1:6">
      <c r="A1000">
        <v>30</v>
      </c>
      <c r="B1000">
        <v>32</v>
      </c>
      <c r="C1000">
        <v>323</v>
      </c>
      <c r="D1000">
        <v>6107</v>
      </c>
      <c r="E1000" t="s">
        <v>994</v>
      </c>
      <c r="F1000" s="336">
        <v>16592100</v>
      </c>
    </row>
    <row r="1001" spans="1:6">
      <c r="A1001">
        <v>30</v>
      </c>
      <c r="B1001">
        <v>32</v>
      </c>
      <c r="C1001">
        <v>323</v>
      </c>
      <c r="D1001">
        <v>6186</v>
      </c>
      <c r="E1001" t="s">
        <v>995</v>
      </c>
      <c r="F1001" s="336">
        <v>103586</v>
      </c>
    </row>
    <row r="1002" spans="1:6">
      <c r="A1002">
        <v>30</v>
      </c>
      <c r="B1002">
        <v>32</v>
      </c>
      <c r="C1002">
        <v>323</v>
      </c>
      <c r="D1002">
        <v>6311</v>
      </c>
      <c r="E1002" t="s">
        <v>863</v>
      </c>
      <c r="F1002" s="336">
        <v>342666</v>
      </c>
    </row>
    <row r="1003" spans="1:6">
      <c r="A1003">
        <v>30</v>
      </c>
      <c r="B1003">
        <v>32</v>
      </c>
      <c r="C1003">
        <v>323</v>
      </c>
      <c r="D1003">
        <v>6331</v>
      </c>
      <c r="E1003" t="s">
        <v>422</v>
      </c>
      <c r="F1003" s="336">
        <v>7771131</v>
      </c>
    </row>
    <row r="1004" spans="1:6">
      <c r="A1004">
        <v>30</v>
      </c>
      <c r="B1004">
        <v>32</v>
      </c>
      <c r="C1004">
        <v>323</v>
      </c>
      <c r="D1004">
        <v>6352</v>
      </c>
      <c r="E1004" t="s">
        <v>423</v>
      </c>
      <c r="F1004" s="336">
        <v>44759017</v>
      </c>
    </row>
    <row r="1005" spans="1:6">
      <c r="A1005">
        <v>30</v>
      </c>
      <c r="B1005">
        <v>32</v>
      </c>
      <c r="C1005">
        <v>323</v>
      </c>
      <c r="D1005">
        <v>6411</v>
      </c>
      <c r="E1005" t="s">
        <v>996</v>
      </c>
      <c r="F1005" s="336">
        <v>46279110</v>
      </c>
    </row>
    <row r="1006" spans="1:6">
      <c r="A1006">
        <v>30</v>
      </c>
      <c r="B1006">
        <v>32</v>
      </c>
      <c r="C1006">
        <v>323</v>
      </c>
      <c r="D1006">
        <v>6456</v>
      </c>
      <c r="E1006" t="s">
        <v>305</v>
      </c>
      <c r="F1006" s="336">
        <v>48372677</v>
      </c>
    </row>
    <row r="1007" spans="1:6">
      <c r="A1007">
        <v>30</v>
      </c>
      <c r="B1007">
        <v>32</v>
      </c>
      <c r="C1007">
        <v>323</v>
      </c>
      <c r="D1007">
        <v>6494</v>
      </c>
      <c r="E1007" t="s">
        <v>997</v>
      </c>
      <c r="F1007" s="336">
        <v>346380</v>
      </c>
    </row>
    <row r="1008" spans="1:6">
      <c r="A1008">
        <v>30</v>
      </c>
      <c r="B1008">
        <v>32</v>
      </c>
      <c r="C1008">
        <v>323</v>
      </c>
      <c r="D1008">
        <v>6531</v>
      </c>
      <c r="E1008" t="s">
        <v>333</v>
      </c>
      <c r="F1008" s="336">
        <v>4297988</v>
      </c>
    </row>
    <row r="1009" spans="1:6">
      <c r="A1009">
        <v>30</v>
      </c>
      <c r="B1009">
        <v>32</v>
      </c>
      <c r="C1009">
        <v>323</v>
      </c>
      <c r="D1009">
        <v>6540</v>
      </c>
      <c r="E1009" t="s">
        <v>347</v>
      </c>
      <c r="F1009" s="336">
        <v>279845232</v>
      </c>
    </row>
    <row r="1010" spans="1:6">
      <c r="A1010">
        <v>30</v>
      </c>
      <c r="B1010">
        <v>32</v>
      </c>
      <c r="C1010">
        <v>323</v>
      </c>
      <c r="D1010">
        <v>6579</v>
      </c>
      <c r="E1010" t="s">
        <v>998</v>
      </c>
      <c r="F1010" s="336">
        <v>2359504</v>
      </c>
    </row>
    <row r="1011" spans="1:6">
      <c r="A1011">
        <v>30</v>
      </c>
      <c r="B1011">
        <v>32</v>
      </c>
      <c r="C1011">
        <v>323</v>
      </c>
      <c r="D1011">
        <v>6592</v>
      </c>
      <c r="E1011" t="s">
        <v>999</v>
      </c>
      <c r="F1011" s="336">
        <v>613335</v>
      </c>
    </row>
    <row r="1012" spans="1:6">
      <c r="A1012">
        <v>30</v>
      </c>
      <c r="B1012">
        <v>32</v>
      </c>
      <c r="C1012">
        <v>323</v>
      </c>
      <c r="D1012">
        <v>6648</v>
      </c>
      <c r="E1012" t="s">
        <v>1000</v>
      </c>
      <c r="F1012" s="336">
        <v>9107195</v>
      </c>
    </row>
    <row r="1013" spans="1:6">
      <c r="A1013">
        <v>30</v>
      </c>
      <c r="B1013">
        <v>32</v>
      </c>
      <c r="C1013">
        <v>323</v>
      </c>
      <c r="D1013">
        <v>6785</v>
      </c>
      <c r="E1013" t="s">
        <v>1001</v>
      </c>
      <c r="F1013" s="336">
        <v>0</v>
      </c>
    </row>
    <row r="1014" spans="1:6">
      <c r="A1014">
        <v>30</v>
      </c>
      <c r="B1014">
        <v>32</v>
      </c>
      <c r="C1014">
        <v>323</v>
      </c>
      <c r="D1014">
        <v>6816</v>
      </c>
      <c r="E1014" t="s">
        <v>1002</v>
      </c>
      <c r="F1014" s="336">
        <v>488090</v>
      </c>
    </row>
    <row r="1015" spans="1:6">
      <c r="A1015">
        <v>30</v>
      </c>
      <c r="B1015">
        <v>32</v>
      </c>
      <c r="C1015">
        <v>323</v>
      </c>
      <c r="D1015">
        <v>6833</v>
      </c>
      <c r="E1015" t="s">
        <v>1003</v>
      </c>
      <c r="F1015" s="336">
        <v>7762400</v>
      </c>
    </row>
    <row r="1016" spans="1:6">
      <c r="A1016">
        <v>30</v>
      </c>
      <c r="B1016">
        <v>32</v>
      </c>
      <c r="C1016">
        <v>323</v>
      </c>
      <c r="D1016">
        <v>6837</v>
      </c>
      <c r="E1016" t="s">
        <v>1004</v>
      </c>
      <c r="F1016" s="336">
        <v>10833774</v>
      </c>
    </row>
    <row r="1017" spans="1:6">
      <c r="A1017">
        <v>30</v>
      </c>
      <c r="B1017">
        <v>32</v>
      </c>
      <c r="C1017">
        <v>323</v>
      </c>
      <c r="D1017">
        <v>6893</v>
      </c>
      <c r="E1017" t="s">
        <v>1005</v>
      </c>
      <c r="F1017" s="336">
        <v>1069640</v>
      </c>
    </row>
    <row r="1018" spans="1:6">
      <c r="A1018">
        <v>30</v>
      </c>
      <c r="B1018">
        <v>32</v>
      </c>
      <c r="C1018">
        <v>323</v>
      </c>
      <c r="D1018">
        <v>6918</v>
      </c>
      <c r="E1018" t="s">
        <v>1006</v>
      </c>
      <c r="F1018" s="336">
        <v>2490800</v>
      </c>
    </row>
    <row r="1019" spans="1:6">
      <c r="A1019">
        <v>30</v>
      </c>
      <c r="B1019">
        <v>32</v>
      </c>
      <c r="C1019">
        <v>323</v>
      </c>
      <c r="D1019">
        <v>7010</v>
      </c>
      <c r="E1019" t="s">
        <v>877</v>
      </c>
      <c r="F1019" s="336">
        <v>31000</v>
      </c>
    </row>
    <row r="1020" spans="1:6">
      <c r="A1020">
        <v>30</v>
      </c>
      <c r="B1020">
        <v>32</v>
      </c>
      <c r="C1020">
        <v>323</v>
      </c>
      <c r="D1020">
        <v>7018</v>
      </c>
      <c r="E1020" t="s">
        <v>697</v>
      </c>
      <c r="F1020" s="336">
        <v>132080</v>
      </c>
    </row>
    <row r="1021" spans="1:6">
      <c r="A1021">
        <v>30</v>
      </c>
      <c r="B1021">
        <v>32</v>
      </c>
      <c r="C1021">
        <v>323</v>
      </c>
      <c r="D1021">
        <v>7038</v>
      </c>
      <c r="E1021" t="s">
        <v>1007</v>
      </c>
      <c r="F1021" s="336">
        <v>618760</v>
      </c>
    </row>
    <row r="1022" spans="1:6">
      <c r="A1022">
        <v>30</v>
      </c>
      <c r="B1022">
        <v>32</v>
      </c>
      <c r="C1022">
        <v>323</v>
      </c>
      <c r="D1022">
        <v>7040</v>
      </c>
      <c r="E1022" t="s">
        <v>880</v>
      </c>
      <c r="F1022" s="336">
        <v>239400</v>
      </c>
    </row>
    <row r="1023" spans="1:6">
      <c r="A1023">
        <v>30</v>
      </c>
      <c r="B1023">
        <v>32</v>
      </c>
      <c r="C1023">
        <v>323</v>
      </c>
      <c r="D1023">
        <v>7059</v>
      </c>
      <c r="E1023" t="s">
        <v>1008</v>
      </c>
      <c r="F1023" s="336">
        <v>66506096</v>
      </c>
    </row>
    <row r="1024" spans="1:6">
      <c r="A1024">
        <v>30</v>
      </c>
      <c r="B1024">
        <v>32</v>
      </c>
      <c r="C1024">
        <v>323</v>
      </c>
      <c r="D1024">
        <v>7094</v>
      </c>
      <c r="E1024" t="s">
        <v>1009</v>
      </c>
      <c r="F1024" s="336">
        <v>1468200</v>
      </c>
    </row>
    <row r="1025" spans="1:6">
      <c r="A1025">
        <v>30</v>
      </c>
      <c r="B1025">
        <v>32</v>
      </c>
      <c r="C1025">
        <v>323</v>
      </c>
      <c r="D1025">
        <v>7195</v>
      </c>
      <c r="E1025" t="s">
        <v>349</v>
      </c>
      <c r="F1025" s="336">
        <v>1026108</v>
      </c>
    </row>
    <row r="1026" spans="1:6">
      <c r="A1026">
        <v>30</v>
      </c>
      <c r="B1026">
        <v>32</v>
      </c>
      <c r="C1026">
        <v>323</v>
      </c>
      <c r="D1026">
        <v>7202</v>
      </c>
      <c r="E1026" t="s">
        <v>1010</v>
      </c>
      <c r="F1026" s="336">
        <v>14762110</v>
      </c>
    </row>
    <row r="1027" spans="1:6">
      <c r="A1027">
        <v>30</v>
      </c>
      <c r="B1027">
        <v>32</v>
      </c>
      <c r="C1027">
        <v>323</v>
      </c>
      <c r="D1027">
        <v>7328</v>
      </c>
      <c r="E1027" t="s">
        <v>429</v>
      </c>
      <c r="F1027" s="336">
        <v>19333444</v>
      </c>
    </row>
    <row r="1028" spans="1:6">
      <c r="A1028">
        <v>30</v>
      </c>
      <c r="B1028">
        <v>32</v>
      </c>
      <c r="C1028">
        <v>323</v>
      </c>
      <c r="D1028">
        <v>7419</v>
      </c>
      <c r="E1028" t="s">
        <v>720</v>
      </c>
      <c r="F1028" s="336">
        <v>1078062</v>
      </c>
    </row>
    <row r="1029" spans="1:6">
      <c r="A1029">
        <v>30</v>
      </c>
      <c r="B1029">
        <v>32</v>
      </c>
      <c r="C1029">
        <v>323</v>
      </c>
      <c r="D1029">
        <v>7441</v>
      </c>
      <c r="E1029" t="s">
        <v>893</v>
      </c>
      <c r="F1029" s="336">
        <v>201564</v>
      </c>
    </row>
    <row r="1030" spans="1:6">
      <c r="A1030">
        <v>30</v>
      </c>
      <c r="B1030">
        <v>32</v>
      </c>
      <c r="C1030">
        <v>323</v>
      </c>
      <c r="D1030">
        <v>7467</v>
      </c>
      <c r="E1030" t="s">
        <v>1011</v>
      </c>
      <c r="F1030" s="336">
        <v>2162460</v>
      </c>
    </row>
    <row r="1031" spans="1:6">
      <c r="A1031">
        <v>30</v>
      </c>
      <c r="B1031">
        <v>32</v>
      </c>
      <c r="C1031">
        <v>323</v>
      </c>
      <c r="D1031">
        <v>7484</v>
      </c>
      <c r="E1031" t="s">
        <v>1012</v>
      </c>
      <c r="F1031" s="336">
        <v>95345505</v>
      </c>
    </row>
    <row r="1032" spans="1:6">
      <c r="A1032">
        <v>30</v>
      </c>
      <c r="B1032">
        <v>32</v>
      </c>
      <c r="C1032">
        <v>323</v>
      </c>
      <c r="D1032">
        <v>7487</v>
      </c>
      <c r="E1032" t="s">
        <v>1013</v>
      </c>
      <c r="F1032" s="336">
        <v>12524500</v>
      </c>
    </row>
    <row r="1033" spans="1:6">
      <c r="A1033">
        <v>30</v>
      </c>
      <c r="B1033">
        <v>32</v>
      </c>
      <c r="C1033">
        <v>323</v>
      </c>
      <c r="D1033">
        <v>7519</v>
      </c>
      <c r="E1033" t="s">
        <v>895</v>
      </c>
      <c r="F1033" s="336">
        <v>499150</v>
      </c>
    </row>
    <row r="1034" spans="1:6">
      <c r="A1034">
        <v>30</v>
      </c>
      <c r="B1034">
        <v>32</v>
      </c>
      <c r="C1034">
        <v>323</v>
      </c>
      <c r="D1034">
        <v>7631</v>
      </c>
      <c r="E1034" t="s">
        <v>903</v>
      </c>
      <c r="F1034" s="336">
        <v>1525552</v>
      </c>
    </row>
    <row r="1035" spans="1:6">
      <c r="A1035">
        <v>30</v>
      </c>
      <c r="B1035">
        <v>32</v>
      </c>
      <c r="C1035">
        <v>323</v>
      </c>
      <c r="D1035">
        <v>7694</v>
      </c>
      <c r="E1035" t="s">
        <v>1014</v>
      </c>
      <c r="F1035" s="336">
        <v>806537</v>
      </c>
    </row>
    <row r="1036" spans="1:6">
      <c r="A1036">
        <v>30</v>
      </c>
      <c r="B1036">
        <v>32</v>
      </c>
      <c r="C1036">
        <v>323</v>
      </c>
      <c r="D1036">
        <v>7733</v>
      </c>
      <c r="E1036" t="s">
        <v>1015</v>
      </c>
      <c r="F1036" s="336">
        <v>18987028</v>
      </c>
    </row>
    <row r="1037" spans="1:6">
      <c r="A1037">
        <v>30</v>
      </c>
      <c r="B1037">
        <v>32</v>
      </c>
      <c r="C1037">
        <v>323</v>
      </c>
      <c r="D1037">
        <v>7793</v>
      </c>
      <c r="E1037" t="s">
        <v>1016</v>
      </c>
      <c r="F1037" s="336">
        <v>442204</v>
      </c>
    </row>
    <row r="1038" spans="1:6">
      <c r="A1038">
        <v>30</v>
      </c>
      <c r="B1038">
        <v>32</v>
      </c>
      <c r="C1038">
        <v>323</v>
      </c>
      <c r="D1038">
        <v>7930</v>
      </c>
      <c r="E1038" t="s">
        <v>1017</v>
      </c>
      <c r="F1038" s="336">
        <v>86947380</v>
      </c>
    </row>
    <row r="1039" spans="1:6">
      <c r="A1039">
        <v>30</v>
      </c>
      <c r="B1039">
        <v>32</v>
      </c>
      <c r="C1039">
        <v>323</v>
      </c>
      <c r="D1039">
        <v>7990</v>
      </c>
      <c r="E1039" t="s">
        <v>1018</v>
      </c>
      <c r="F1039" s="336">
        <v>5555000</v>
      </c>
    </row>
    <row r="1040" spans="1:6">
      <c r="A1040">
        <v>30</v>
      </c>
      <c r="B1040">
        <v>32</v>
      </c>
      <c r="C1040">
        <v>323</v>
      </c>
      <c r="D1040">
        <v>7990</v>
      </c>
      <c r="E1040" t="s">
        <v>1019</v>
      </c>
      <c r="F1040" s="336">
        <v>27754062</v>
      </c>
    </row>
    <row r="1041" spans="1:6">
      <c r="A1041">
        <v>30</v>
      </c>
      <c r="B1041">
        <v>32</v>
      </c>
      <c r="C1041">
        <v>323</v>
      </c>
      <c r="D1041">
        <v>8006</v>
      </c>
      <c r="E1041" t="s">
        <v>352</v>
      </c>
      <c r="F1041" s="336">
        <v>1807090</v>
      </c>
    </row>
    <row r="1042" spans="1:6">
      <c r="A1042">
        <v>30</v>
      </c>
      <c r="B1042">
        <v>32</v>
      </c>
      <c r="C1042">
        <v>323</v>
      </c>
      <c r="D1042">
        <v>8102</v>
      </c>
      <c r="E1042" t="s">
        <v>1020</v>
      </c>
      <c r="F1042" s="336">
        <v>6160552</v>
      </c>
    </row>
    <row r="1043" spans="1:6">
      <c r="A1043">
        <v>30</v>
      </c>
      <c r="B1043">
        <v>32</v>
      </c>
      <c r="C1043">
        <v>323</v>
      </c>
      <c r="D1043">
        <v>8241</v>
      </c>
      <c r="E1043" t="s">
        <v>1021</v>
      </c>
      <c r="F1043" s="336">
        <v>2175000</v>
      </c>
    </row>
    <row r="1044" spans="1:6">
      <c r="A1044">
        <v>30</v>
      </c>
      <c r="B1044">
        <v>32</v>
      </c>
      <c r="C1044">
        <v>323</v>
      </c>
      <c r="D1044">
        <v>8326</v>
      </c>
      <c r="E1044" t="s">
        <v>1022</v>
      </c>
      <c r="F1044" s="336">
        <v>75158726</v>
      </c>
    </row>
    <row r="1045" spans="1:6">
      <c r="A1045">
        <v>30</v>
      </c>
      <c r="B1045">
        <v>32</v>
      </c>
      <c r="C1045">
        <v>323</v>
      </c>
      <c r="D1045">
        <v>8329</v>
      </c>
      <c r="E1045" t="s">
        <v>1023</v>
      </c>
      <c r="F1045" s="336">
        <v>9379300</v>
      </c>
    </row>
    <row r="1046" spans="1:6">
      <c r="A1046">
        <v>30</v>
      </c>
      <c r="B1046">
        <v>32</v>
      </c>
      <c r="C1046">
        <v>323</v>
      </c>
      <c r="D1046">
        <v>8402</v>
      </c>
      <c r="E1046" t="s">
        <v>1024</v>
      </c>
      <c r="F1046" s="336">
        <v>119400</v>
      </c>
    </row>
    <row r="1047" spans="1:6">
      <c r="A1047">
        <v>30</v>
      </c>
      <c r="B1047">
        <v>32</v>
      </c>
      <c r="C1047">
        <v>323</v>
      </c>
      <c r="D1047">
        <v>8449</v>
      </c>
      <c r="E1047" t="s">
        <v>343</v>
      </c>
      <c r="F1047" s="336">
        <v>2546685</v>
      </c>
    </row>
    <row r="1048" spans="1:6">
      <c r="A1048">
        <v>30</v>
      </c>
      <c r="B1048">
        <v>32</v>
      </c>
      <c r="C1048">
        <v>323</v>
      </c>
      <c r="D1048">
        <v>8459</v>
      </c>
      <c r="E1048" t="s">
        <v>1025</v>
      </c>
      <c r="F1048" s="336">
        <v>124512</v>
      </c>
    </row>
    <row r="1049" spans="1:6">
      <c r="A1049">
        <v>30</v>
      </c>
      <c r="B1049">
        <v>32</v>
      </c>
      <c r="C1049">
        <v>323</v>
      </c>
      <c r="D1049">
        <v>8599</v>
      </c>
      <c r="E1049" t="s">
        <v>314</v>
      </c>
      <c r="F1049" s="336">
        <v>3283500</v>
      </c>
    </row>
    <row r="1050" spans="1:6">
      <c r="A1050">
        <v>30</v>
      </c>
      <c r="B1050">
        <v>32</v>
      </c>
      <c r="C1050">
        <v>323</v>
      </c>
      <c r="D1050">
        <v>8726</v>
      </c>
      <c r="E1050" t="s">
        <v>723</v>
      </c>
      <c r="F1050" s="336">
        <v>627000</v>
      </c>
    </row>
    <row r="1051" spans="1:6">
      <c r="A1051">
        <v>30</v>
      </c>
      <c r="B1051">
        <v>32</v>
      </c>
      <c r="C1051">
        <v>323</v>
      </c>
      <c r="D1051">
        <v>8938</v>
      </c>
      <c r="E1051" t="s">
        <v>1026</v>
      </c>
      <c r="F1051" s="336">
        <v>399840</v>
      </c>
    </row>
    <row r="1052" spans="1:6">
      <c r="A1052">
        <v>30</v>
      </c>
      <c r="B1052">
        <v>32</v>
      </c>
      <c r="C1052">
        <v>323</v>
      </c>
      <c r="D1052">
        <v>8958</v>
      </c>
      <c r="E1052" t="s">
        <v>1027</v>
      </c>
      <c r="F1052" s="336">
        <v>0</v>
      </c>
    </row>
    <row r="1053" spans="1:6">
      <c r="A1053">
        <v>30</v>
      </c>
      <c r="B1053">
        <v>32</v>
      </c>
      <c r="C1053">
        <v>323</v>
      </c>
      <c r="D1053">
        <v>9056</v>
      </c>
      <c r="E1053" t="s">
        <v>1028</v>
      </c>
      <c r="F1053" s="336">
        <v>0</v>
      </c>
    </row>
    <row r="1054" spans="1:6">
      <c r="A1054">
        <v>30</v>
      </c>
      <c r="B1054">
        <v>32</v>
      </c>
      <c r="C1054">
        <v>323</v>
      </c>
      <c r="D1054">
        <v>9265</v>
      </c>
      <c r="E1054" t="s">
        <v>1029</v>
      </c>
      <c r="F1054" s="336">
        <v>57709114</v>
      </c>
    </row>
    <row r="1055" spans="1:6">
      <c r="A1055">
        <v>30</v>
      </c>
      <c r="B1055">
        <v>32</v>
      </c>
      <c r="C1055">
        <v>323</v>
      </c>
      <c r="D1055">
        <v>9292</v>
      </c>
      <c r="E1055" t="s">
        <v>1030</v>
      </c>
      <c r="F1055" s="336">
        <v>0</v>
      </c>
    </row>
    <row r="1056" spans="1:6">
      <c r="A1056">
        <v>30</v>
      </c>
      <c r="B1056">
        <v>32</v>
      </c>
      <c r="C1056">
        <v>323</v>
      </c>
      <c r="D1056">
        <v>9503</v>
      </c>
      <c r="E1056" t="s">
        <v>1031</v>
      </c>
      <c r="F1056" s="336">
        <v>0</v>
      </c>
    </row>
    <row r="1057" spans="1:6">
      <c r="A1057">
        <v>30</v>
      </c>
      <c r="B1057">
        <v>32</v>
      </c>
      <c r="C1057">
        <v>323</v>
      </c>
      <c r="D1057">
        <v>9621</v>
      </c>
      <c r="E1057" t="s">
        <v>1032</v>
      </c>
      <c r="F1057" s="336">
        <v>0</v>
      </c>
    </row>
    <row r="1058" spans="1:6">
      <c r="A1058">
        <v>30</v>
      </c>
      <c r="B1058">
        <v>32</v>
      </c>
      <c r="C1058">
        <v>323</v>
      </c>
      <c r="D1058">
        <v>9653</v>
      </c>
      <c r="E1058" t="s">
        <v>1033</v>
      </c>
      <c r="F1058" s="336">
        <v>0</v>
      </c>
    </row>
    <row r="1059" spans="1:6">
      <c r="A1059">
        <v>30</v>
      </c>
      <c r="B1059">
        <v>32</v>
      </c>
      <c r="C1059">
        <v>323</v>
      </c>
      <c r="D1059">
        <v>9733</v>
      </c>
      <c r="E1059" t="s">
        <v>1034</v>
      </c>
      <c r="F1059" s="336">
        <v>0</v>
      </c>
    </row>
    <row r="1060" spans="1:6">
      <c r="A1060">
        <v>30</v>
      </c>
      <c r="B1060">
        <v>32</v>
      </c>
      <c r="C1060">
        <v>323</v>
      </c>
      <c r="D1060">
        <v>9743</v>
      </c>
      <c r="E1060" t="s">
        <v>724</v>
      </c>
      <c r="F1060" s="336">
        <v>0</v>
      </c>
    </row>
    <row r="1061" spans="1:6">
      <c r="A1061">
        <v>30</v>
      </c>
      <c r="B1061">
        <v>32</v>
      </c>
      <c r="C1061">
        <v>323</v>
      </c>
      <c r="D1061">
        <v>9892</v>
      </c>
      <c r="E1061" t="s">
        <v>950</v>
      </c>
      <c r="F1061" s="336">
        <v>3132950</v>
      </c>
    </row>
    <row r="1062" spans="1:6">
      <c r="A1062">
        <v>30</v>
      </c>
      <c r="B1062">
        <v>32</v>
      </c>
      <c r="C1062">
        <v>324</v>
      </c>
      <c r="D1062">
        <v>81</v>
      </c>
      <c r="E1062" t="s">
        <v>277</v>
      </c>
      <c r="F1062" s="336">
        <v>613110</v>
      </c>
    </row>
    <row r="1063" spans="1:6">
      <c r="A1063">
        <v>30</v>
      </c>
      <c r="B1063">
        <v>32</v>
      </c>
      <c r="C1063">
        <v>324</v>
      </c>
      <c r="D1063">
        <v>96</v>
      </c>
      <c r="E1063" t="s">
        <v>278</v>
      </c>
      <c r="F1063" s="336">
        <v>129466092</v>
      </c>
    </row>
    <row r="1064" spans="1:6">
      <c r="A1064">
        <v>30</v>
      </c>
      <c r="B1064">
        <v>32</v>
      </c>
      <c r="C1064">
        <v>324</v>
      </c>
      <c r="D1064">
        <v>1072</v>
      </c>
      <c r="E1064" t="s">
        <v>725</v>
      </c>
      <c r="F1064" s="336">
        <v>4564273</v>
      </c>
    </row>
    <row r="1065" spans="1:6">
      <c r="A1065">
        <v>30</v>
      </c>
      <c r="B1065">
        <v>32</v>
      </c>
      <c r="C1065">
        <v>324</v>
      </c>
      <c r="D1065">
        <v>1190</v>
      </c>
      <c r="E1065" t="s">
        <v>727</v>
      </c>
      <c r="F1065" s="336">
        <v>1308377</v>
      </c>
    </row>
    <row r="1066" spans="1:6">
      <c r="A1066">
        <v>30</v>
      </c>
      <c r="B1066">
        <v>32</v>
      </c>
      <c r="C1066">
        <v>324</v>
      </c>
      <c r="D1066">
        <v>1215</v>
      </c>
      <c r="E1066" t="s">
        <v>729</v>
      </c>
      <c r="F1066" s="336">
        <v>8500</v>
      </c>
    </row>
    <row r="1067" spans="1:6">
      <c r="A1067">
        <v>30</v>
      </c>
      <c r="B1067">
        <v>32</v>
      </c>
      <c r="C1067">
        <v>324</v>
      </c>
      <c r="D1067">
        <v>1220</v>
      </c>
      <c r="E1067" t="s">
        <v>730</v>
      </c>
      <c r="F1067" s="336">
        <v>82967266</v>
      </c>
    </row>
    <row r="1068" spans="1:6">
      <c r="A1068">
        <v>30</v>
      </c>
      <c r="B1068">
        <v>32</v>
      </c>
      <c r="C1068">
        <v>324</v>
      </c>
      <c r="D1068">
        <v>1339</v>
      </c>
      <c r="E1068" t="s">
        <v>1035</v>
      </c>
      <c r="F1068" s="336">
        <v>2230970</v>
      </c>
    </row>
    <row r="1069" spans="1:6">
      <c r="A1069">
        <v>30</v>
      </c>
      <c r="B1069">
        <v>32</v>
      </c>
      <c r="C1069">
        <v>324</v>
      </c>
      <c r="D1069">
        <v>1520</v>
      </c>
      <c r="E1069" t="s">
        <v>739</v>
      </c>
      <c r="F1069" s="336">
        <v>102840</v>
      </c>
    </row>
    <row r="1070" spans="1:6">
      <c r="A1070">
        <v>30</v>
      </c>
      <c r="B1070">
        <v>32</v>
      </c>
      <c r="C1070">
        <v>324</v>
      </c>
      <c r="D1070">
        <v>1574</v>
      </c>
      <c r="E1070" t="s">
        <v>740</v>
      </c>
      <c r="F1070" s="336">
        <v>5840166</v>
      </c>
    </row>
    <row r="1071" spans="1:6">
      <c r="A1071">
        <v>30</v>
      </c>
      <c r="B1071">
        <v>32</v>
      </c>
      <c r="C1071">
        <v>324</v>
      </c>
      <c r="D1071">
        <v>1594</v>
      </c>
      <c r="E1071" t="s">
        <v>1036</v>
      </c>
      <c r="F1071" s="336">
        <v>2191000</v>
      </c>
    </row>
    <row r="1072" spans="1:6">
      <c r="A1072">
        <v>30</v>
      </c>
      <c r="B1072">
        <v>32</v>
      </c>
      <c r="C1072">
        <v>324</v>
      </c>
      <c r="D1072">
        <v>1608</v>
      </c>
      <c r="E1072" t="s">
        <v>356</v>
      </c>
      <c r="F1072" s="336">
        <v>124250</v>
      </c>
    </row>
    <row r="1073" spans="1:6">
      <c r="A1073">
        <v>30</v>
      </c>
      <c r="B1073">
        <v>32</v>
      </c>
      <c r="C1073">
        <v>324</v>
      </c>
      <c r="D1073">
        <v>1741</v>
      </c>
      <c r="E1073" t="s">
        <v>746</v>
      </c>
      <c r="F1073" s="336">
        <v>7437940</v>
      </c>
    </row>
    <row r="1074" spans="1:6">
      <c r="A1074">
        <v>30</v>
      </c>
      <c r="B1074">
        <v>32</v>
      </c>
      <c r="C1074">
        <v>324</v>
      </c>
      <c r="D1074">
        <v>1766</v>
      </c>
      <c r="E1074" t="s">
        <v>747</v>
      </c>
      <c r="F1074" s="336">
        <v>43000</v>
      </c>
    </row>
    <row r="1075" spans="1:6">
      <c r="A1075">
        <v>30</v>
      </c>
      <c r="B1075">
        <v>32</v>
      </c>
      <c r="C1075">
        <v>324</v>
      </c>
      <c r="D1075">
        <v>1818</v>
      </c>
      <c r="E1075" t="s">
        <v>337</v>
      </c>
      <c r="F1075" s="336">
        <v>0</v>
      </c>
    </row>
    <row r="1076" spans="1:6">
      <c r="A1076">
        <v>30</v>
      </c>
      <c r="B1076">
        <v>32</v>
      </c>
      <c r="C1076">
        <v>324</v>
      </c>
      <c r="D1076">
        <v>2025</v>
      </c>
      <c r="E1076" t="s">
        <v>753</v>
      </c>
      <c r="F1076" s="336">
        <v>4220432</v>
      </c>
    </row>
    <row r="1077" spans="1:6">
      <c r="A1077">
        <v>30</v>
      </c>
      <c r="B1077">
        <v>32</v>
      </c>
      <c r="C1077">
        <v>324</v>
      </c>
      <c r="D1077">
        <v>2083</v>
      </c>
      <c r="E1077" t="s">
        <v>755</v>
      </c>
      <c r="F1077" s="336">
        <v>58068576</v>
      </c>
    </row>
    <row r="1078" spans="1:6">
      <c r="A1078">
        <v>30</v>
      </c>
      <c r="B1078">
        <v>32</v>
      </c>
      <c r="C1078">
        <v>324</v>
      </c>
      <c r="D1078">
        <v>2099</v>
      </c>
      <c r="E1078" t="s">
        <v>756</v>
      </c>
      <c r="F1078" s="336">
        <v>17925</v>
      </c>
    </row>
    <row r="1079" spans="1:6">
      <c r="A1079">
        <v>30</v>
      </c>
      <c r="B1079">
        <v>32</v>
      </c>
      <c r="C1079">
        <v>324</v>
      </c>
      <c r="D1079">
        <v>2109</v>
      </c>
      <c r="E1079" t="s">
        <v>1037</v>
      </c>
      <c r="F1079" s="336">
        <v>11864800</v>
      </c>
    </row>
    <row r="1080" spans="1:6">
      <c r="A1080">
        <v>30</v>
      </c>
      <c r="B1080">
        <v>32</v>
      </c>
      <c r="C1080">
        <v>324</v>
      </c>
      <c r="D1080">
        <v>2145</v>
      </c>
      <c r="E1080" t="s">
        <v>633</v>
      </c>
      <c r="F1080" s="336">
        <v>90850</v>
      </c>
    </row>
    <row r="1081" spans="1:6">
      <c r="A1081">
        <v>30</v>
      </c>
      <c r="B1081">
        <v>32</v>
      </c>
      <c r="C1081">
        <v>324</v>
      </c>
      <c r="D1081">
        <v>2155</v>
      </c>
      <c r="E1081" t="s">
        <v>758</v>
      </c>
      <c r="F1081" s="336">
        <v>145000</v>
      </c>
    </row>
    <row r="1082" spans="1:6">
      <c r="A1082">
        <v>30</v>
      </c>
      <c r="B1082">
        <v>32</v>
      </c>
      <c r="C1082">
        <v>324</v>
      </c>
      <c r="D1082">
        <v>2271</v>
      </c>
      <c r="E1082" t="s">
        <v>765</v>
      </c>
      <c r="F1082" s="336">
        <v>157225588</v>
      </c>
    </row>
    <row r="1083" spans="1:6">
      <c r="A1083">
        <v>30</v>
      </c>
      <c r="B1083">
        <v>32</v>
      </c>
      <c r="C1083">
        <v>324</v>
      </c>
      <c r="D1083">
        <v>2276</v>
      </c>
      <c r="E1083" t="s">
        <v>766</v>
      </c>
      <c r="F1083" s="336">
        <v>256101352</v>
      </c>
    </row>
    <row r="1084" spans="1:6">
      <c r="A1084">
        <v>30</v>
      </c>
      <c r="B1084">
        <v>32</v>
      </c>
      <c r="C1084">
        <v>324</v>
      </c>
      <c r="D1084">
        <v>2397</v>
      </c>
      <c r="E1084" t="s">
        <v>961</v>
      </c>
      <c r="F1084" s="336">
        <v>0</v>
      </c>
    </row>
    <row r="1085" spans="1:6">
      <c r="A1085">
        <v>30</v>
      </c>
      <c r="B1085">
        <v>32</v>
      </c>
      <c r="C1085">
        <v>324</v>
      </c>
      <c r="D1085">
        <v>2405</v>
      </c>
      <c r="E1085" t="s">
        <v>768</v>
      </c>
      <c r="F1085" s="336">
        <v>24815282</v>
      </c>
    </row>
    <row r="1086" spans="1:6">
      <c r="A1086">
        <v>30</v>
      </c>
      <c r="B1086">
        <v>32</v>
      </c>
      <c r="C1086">
        <v>324</v>
      </c>
      <c r="D1086">
        <v>2499</v>
      </c>
      <c r="E1086" t="s">
        <v>772</v>
      </c>
      <c r="F1086" s="336">
        <v>0</v>
      </c>
    </row>
    <row r="1087" spans="1:6">
      <c r="A1087">
        <v>30</v>
      </c>
      <c r="B1087">
        <v>32</v>
      </c>
      <c r="C1087">
        <v>324</v>
      </c>
      <c r="D1087">
        <v>2550</v>
      </c>
      <c r="E1087" t="s">
        <v>1038</v>
      </c>
      <c r="F1087" s="336">
        <v>1191894</v>
      </c>
    </row>
    <row r="1088" spans="1:6">
      <c r="A1088">
        <v>30</v>
      </c>
      <c r="B1088">
        <v>32</v>
      </c>
      <c r="C1088">
        <v>324</v>
      </c>
      <c r="D1088">
        <v>2558</v>
      </c>
      <c r="E1088" t="s">
        <v>1039</v>
      </c>
      <c r="F1088" s="336">
        <v>9730</v>
      </c>
    </row>
    <row r="1089" spans="1:6">
      <c r="A1089">
        <v>30</v>
      </c>
      <c r="B1089">
        <v>32</v>
      </c>
      <c r="C1089">
        <v>324</v>
      </c>
      <c r="D1089">
        <v>2572</v>
      </c>
      <c r="E1089" t="s">
        <v>1040</v>
      </c>
      <c r="F1089" s="336">
        <v>10821681</v>
      </c>
    </row>
    <row r="1090" spans="1:6">
      <c r="A1090">
        <v>30</v>
      </c>
      <c r="B1090">
        <v>32</v>
      </c>
      <c r="C1090">
        <v>324</v>
      </c>
      <c r="D1090">
        <v>2928</v>
      </c>
      <c r="E1090" t="s">
        <v>1041</v>
      </c>
      <c r="F1090" s="336">
        <v>195966</v>
      </c>
    </row>
    <row r="1091" spans="1:6">
      <c r="A1091">
        <v>30</v>
      </c>
      <c r="B1091">
        <v>32</v>
      </c>
      <c r="C1091">
        <v>324</v>
      </c>
      <c r="D1091">
        <v>2968</v>
      </c>
      <c r="E1091" t="s">
        <v>779</v>
      </c>
      <c r="F1091" s="336">
        <v>463934</v>
      </c>
    </row>
    <row r="1092" spans="1:6">
      <c r="A1092">
        <v>30</v>
      </c>
      <c r="B1092">
        <v>32</v>
      </c>
      <c r="C1092">
        <v>324</v>
      </c>
      <c r="D1092">
        <v>2982</v>
      </c>
      <c r="E1092" t="s">
        <v>1042</v>
      </c>
      <c r="F1092" s="336">
        <v>21292</v>
      </c>
    </row>
    <row r="1093" spans="1:6">
      <c r="A1093">
        <v>30</v>
      </c>
      <c r="B1093">
        <v>32</v>
      </c>
      <c r="C1093">
        <v>324</v>
      </c>
      <c r="D1093">
        <v>3023</v>
      </c>
      <c r="E1093" t="s">
        <v>680</v>
      </c>
      <c r="F1093" s="336">
        <v>9642149</v>
      </c>
    </row>
    <row r="1094" spans="1:6">
      <c r="A1094">
        <v>30</v>
      </c>
      <c r="B1094">
        <v>32</v>
      </c>
      <c r="C1094">
        <v>324</v>
      </c>
      <c r="D1094">
        <v>3039</v>
      </c>
      <c r="E1094" t="s">
        <v>781</v>
      </c>
      <c r="F1094" s="336">
        <v>93842</v>
      </c>
    </row>
    <row r="1095" spans="1:6">
      <c r="A1095">
        <v>30</v>
      </c>
      <c r="B1095">
        <v>32</v>
      </c>
      <c r="C1095">
        <v>324</v>
      </c>
      <c r="D1095">
        <v>3057</v>
      </c>
      <c r="E1095" t="s">
        <v>782</v>
      </c>
      <c r="F1095" s="336">
        <v>27823660</v>
      </c>
    </row>
    <row r="1096" spans="1:6">
      <c r="A1096">
        <v>30</v>
      </c>
      <c r="B1096">
        <v>32</v>
      </c>
      <c r="C1096">
        <v>324</v>
      </c>
      <c r="D1096">
        <v>3073</v>
      </c>
      <c r="E1096" t="s">
        <v>784</v>
      </c>
      <c r="F1096" s="336">
        <v>584838</v>
      </c>
    </row>
    <row r="1097" spans="1:6">
      <c r="A1097">
        <v>30</v>
      </c>
      <c r="B1097">
        <v>32</v>
      </c>
      <c r="C1097">
        <v>324</v>
      </c>
      <c r="D1097">
        <v>3102</v>
      </c>
      <c r="E1097" t="s">
        <v>639</v>
      </c>
      <c r="F1097" s="336">
        <v>9300447</v>
      </c>
    </row>
    <row r="1098" spans="1:6">
      <c r="A1098">
        <v>30</v>
      </c>
      <c r="B1098">
        <v>32</v>
      </c>
      <c r="C1098">
        <v>324</v>
      </c>
      <c r="D1098">
        <v>3162</v>
      </c>
      <c r="E1098" t="s">
        <v>403</v>
      </c>
      <c r="F1098" s="336">
        <v>79200</v>
      </c>
    </row>
    <row r="1099" spans="1:6">
      <c r="A1099">
        <v>30</v>
      </c>
      <c r="B1099">
        <v>32</v>
      </c>
      <c r="C1099">
        <v>324</v>
      </c>
      <c r="D1099">
        <v>3217</v>
      </c>
      <c r="E1099" t="s">
        <v>785</v>
      </c>
      <c r="F1099" s="336">
        <v>1060104</v>
      </c>
    </row>
    <row r="1100" spans="1:6">
      <c r="A1100">
        <v>30</v>
      </c>
      <c r="B1100">
        <v>32</v>
      </c>
      <c r="C1100">
        <v>324</v>
      </c>
      <c r="D1100">
        <v>3219</v>
      </c>
      <c r="E1100" t="s">
        <v>786</v>
      </c>
      <c r="F1100" s="336">
        <v>226191</v>
      </c>
    </row>
    <row r="1101" spans="1:6">
      <c r="A1101">
        <v>30</v>
      </c>
      <c r="B1101">
        <v>32</v>
      </c>
      <c r="C1101">
        <v>324</v>
      </c>
      <c r="D1101">
        <v>3226</v>
      </c>
      <c r="E1101" t="s">
        <v>787</v>
      </c>
      <c r="F1101" s="336">
        <v>136522328</v>
      </c>
    </row>
    <row r="1102" spans="1:6">
      <c r="A1102">
        <v>30</v>
      </c>
      <c r="B1102">
        <v>32</v>
      </c>
      <c r="C1102">
        <v>324</v>
      </c>
      <c r="D1102">
        <v>3265</v>
      </c>
      <c r="E1102" t="s">
        <v>789</v>
      </c>
      <c r="F1102" s="336">
        <v>24105030</v>
      </c>
    </row>
    <row r="1103" spans="1:6">
      <c r="A1103">
        <v>30</v>
      </c>
      <c r="B1103">
        <v>32</v>
      </c>
      <c r="C1103">
        <v>324</v>
      </c>
      <c r="D1103">
        <v>3304</v>
      </c>
      <c r="E1103" t="s">
        <v>790</v>
      </c>
      <c r="F1103" s="336">
        <v>660160</v>
      </c>
    </row>
    <row r="1104" spans="1:6">
      <c r="A1104">
        <v>30</v>
      </c>
      <c r="B1104">
        <v>32</v>
      </c>
      <c r="C1104">
        <v>324</v>
      </c>
      <c r="D1104">
        <v>3360</v>
      </c>
      <c r="E1104" t="s">
        <v>1043</v>
      </c>
      <c r="F1104" s="336">
        <v>245378</v>
      </c>
    </row>
    <row r="1105" spans="1:6">
      <c r="A1105">
        <v>30</v>
      </c>
      <c r="B1105">
        <v>32</v>
      </c>
      <c r="C1105">
        <v>324</v>
      </c>
      <c r="D1105">
        <v>3370</v>
      </c>
      <c r="E1105" t="s">
        <v>793</v>
      </c>
      <c r="F1105" s="336">
        <v>12333396</v>
      </c>
    </row>
    <row r="1106" spans="1:6">
      <c r="A1106">
        <v>30</v>
      </c>
      <c r="B1106">
        <v>32</v>
      </c>
      <c r="C1106">
        <v>324</v>
      </c>
      <c r="D1106">
        <v>3412</v>
      </c>
      <c r="E1106" t="s">
        <v>712</v>
      </c>
      <c r="F1106" s="336">
        <v>1402458</v>
      </c>
    </row>
    <row r="1107" spans="1:6">
      <c r="A1107">
        <v>30</v>
      </c>
      <c r="B1107">
        <v>32</v>
      </c>
      <c r="C1107">
        <v>324</v>
      </c>
      <c r="D1107">
        <v>3438</v>
      </c>
      <c r="E1107" t="s">
        <v>794</v>
      </c>
      <c r="F1107" s="336">
        <v>51505</v>
      </c>
    </row>
    <row r="1108" spans="1:6">
      <c r="A1108">
        <v>30</v>
      </c>
      <c r="B1108">
        <v>32</v>
      </c>
      <c r="C1108">
        <v>324</v>
      </c>
      <c r="D1108">
        <v>3462</v>
      </c>
      <c r="E1108" t="s">
        <v>795</v>
      </c>
      <c r="F1108" s="336">
        <v>972000</v>
      </c>
    </row>
    <row r="1109" spans="1:6">
      <c r="A1109">
        <v>30</v>
      </c>
      <c r="B1109">
        <v>32</v>
      </c>
      <c r="C1109">
        <v>324</v>
      </c>
      <c r="D1109">
        <v>3464</v>
      </c>
      <c r="E1109" t="s">
        <v>1044</v>
      </c>
      <c r="F1109" s="336">
        <v>2739899</v>
      </c>
    </row>
    <row r="1110" spans="1:6">
      <c r="A1110">
        <v>30</v>
      </c>
      <c r="B1110">
        <v>32</v>
      </c>
      <c r="C1110">
        <v>324</v>
      </c>
      <c r="D1110">
        <v>3492</v>
      </c>
      <c r="E1110" t="s">
        <v>796</v>
      </c>
      <c r="F1110" s="336">
        <v>428452</v>
      </c>
    </row>
    <row r="1111" spans="1:6">
      <c r="A1111">
        <v>30</v>
      </c>
      <c r="B1111">
        <v>32</v>
      </c>
      <c r="C1111">
        <v>324</v>
      </c>
      <c r="D1111">
        <v>3496</v>
      </c>
      <c r="E1111" t="s">
        <v>797</v>
      </c>
      <c r="F1111" s="336">
        <v>259060</v>
      </c>
    </row>
    <row r="1112" spans="1:6">
      <c r="A1112">
        <v>30</v>
      </c>
      <c r="B1112">
        <v>32</v>
      </c>
      <c r="C1112">
        <v>324</v>
      </c>
      <c r="D1112">
        <v>3574</v>
      </c>
      <c r="E1112" t="s">
        <v>798</v>
      </c>
      <c r="F1112" s="336">
        <v>3400</v>
      </c>
    </row>
    <row r="1113" spans="1:6">
      <c r="A1113">
        <v>30</v>
      </c>
      <c r="B1113">
        <v>32</v>
      </c>
      <c r="C1113">
        <v>324</v>
      </c>
      <c r="D1113">
        <v>3613</v>
      </c>
      <c r="E1113" t="s">
        <v>799</v>
      </c>
      <c r="F1113" s="336">
        <v>888842</v>
      </c>
    </row>
    <row r="1114" spans="1:6">
      <c r="A1114">
        <v>30</v>
      </c>
      <c r="B1114">
        <v>32</v>
      </c>
      <c r="C1114">
        <v>324</v>
      </c>
      <c r="D1114">
        <v>3669</v>
      </c>
      <c r="E1114" t="s">
        <v>1045</v>
      </c>
      <c r="F1114" s="336">
        <v>15600</v>
      </c>
    </row>
    <row r="1115" spans="1:6">
      <c r="A1115">
        <v>30</v>
      </c>
      <c r="B1115">
        <v>32</v>
      </c>
      <c r="C1115">
        <v>324</v>
      </c>
      <c r="D1115">
        <v>3773</v>
      </c>
      <c r="E1115" t="s">
        <v>806</v>
      </c>
      <c r="F1115" s="336">
        <v>196744</v>
      </c>
    </row>
    <row r="1116" spans="1:6">
      <c r="A1116">
        <v>30</v>
      </c>
      <c r="B1116">
        <v>32</v>
      </c>
      <c r="C1116">
        <v>324</v>
      </c>
      <c r="D1116">
        <v>3813</v>
      </c>
      <c r="E1116" t="s">
        <v>290</v>
      </c>
      <c r="F1116" s="336">
        <v>23414000</v>
      </c>
    </row>
    <row r="1117" spans="1:6">
      <c r="A1117">
        <v>30</v>
      </c>
      <c r="B1117">
        <v>32</v>
      </c>
      <c r="C1117">
        <v>324</v>
      </c>
      <c r="D1117">
        <v>3906</v>
      </c>
      <c r="E1117" t="s">
        <v>1046</v>
      </c>
      <c r="F1117" s="336">
        <v>450727</v>
      </c>
    </row>
    <row r="1118" spans="1:6">
      <c r="A1118">
        <v>30</v>
      </c>
      <c r="B1118">
        <v>32</v>
      </c>
      <c r="C1118">
        <v>324</v>
      </c>
      <c r="D1118">
        <v>4030</v>
      </c>
      <c r="E1118" t="s">
        <v>1047</v>
      </c>
      <c r="F1118" s="336">
        <v>0</v>
      </c>
    </row>
    <row r="1119" spans="1:6">
      <c r="A1119">
        <v>30</v>
      </c>
      <c r="B1119">
        <v>32</v>
      </c>
      <c r="C1119">
        <v>324</v>
      </c>
      <c r="D1119">
        <v>4061</v>
      </c>
      <c r="E1119" t="s">
        <v>464</v>
      </c>
      <c r="F1119" s="336">
        <v>167385</v>
      </c>
    </row>
    <row r="1120" spans="1:6">
      <c r="A1120">
        <v>30</v>
      </c>
      <c r="B1120">
        <v>32</v>
      </c>
      <c r="C1120">
        <v>324</v>
      </c>
      <c r="D1120">
        <v>4091</v>
      </c>
      <c r="E1120" t="s">
        <v>1048</v>
      </c>
      <c r="F1120" s="336">
        <v>184606025</v>
      </c>
    </row>
    <row r="1121" spans="1:6">
      <c r="A1121">
        <v>30</v>
      </c>
      <c r="B1121">
        <v>32</v>
      </c>
      <c r="C1121">
        <v>324</v>
      </c>
      <c r="D1121">
        <v>4117</v>
      </c>
      <c r="E1121" t="s">
        <v>810</v>
      </c>
      <c r="F1121" s="336">
        <v>23133817</v>
      </c>
    </row>
    <row r="1122" spans="1:6">
      <c r="A1122">
        <v>30</v>
      </c>
      <c r="B1122">
        <v>32</v>
      </c>
      <c r="C1122">
        <v>324</v>
      </c>
      <c r="D1122">
        <v>4135</v>
      </c>
      <c r="E1122" t="s">
        <v>811</v>
      </c>
      <c r="F1122" s="336">
        <v>12000</v>
      </c>
    </row>
    <row r="1123" spans="1:6">
      <c r="A1123">
        <v>30</v>
      </c>
      <c r="B1123">
        <v>32</v>
      </c>
      <c r="C1123">
        <v>324</v>
      </c>
      <c r="D1123">
        <v>4160</v>
      </c>
      <c r="E1123" t="s">
        <v>1049</v>
      </c>
      <c r="F1123" s="336">
        <v>2669311</v>
      </c>
    </row>
    <row r="1124" spans="1:6">
      <c r="A1124">
        <v>30</v>
      </c>
      <c r="B1124">
        <v>32</v>
      </c>
      <c r="C1124">
        <v>324</v>
      </c>
      <c r="D1124">
        <v>4174</v>
      </c>
      <c r="E1124" t="s">
        <v>465</v>
      </c>
      <c r="F1124" s="336">
        <v>949545229</v>
      </c>
    </row>
    <row r="1125" spans="1:6">
      <c r="A1125">
        <v>30</v>
      </c>
      <c r="B1125">
        <v>32</v>
      </c>
      <c r="C1125">
        <v>324</v>
      </c>
      <c r="D1125">
        <v>4195</v>
      </c>
      <c r="E1125" t="s">
        <v>812</v>
      </c>
      <c r="F1125" s="336">
        <v>6812499</v>
      </c>
    </row>
    <row r="1126" spans="1:6">
      <c r="A1126">
        <v>30</v>
      </c>
      <c r="B1126">
        <v>32</v>
      </c>
      <c r="C1126">
        <v>324</v>
      </c>
      <c r="D1126">
        <v>4270</v>
      </c>
      <c r="E1126" t="s">
        <v>813</v>
      </c>
      <c r="F1126" s="336">
        <v>9755</v>
      </c>
    </row>
    <row r="1127" spans="1:6">
      <c r="A1127">
        <v>30</v>
      </c>
      <c r="B1127">
        <v>32</v>
      </c>
      <c r="C1127">
        <v>324</v>
      </c>
      <c r="D1127">
        <v>4288</v>
      </c>
      <c r="E1127" t="s">
        <v>408</v>
      </c>
      <c r="F1127" s="336">
        <v>147350</v>
      </c>
    </row>
    <row r="1128" spans="1:6">
      <c r="A1128">
        <v>30</v>
      </c>
      <c r="B1128">
        <v>32</v>
      </c>
      <c r="C1128">
        <v>324</v>
      </c>
      <c r="D1128">
        <v>4334</v>
      </c>
      <c r="E1128" t="s">
        <v>1050</v>
      </c>
      <c r="F1128" s="336">
        <v>8948951</v>
      </c>
    </row>
    <row r="1129" spans="1:6">
      <c r="A1129">
        <v>30</v>
      </c>
      <c r="B1129">
        <v>32</v>
      </c>
      <c r="C1129">
        <v>324</v>
      </c>
      <c r="D1129">
        <v>4353</v>
      </c>
      <c r="E1129" t="s">
        <v>1051</v>
      </c>
      <c r="F1129" s="336">
        <v>192200</v>
      </c>
    </row>
    <row r="1130" spans="1:6">
      <c r="A1130">
        <v>30</v>
      </c>
      <c r="B1130">
        <v>32</v>
      </c>
      <c r="C1130">
        <v>324</v>
      </c>
      <c r="D1130">
        <v>4355</v>
      </c>
      <c r="E1130" t="s">
        <v>814</v>
      </c>
      <c r="F1130" s="336">
        <v>5421652</v>
      </c>
    </row>
    <row r="1131" spans="1:6">
      <c r="A1131">
        <v>30</v>
      </c>
      <c r="B1131">
        <v>32</v>
      </c>
      <c r="C1131">
        <v>324</v>
      </c>
      <c r="D1131">
        <v>4384</v>
      </c>
      <c r="E1131" t="s">
        <v>815</v>
      </c>
      <c r="F1131" s="336">
        <v>9204578</v>
      </c>
    </row>
    <row r="1132" spans="1:6">
      <c r="A1132">
        <v>30</v>
      </c>
      <c r="B1132">
        <v>32</v>
      </c>
      <c r="C1132">
        <v>324</v>
      </c>
      <c r="D1132">
        <v>4390</v>
      </c>
      <c r="E1132" t="s">
        <v>816</v>
      </c>
      <c r="F1132" s="336">
        <v>10800</v>
      </c>
    </row>
    <row r="1133" spans="1:6">
      <c r="A1133">
        <v>30</v>
      </c>
      <c r="B1133">
        <v>32</v>
      </c>
      <c r="C1133">
        <v>324</v>
      </c>
      <c r="D1133">
        <v>4452</v>
      </c>
      <c r="E1133" t="s">
        <v>1052</v>
      </c>
      <c r="F1133" s="336">
        <v>353684</v>
      </c>
    </row>
    <row r="1134" spans="1:6">
      <c r="A1134">
        <v>30</v>
      </c>
      <c r="B1134">
        <v>32</v>
      </c>
      <c r="C1134">
        <v>324</v>
      </c>
      <c r="D1134">
        <v>4481</v>
      </c>
      <c r="E1134" t="s">
        <v>1053</v>
      </c>
      <c r="F1134" s="336">
        <v>1800</v>
      </c>
    </row>
    <row r="1135" spans="1:6">
      <c r="A1135">
        <v>30</v>
      </c>
      <c r="B1135">
        <v>32</v>
      </c>
      <c r="C1135">
        <v>324</v>
      </c>
      <c r="D1135">
        <v>4495</v>
      </c>
      <c r="E1135" t="s">
        <v>607</v>
      </c>
      <c r="F1135" s="336">
        <v>352580</v>
      </c>
    </row>
    <row r="1136" spans="1:6">
      <c r="A1136">
        <v>30</v>
      </c>
      <c r="B1136">
        <v>32</v>
      </c>
      <c r="C1136">
        <v>324</v>
      </c>
      <c r="D1136">
        <v>4513</v>
      </c>
      <c r="E1136" t="s">
        <v>365</v>
      </c>
      <c r="F1136" s="336">
        <v>951892</v>
      </c>
    </row>
    <row r="1137" spans="1:6">
      <c r="A1137">
        <v>30</v>
      </c>
      <c r="B1137">
        <v>32</v>
      </c>
      <c r="C1137">
        <v>324</v>
      </c>
      <c r="D1137">
        <v>4514</v>
      </c>
      <c r="E1137" t="s">
        <v>820</v>
      </c>
      <c r="F1137" s="336">
        <v>0</v>
      </c>
    </row>
    <row r="1138" spans="1:6">
      <c r="A1138">
        <v>30</v>
      </c>
      <c r="B1138">
        <v>32</v>
      </c>
      <c r="C1138">
        <v>324</v>
      </c>
      <c r="D1138">
        <v>4655</v>
      </c>
      <c r="E1138" t="s">
        <v>1054</v>
      </c>
      <c r="F1138" s="336">
        <v>513595</v>
      </c>
    </row>
    <row r="1139" spans="1:6">
      <c r="A1139">
        <v>30</v>
      </c>
      <c r="B1139">
        <v>32</v>
      </c>
      <c r="C1139">
        <v>324</v>
      </c>
      <c r="D1139">
        <v>4708</v>
      </c>
      <c r="E1139" t="s">
        <v>1055</v>
      </c>
      <c r="F1139" s="336">
        <v>5058919</v>
      </c>
    </row>
    <row r="1140" spans="1:6">
      <c r="A1140">
        <v>30</v>
      </c>
      <c r="B1140">
        <v>32</v>
      </c>
      <c r="C1140">
        <v>324</v>
      </c>
      <c r="D1140">
        <v>4725</v>
      </c>
      <c r="E1140" t="s">
        <v>573</v>
      </c>
      <c r="F1140" s="336">
        <v>10578597</v>
      </c>
    </row>
    <row r="1141" spans="1:6">
      <c r="A1141">
        <v>30</v>
      </c>
      <c r="B1141">
        <v>32</v>
      </c>
      <c r="C1141">
        <v>324</v>
      </c>
      <c r="D1141">
        <v>4747</v>
      </c>
      <c r="E1141" t="s">
        <v>825</v>
      </c>
      <c r="F1141" s="336">
        <v>385346</v>
      </c>
    </row>
    <row r="1142" spans="1:6">
      <c r="A1142">
        <v>30</v>
      </c>
      <c r="B1142">
        <v>32</v>
      </c>
      <c r="C1142">
        <v>324</v>
      </c>
      <c r="D1142">
        <v>4769</v>
      </c>
      <c r="E1142" t="s">
        <v>828</v>
      </c>
      <c r="F1142" s="336">
        <v>0</v>
      </c>
    </row>
    <row r="1143" spans="1:6">
      <c r="A1143">
        <v>30</v>
      </c>
      <c r="B1143">
        <v>32</v>
      </c>
      <c r="C1143">
        <v>324</v>
      </c>
      <c r="D1143">
        <v>4833</v>
      </c>
      <c r="E1143" t="s">
        <v>830</v>
      </c>
      <c r="F1143" s="336">
        <v>208982742</v>
      </c>
    </row>
    <row r="1144" spans="1:6">
      <c r="A1144">
        <v>30</v>
      </c>
      <c r="B1144">
        <v>32</v>
      </c>
      <c r="C1144">
        <v>324</v>
      </c>
      <c r="D1144">
        <v>4851</v>
      </c>
      <c r="E1144" t="s">
        <v>832</v>
      </c>
      <c r="F1144" s="336">
        <v>85233112</v>
      </c>
    </row>
    <row r="1145" spans="1:6">
      <c r="A1145">
        <v>30</v>
      </c>
      <c r="B1145">
        <v>32</v>
      </c>
      <c r="C1145">
        <v>324</v>
      </c>
      <c r="D1145">
        <v>4854</v>
      </c>
      <c r="E1145" t="s">
        <v>833</v>
      </c>
      <c r="F1145" s="336">
        <v>17135083</v>
      </c>
    </row>
    <row r="1146" spans="1:6">
      <c r="A1146">
        <v>30</v>
      </c>
      <c r="B1146">
        <v>32</v>
      </c>
      <c r="C1146">
        <v>324</v>
      </c>
      <c r="D1146">
        <v>4857</v>
      </c>
      <c r="E1146" t="s">
        <v>651</v>
      </c>
      <c r="F1146" s="336">
        <v>47195610</v>
      </c>
    </row>
    <row r="1147" spans="1:6">
      <c r="A1147">
        <v>30</v>
      </c>
      <c r="B1147">
        <v>32</v>
      </c>
      <c r="C1147">
        <v>324</v>
      </c>
      <c r="D1147">
        <v>4865</v>
      </c>
      <c r="E1147" t="s">
        <v>1056</v>
      </c>
      <c r="F1147" s="336">
        <v>45728093</v>
      </c>
    </row>
    <row r="1148" spans="1:6">
      <c r="A1148">
        <v>30</v>
      </c>
      <c r="B1148">
        <v>32</v>
      </c>
      <c r="C1148">
        <v>324</v>
      </c>
      <c r="D1148">
        <v>4947</v>
      </c>
      <c r="E1148" t="s">
        <v>834</v>
      </c>
      <c r="F1148" s="336">
        <v>116500</v>
      </c>
    </row>
    <row r="1149" spans="1:6">
      <c r="A1149">
        <v>30</v>
      </c>
      <c r="B1149">
        <v>32</v>
      </c>
      <c r="C1149">
        <v>324</v>
      </c>
      <c r="D1149">
        <v>4995</v>
      </c>
      <c r="E1149" t="s">
        <v>1057</v>
      </c>
      <c r="F1149" s="336">
        <v>25152745</v>
      </c>
    </row>
    <row r="1150" spans="1:6">
      <c r="A1150">
        <v>30</v>
      </c>
      <c r="B1150">
        <v>32</v>
      </c>
      <c r="C1150">
        <v>324</v>
      </c>
      <c r="D1150">
        <v>5023</v>
      </c>
      <c r="E1150" t="s">
        <v>574</v>
      </c>
      <c r="F1150" s="336">
        <v>40315595</v>
      </c>
    </row>
    <row r="1151" spans="1:6">
      <c r="A1151">
        <v>30</v>
      </c>
      <c r="B1151">
        <v>32</v>
      </c>
      <c r="C1151">
        <v>324</v>
      </c>
      <c r="D1151">
        <v>5069</v>
      </c>
      <c r="E1151" t="s">
        <v>836</v>
      </c>
      <c r="F1151" s="336">
        <v>732644</v>
      </c>
    </row>
    <row r="1152" spans="1:6">
      <c r="A1152">
        <v>30</v>
      </c>
      <c r="B1152">
        <v>32</v>
      </c>
      <c r="C1152">
        <v>324</v>
      </c>
      <c r="D1152">
        <v>5087</v>
      </c>
      <c r="E1152" t="s">
        <v>838</v>
      </c>
      <c r="F1152" s="336">
        <v>0</v>
      </c>
    </row>
    <row r="1153" spans="1:6">
      <c r="A1153">
        <v>30</v>
      </c>
      <c r="B1153">
        <v>32</v>
      </c>
      <c r="C1153">
        <v>324</v>
      </c>
      <c r="D1153">
        <v>5159</v>
      </c>
      <c r="E1153" t="s">
        <v>839</v>
      </c>
      <c r="F1153" s="336">
        <v>768030</v>
      </c>
    </row>
    <row r="1154" spans="1:6">
      <c r="A1154">
        <v>30</v>
      </c>
      <c r="B1154">
        <v>32</v>
      </c>
      <c r="C1154">
        <v>324</v>
      </c>
      <c r="D1154">
        <v>5170</v>
      </c>
      <c r="E1154" t="s">
        <v>1058</v>
      </c>
      <c r="F1154" s="336">
        <v>33838460</v>
      </c>
    </row>
    <row r="1155" spans="1:6">
      <c r="A1155">
        <v>30</v>
      </c>
      <c r="B1155">
        <v>32</v>
      </c>
      <c r="C1155">
        <v>324</v>
      </c>
      <c r="D1155">
        <v>5235</v>
      </c>
      <c r="E1155" t="s">
        <v>331</v>
      </c>
      <c r="F1155" s="336">
        <v>7962</v>
      </c>
    </row>
    <row r="1156" spans="1:6">
      <c r="A1156">
        <v>30</v>
      </c>
      <c r="B1156">
        <v>32</v>
      </c>
      <c r="C1156">
        <v>324</v>
      </c>
      <c r="D1156">
        <v>5265</v>
      </c>
      <c r="E1156" t="s">
        <v>611</v>
      </c>
      <c r="F1156" s="336">
        <v>15000</v>
      </c>
    </row>
    <row r="1157" spans="1:6">
      <c r="A1157">
        <v>30</v>
      </c>
      <c r="B1157">
        <v>32</v>
      </c>
      <c r="C1157">
        <v>324</v>
      </c>
      <c r="D1157">
        <v>5404</v>
      </c>
      <c r="E1157" t="s">
        <v>842</v>
      </c>
      <c r="F1157" s="336">
        <v>8400</v>
      </c>
    </row>
    <row r="1158" spans="1:6">
      <c r="A1158">
        <v>30</v>
      </c>
      <c r="B1158">
        <v>32</v>
      </c>
      <c r="C1158">
        <v>324</v>
      </c>
      <c r="D1158">
        <v>5436</v>
      </c>
      <c r="E1158" t="s">
        <v>575</v>
      </c>
      <c r="F1158" s="336">
        <v>6127307</v>
      </c>
    </row>
    <row r="1159" spans="1:6">
      <c r="A1159">
        <v>30</v>
      </c>
      <c r="B1159">
        <v>32</v>
      </c>
      <c r="C1159">
        <v>324</v>
      </c>
      <c r="D1159">
        <v>5561</v>
      </c>
      <c r="E1159" t="s">
        <v>1059</v>
      </c>
      <c r="F1159" s="336">
        <v>16780</v>
      </c>
    </row>
    <row r="1160" spans="1:6">
      <c r="A1160">
        <v>30</v>
      </c>
      <c r="B1160">
        <v>32</v>
      </c>
      <c r="C1160">
        <v>324</v>
      </c>
      <c r="D1160">
        <v>5850</v>
      </c>
      <c r="E1160" t="s">
        <v>848</v>
      </c>
      <c r="F1160" s="336">
        <v>9230499</v>
      </c>
    </row>
    <row r="1161" spans="1:6">
      <c r="A1161">
        <v>30</v>
      </c>
      <c r="B1161">
        <v>32</v>
      </c>
      <c r="C1161">
        <v>324</v>
      </c>
      <c r="D1161">
        <v>6031</v>
      </c>
      <c r="E1161" t="s">
        <v>692</v>
      </c>
      <c r="F1161" s="336">
        <v>7684908</v>
      </c>
    </row>
    <row r="1162" spans="1:6">
      <c r="A1162">
        <v>30</v>
      </c>
      <c r="B1162">
        <v>32</v>
      </c>
      <c r="C1162">
        <v>324</v>
      </c>
      <c r="D1162">
        <v>6098</v>
      </c>
      <c r="E1162" t="s">
        <v>857</v>
      </c>
      <c r="F1162" s="336">
        <v>931570</v>
      </c>
    </row>
    <row r="1163" spans="1:6">
      <c r="A1163">
        <v>30</v>
      </c>
      <c r="B1163">
        <v>32</v>
      </c>
      <c r="C1163">
        <v>324</v>
      </c>
      <c r="D1163">
        <v>6149</v>
      </c>
      <c r="E1163" t="s">
        <v>859</v>
      </c>
      <c r="F1163" s="336">
        <v>1483566</v>
      </c>
    </row>
    <row r="1164" spans="1:6">
      <c r="A1164">
        <v>30</v>
      </c>
      <c r="B1164">
        <v>32</v>
      </c>
      <c r="C1164">
        <v>324</v>
      </c>
      <c r="D1164">
        <v>6190</v>
      </c>
      <c r="E1164" t="s">
        <v>860</v>
      </c>
      <c r="F1164" s="336">
        <v>14892833</v>
      </c>
    </row>
    <row r="1165" spans="1:6">
      <c r="A1165">
        <v>30</v>
      </c>
      <c r="B1165">
        <v>32</v>
      </c>
      <c r="C1165">
        <v>324</v>
      </c>
      <c r="D1165">
        <v>6200</v>
      </c>
      <c r="E1165" t="s">
        <v>1060</v>
      </c>
      <c r="F1165" s="336">
        <v>154903516</v>
      </c>
    </row>
    <row r="1166" spans="1:6">
      <c r="A1166">
        <v>30</v>
      </c>
      <c r="B1166">
        <v>32</v>
      </c>
      <c r="C1166">
        <v>324</v>
      </c>
      <c r="D1166">
        <v>6278</v>
      </c>
      <c r="E1166" t="s">
        <v>1061</v>
      </c>
      <c r="F1166" s="336">
        <v>617964</v>
      </c>
    </row>
    <row r="1167" spans="1:6">
      <c r="A1167">
        <v>30</v>
      </c>
      <c r="B1167">
        <v>32</v>
      </c>
      <c r="C1167">
        <v>324</v>
      </c>
      <c r="D1167">
        <v>6286</v>
      </c>
      <c r="E1167" t="s">
        <v>1062</v>
      </c>
      <c r="F1167" s="336">
        <v>2541139</v>
      </c>
    </row>
    <row r="1168" spans="1:6">
      <c r="A1168">
        <v>30</v>
      </c>
      <c r="B1168">
        <v>32</v>
      </c>
      <c r="C1168">
        <v>324</v>
      </c>
      <c r="D1168">
        <v>6331</v>
      </c>
      <c r="E1168" t="s">
        <v>422</v>
      </c>
      <c r="F1168" s="336">
        <v>1237160</v>
      </c>
    </row>
    <row r="1169" spans="1:6">
      <c r="A1169">
        <v>30</v>
      </c>
      <c r="B1169">
        <v>32</v>
      </c>
      <c r="C1169">
        <v>324</v>
      </c>
      <c r="D1169">
        <v>6556</v>
      </c>
      <c r="E1169" t="s">
        <v>1063</v>
      </c>
      <c r="F1169" s="336">
        <v>32600</v>
      </c>
    </row>
    <row r="1170" spans="1:6">
      <c r="A1170">
        <v>30</v>
      </c>
      <c r="B1170">
        <v>32</v>
      </c>
      <c r="C1170">
        <v>324</v>
      </c>
      <c r="D1170">
        <v>6593</v>
      </c>
      <c r="E1170" t="s">
        <v>1064</v>
      </c>
      <c r="F1170" s="336">
        <v>51699393</v>
      </c>
    </row>
    <row r="1171" spans="1:6">
      <c r="A1171">
        <v>30</v>
      </c>
      <c r="B1171">
        <v>32</v>
      </c>
      <c r="C1171">
        <v>324</v>
      </c>
      <c r="D1171">
        <v>6671</v>
      </c>
      <c r="E1171" t="s">
        <v>1065</v>
      </c>
      <c r="F1171" s="336">
        <v>29697087</v>
      </c>
    </row>
    <row r="1172" spans="1:6">
      <c r="A1172">
        <v>30</v>
      </c>
      <c r="B1172">
        <v>32</v>
      </c>
      <c r="C1172">
        <v>324</v>
      </c>
      <c r="D1172">
        <v>6719</v>
      </c>
      <c r="E1172" t="s">
        <v>1066</v>
      </c>
      <c r="F1172" s="336">
        <v>24658</v>
      </c>
    </row>
    <row r="1173" spans="1:6">
      <c r="A1173">
        <v>30</v>
      </c>
      <c r="B1173">
        <v>32</v>
      </c>
      <c r="C1173">
        <v>324</v>
      </c>
      <c r="D1173">
        <v>6928</v>
      </c>
      <c r="E1173" t="s">
        <v>875</v>
      </c>
      <c r="F1173" s="336">
        <v>0</v>
      </c>
    </row>
    <row r="1174" spans="1:6">
      <c r="A1174">
        <v>30</v>
      </c>
      <c r="B1174">
        <v>32</v>
      </c>
      <c r="C1174">
        <v>324</v>
      </c>
      <c r="D1174">
        <v>6962</v>
      </c>
      <c r="E1174" t="s">
        <v>1067</v>
      </c>
      <c r="F1174" s="336">
        <v>18277025</v>
      </c>
    </row>
    <row r="1175" spans="1:6">
      <c r="A1175">
        <v>30</v>
      </c>
      <c r="B1175">
        <v>32</v>
      </c>
      <c r="C1175">
        <v>324</v>
      </c>
      <c r="D1175">
        <v>6983</v>
      </c>
      <c r="E1175" t="s">
        <v>578</v>
      </c>
      <c r="F1175" s="336">
        <v>47222</v>
      </c>
    </row>
    <row r="1176" spans="1:6">
      <c r="A1176">
        <v>30</v>
      </c>
      <c r="B1176">
        <v>32</v>
      </c>
      <c r="C1176">
        <v>324</v>
      </c>
      <c r="D1176">
        <v>7018</v>
      </c>
      <c r="E1176" t="s">
        <v>697</v>
      </c>
      <c r="F1176" s="336">
        <v>20678635</v>
      </c>
    </row>
    <row r="1177" spans="1:6">
      <c r="A1177">
        <v>30</v>
      </c>
      <c r="B1177">
        <v>32</v>
      </c>
      <c r="C1177">
        <v>324</v>
      </c>
      <c r="D1177">
        <v>7020</v>
      </c>
      <c r="E1177" t="s">
        <v>878</v>
      </c>
      <c r="F1177" s="336">
        <v>354245</v>
      </c>
    </row>
    <row r="1178" spans="1:6">
      <c r="A1178">
        <v>30</v>
      </c>
      <c r="B1178">
        <v>32</v>
      </c>
      <c r="C1178">
        <v>324</v>
      </c>
      <c r="D1178">
        <v>7036</v>
      </c>
      <c r="E1178" t="s">
        <v>879</v>
      </c>
      <c r="F1178" s="336">
        <v>2248300</v>
      </c>
    </row>
    <row r="1179" spans="1:6">
      <c r="A1179">
        <v>30</v>
      </c>
      <c r="B1179">
        <v>32</v>
      </c>
      <c r="C1179">
        <v>324</v>
      </c>
      <c r="D1179">
        <v>7097</v>
      </c>
      <c r="E1179" t="s">
        <v>1068</v>
      </c>
      <c r="F1179" s="336">
        <v>79160</v>
      </c>
    </row>
    <row r="1180" spans="1:6">
      <c r="A1180">
        <v>30</v>
      </c>
      <c r="B1180">
        <v>32</v>
      </c>
      <c r="C1180">
        <v>324</v>
      </c>
      <c r="D1180">
        <v>7116</v>
      </c>
      <c r="E1180" t="s">
        <v>883</v>
      </c>
      <c r="F1180" s="336">
        <v>60712246</v>
      </c>
    </row>
    <row r="1181" spans="1:6">
      <c r="A1181">
        <v>30</v>
      </c>
      <c r="B1181">
        <v>32</v>
      </c>
      <c r="C1181">
        <v>324</v>
      </c>
      <c r="D1181">
        <v>7122</v>
      </c>
      <c r="E1181" t="s">
        <v>659</v>
      </c>
      <c r="F1181" s="336">
        <v>0</v>
      </c>
    </row>
    <row r="1182" spans="1:6">
      <c r="A1182">
        <v>30</v>
      </c>
      <c r="B1182">
        <v>32</v>
      </c>
      <c r="C1182">
        <v>324</v>
      </c>
      <c r="D1182">
        <v>7138</v>
      </c>
      <c r="E1182" t="s">
        <v>884</v>
      </c>
      <c r="F1182" s="336">
        <v>110058704</v>
      </c>
    </row>
    <row r="1183" spans="1:6">
      <c r="A1183">
        <v>30</v>
      </c>
      <c r="B1183">
        <v>32</v>
      </c>
      <c r="C1183">
        <v>324</v>
      </c>
      <c r="D1183">
        <v>7157</v>
      </c>
      <c r="E1183" t="s">
        <v>1069</v>
      </c>
      <c r="F1183" s="336">
        <v>22649532</v>
      </c>
    </row>
    <row r="1184" spans="1:6">
      <c r="A1184">
        <v>30</v>
      </c>
      <c r="B1184">
        <v>32</v>
      </c>
      <c r="C1184">
        <v>324</v>
      </c>
      <c r="D1184">
        <v>7195</v>
      </c>
      <c r="E1184" t="s">
        <v>349</v>
      </c>
      <c r="F1184" s="336">
        <v>101053383</v>
      </c>
    </row>
    <row r="1185" spans="1:6">
      <c r="A1185">
        <v>30</v>
      </c>
      <c r="B1185">
        <v>32</v>
      </c>
      <c r="C1185">
        <v>324</v>
      </c>
      <c r="D1185">
        <v>7222</v>
      </c>
      <c r="E1185" t="s">
        <v>1070</v>
      </c>
      <c r="F1185" s="336">
        <v>117400</v>
      </c>
    </row>
    <row r="1186" spans="1:6">
      <c r="A1186">
        <v>30</v>
      </c>
      <c r="B1186">
        <v>32</v>
      </c>
      <c r="C1186">
        <v>324</v>
      </c>
      <c r="D1186">
        <v>7264</v>
      </c>
      <c r="E1186" t="s">
        <v>887</v>
      </c>
      <c r="F1186" s="336">
        <v>383475</v>
      </c>
    </row>
    <row r="1187" spans="1:6">
      <c r="A1187">
        <v>30</v>
      </c>
      <c r="B1187">
        <v>32</v>
      </c>
      <c r="C1187">
        <v>324</v>
      </c>
      <c r="D1187">
        <v>7305</v>
      </c>
      <c r="E1187" t="s">
        <v>1071</v>
      </c>
      <c r="F1187" s="336">
        <v>56637113</v>
      </c>
    </row>
    <row r="1188" spans="1:6">
      <c r="A1188">
        <v>30</v>
      </c>
      <c r="B1188">
        <v>32</v>
      </c>
      <c r="C1188">
        <v>324</v>
      </c>
      <c r="D1188">
        <v>7328</v>
      </c>
      <c r="E1188" t="s">
        <v>429</v>
      </c>
      <c r="F1188" s="336">
        <v>232780451</v>
      </c>
    </row>
    <row r="1189" spans="1:6">
      <c r="A1189">
        <v>30</v>
      </c>
      <c r="B1189">
        <v>32</v>
      </c>
      <c r="C1189">
        <v>324</v>
      </c>
      <c r="D1189">
        <v>7348</v>
      </c>
      <c r="E1189" t="s">
        <v>889</v>
      </c>
      <c r="F1189" s="336">
        <v>75444756</v>
      </c>
    </row>
    <row r="1190" spans="1:6">
      <c r="A1190">
        <v>30</v>
      </c>
      <c r="B1190">
        <v>32</v>
      </c>
      <c r="C1190">
        <v>324</v>
      </c>
      <c r="D1190">
        <v>7349</v>
      </c>
      <c r="E1190" t="s">
        <v>890</v>
      </c>
      <c r="F1190" s="336">
        <v>72647055</v>
      </c>
    </row>
    <row r="1191" spans="1:6">
      <c r="A1191">
        <v>30</v>
      </c>
      <c r="B1191">
        <v>32</v>
      </c>
      <c r="C1191">
        <v>324</v>
      </c>
      <c r="D1191">
        <v>7355</v>
      </c>
      <c r="E1191" t="s">
        <v>891</v>
      </c>
      <c r="F1191" s="336">
        <v>8671877</v>
      </c>
    </row>
    <row r="1192" spans="1:6">
      <c r="A1192">
        <v>30</v>
      </c>
      <c r="B1192">
        <v>32</v>
      </c>
      <c r="C1192">
        <v>324</v>
      </c>
      <c r="D1192">
        <v>7381</v>
      </c>
      <c r="E1192" t="s">
        <v>892</v>
      </c>
      <c r="F1192" s="336">
        <v>118601</v>
      </c>
    </row>
    <row r="1193" spans="1:6">
      <c r="A1193">
        <v>30</v>
      </c>
      <c r="B1193">
        <v>32</v>
      </c>
      <c r="C1193">
        <v>324</v>
      </c>
      <c r="D1193">
        <v>7412</v>
      </c>
      <c r="E1193" t="s">
        <v>581</v>
      </c>
      <c r="F1193" s="336">
        <v>4434605</v>
      </c>
    </row>
    <row r="1194" spans="1:6">
      <c r="A1194">
        <v>30</v>
      </c>
      <c r="B1194">
        <v>32</v>
      </c>
      <c r="C1194">
        <v>324</v>
      </c>
      <c r="D1194">
        <v>7432</v>
      </c>
      <c r="E1194" t="s">
        <v>1072</v>
      </c>
      <c r="F1194" s="336">
        <v>25597</v>
      </c>
    </row>
    <row r="1195" spans="1:6">
      <c r="A1195">
        <v>30</v>
      </c>
      <c r="B1195">
        <v>32</v>
      </c>
      <c r="C1195">
        <v>324</v>
      </c>
      <c r="D1195">
        <v>7523</v>
      </c>
      <c r="E1195" t="s">
        <v>896</v>
      </c>
      <c r="F1195" s="336">
        <v>37400</v>
      </c>
    </row>
    <row r="1196" spans="1:6">
      <c r="A1196">
        <v>30</v>
      </c>
      <c r="B1196">
        <v>32</v>
      </c>
      <c r="C1196">
        <v>324</v>
      </c>
      <c r="D1196">
        <v>7540</v>
      </c>
      <c r="E1196" t="s">
        <v>898</v>
      </c>
      <c r="F1196" s="336">
        <v>301300</v>
      </c>
    </row>
    <row r="1197" spans="1:6">
      <c r="A1197">
        <v>30</v>
      </c>
      <c r="B1197">
        <v>32</v>
      </c>
      <c r="C1197">
        <v>324</v>
      </c>
      <c r="D1197">
        <v>7550</v>
      </c>
      <c r="E1197" t="s">
        <v>700</v>
      </c>
      <c r="F1197" s="336">
        <v>47329732</v>
      </c>
    </row>
    <row r="1198" spans="1:6">
      <c r="A1198">
        <v>30</v>
      </c>
      <c r="B1198">
        <v>32</v>
      </c>
      <c r="C1198">
        <v>324</v>
      </c>
      <c r="D1198">
        <v>7638</v>
      </c>
      <c r="E1198" t="s">
        <v>616</v>
      </c>
      <c r="F1198" s="336">
        <v>376110</v>
      </c>
    </row>
    <row r="1199" spans="1:6">
      <c r="A1199">
        <v>30</v>
      </c>
      <c r="B1199">
        <v>32</v>
      </c>
      <c r="C1199">
        <v>324</v>
      </c>
      <c r="D1199">
        <v>7946</v>
      </c>
      <c r="E1199" t="s">
        <v>909</v>
      </c>
      <c r="F1199" s="336">
        <v>1743600</v>
      </c>
    </row>
    <row r="1200" spans="1:6">
      <c r="A1200">
        <v>30</v>
      </c>
      <c r="B1200">
        <v>32</v>
      </c>
      <c r="C1200">
        <v>324</v>
      </c>
      <c r="D1200">
        <v>8006</v>
      </c>
      <c r="E1200" t="s">
        <v>352</v>
      </c>
      <c r="F1200" s="336">
        <v>41545</v>
      </c>
    </row>
    <row r="1201" spans="1:6">
      <c r="A1201">
        <v>30</v>
      </c>
      <c r="B1201">
        <v>32</v>
      </c>
      <c r="C1201">
        <v>324</v>
      </c>
      <c r="D1201">
        <v>8021</v>
      </c>
      <c r="E1201" t="s">
        <v>618</v>
      </c>
      <c r="F1201" s="336">
        <v>90000</v>
      </c>
    </row>
    <row r="1202" spans="1:6">
      <c r="A1202">
        <v>30</v>
      </c>
      <c r="B1202">
        <v>32</v>
      </c>
      <c r="C1202">
        <v>324</v>
      </c>
      <c r="D1202">
        <v>8159</v>
      </c>
      <c r="E1202" t="s">
        <v>664</v>
      </c>
      <c r="F1202" s="336">
        <v>306848072</v>
      </c>
    </row>
    <row r="1203" spans="1:6">
      <c r="A1203">
        <v>30</v>
      </c>
      <c r="B1203">
        <v>32</v>
      </c>
      <c r="C1203">
        <v>324</v>
      </c>
      <c r="D1203">
        <v>8226</v>
      </c>
      <c r="E1203" t="s">
        <v>913</v>
      </c>
      <c r="F1203" s="336">
        <v>8813816</v>
      </c>
    </row>
    <row r="1204" spans="1:6">
      <c r="A1204">
        <v>30</v>
      </c>
      <c r="B1204">
        <v>32</v>
      </c>
      <c r="C1204">
        <v>324</v>
      </c>
      <c r="D1204">
        <v>8310</v>
      </c>
      <c r="E1204" t="s">
        <v>916</v>
      </c>
      <c r="F1204" s="336">
        <v>19663908</v>
      </c>
    </row>
    <row r="1205" spans="1:6">
      <c r="A1205">
        <v>30</v>
      </c>
      <c r="B1205">
        <v>32</v>
      </c>
      <c r="C1205">
        <v>324</v>
      </c>
      <c r="D1205">
        <v>8429</v>
      </c>
      <c r="E1205" t="s">
        <v>1073</v>
      </c>
      <c r="F1205" s="336">
        <v>0</v>
      </c>
    </row>
    <row r="1206" spans="1:6">
      <c r="A1206">
        <v>30</v>
      </c>
      <c r="B1206">
        <v>32</v>
      </c>
      <c r="C1206">
        <v>324</v>
      </c>
      <c r="D1206">
        <v>8601</v>
      </c>
      <c r="E1206" t="s">
        <v>1074</v>
      </c>
      <c r="F1206" s="336">
        <v>2989825</v>
      </c>
    </row>
    <row r="1207" spans="1:6">
      <c r="A1207">
        <v>30</v>
      </c>
      <c r="B1207">
        <v>32</v>
      </c>
      <c r="C1207">
        <v>324</v>
      </c>
      <c r="D1207">
        <v>8738</v>
      </c>
      <c r="E1207" t="s">
        <v>667</v>
      </c>
      <c r="F1207" s="336">
        <v>27600</v>
      </c>
    </row>
    <row r="1208" spans="1:6">
      <c r="A1208">
        <v>30</v>
      </c>
      <c r="B1208">
        <v>32</v>
      </c>
      <c r="C1208">
        <v>324</v>
      </c>
      <c r="D1208">
        <v>8762</v>
      </c>
      <c r="E1208" t="s">
        <v>1075</v>
      </c>
      <c r="F1208" s="336">
        <v>823099</v>
      </c>
    </row>
    <row r="1209" spans="1:6">
      <c r="A1209">
        <v>30</v>
      </c>
      <c r="B1209">
        <v>32</v>
      </c>
      <c r="C1209">
        <v>324</v>
      </c>
      <c r="D1209">
        <v>8817</v>
      </c>
      <c r="E1209" t="s">
        <v>1076</v>
      </c>
      <c r="F1209" s="336">
        <v>199534</v>
      </c>
    </row>
    <row r="1210" spans="1:6">
      <c r="A1210">
        <v>30</v>
      </c>
      <c r="B1210">
        <v>32</v>
      </c>
      <c r="C1210">
        <v>324</v>
      </c>
      <c r="D1210">
        <v>8856</v>
      </c>
      <c r="E1210" t="s">
        <v>931</v>
      </c>
      <c r="F1210" s="336">
        <v>26320</v>
      </c>
    </row>
    <row r="1211" spans="1:6">
      <c r="A1211">
        <v>30</v>
      </c>
      <c r="B1211">
        <v>32</v>
      </c>
      <c r="C1211">
        <v>324</v>
      </c>
      <c r="D1211">
        <v>9055</v>
      </c>
      <c r="E1211" t="s">
        <v>1077</v>
      </c>
      <c r="F1211" s="336">
        <v>0</v>
      </c>
    </row>
    <row r="1212" spans="1:6">
      <c r="A1212">
        <v>30</v>
      </c>
      <c r="B1212">
        <v>32</v>
      </c>
      <c r="C1212">
        <v>324</v>
      </c>
      <c r="D1212">
        <v>9081</v>
      </c>
      <c r="E1212" t="s">
        <v>936</v>
      </c>
      <c r="F1212" s="336">
        <v>49558016</v>
      </c>
    </row>
    <row r="1213" spans="1:6">
      <c r="A1213">
        <v>30</v>
      </c>
      <c r="B1213">
        <v>32</v>
      </c>
      <c r="C1213">
        <v>324</v>
      </c>
      <c r="D1213">
        <v>9111</v>
      </c>
      <c r="E1213" t="s">
        <v>1078</v>
      </c>
      <c r="F1213" s="336">
        <v>2774092</v>
      </c>
    </row>
    <row r="1214" spans="1:6">
      <c r="A1214">
        <v>30</v>
      </c>
      <c r="B1214">
        <v>32</v>
      </c>
      <c r="C1214">
        <v>324</v>
      </c>
      <c r="D1214">
        <v>9242</v>
      </c>
      <c r="E1214" t="s">
        <v>938</v>
      </c>
      <c r="F1214" s="336">
        <v>102317</v>
      </c>
    </row>
    <row r="1215" spans="1:6">
      <c r="A1215">
        <v>30</v>
      </c>
      <c r="B1215">
        <v>32</v>
      </c>
      <c r="C1215">
        <v>324</v>
      </c>
      <c r="D1215">
        <v>9250</v>
      </c>
      <c r="E1215" t="s">
        <v>588</v>
      </c>
      <c r="F1215" s="336">
        <v>2062290</v>
      </c>
    </row>
    <row r="1216" spans="1:6">
      <c r="A1216">
        <v>30</v>
      </c>
      <c r="B1216">
        <v>32</v>
      </c>
      <c r="C1216">
        <v>324</v>
      </c>
      <c r="D1216">
        <v>9296</v>
      </c>
      <c r="E1216" t="s">
        <v>482</v>
      </c>
      <c r="F1216" s="336">
        <v>176881</v>
      </c>
    </row>
    <row r="1217" spans="1:6">
      <c r="A1217">
        <v>30</v>
      </c>
      <c r="B1217">
        <v>32</v>
      </c>
      <c r="C1217">
        <v>324</v>
      </c>
      <c r="D1217">
        <v>9329</v>
      </c>
      <c r="E1217" t="s">
        <v>1079</v>
      </c>
      <c r="F1217" s="336">
        <v>0</v>
      </c>
    </row>
    <row r="1218" spans="1:6">
      <c r="A1218">
        <v>30</v>
      </c>
      <c r="B1218">
        <v>32</v>
      </c>
      <c r="C1218">
        <v>324</v>
      </c>
      <c r="D1218">
        <v>9359</v>
      </c>
      <c r="E1218" t="s">
        <v>591</v>
      </c>
      <c r="F1218" s="336">
        <v>64303541</v>
      </c>
    </row>
    <row r="1219" spans="1:6">
      <c r="A1219">
        <v>30</v>
      </c>
      <c r="B1219">
        <v>32</v>
      </c>
      <c r="C1219">
        <v>324</v>
      </c>
      <c r="D1219">
        <v>9384</v>
      </c>
      <c r="E1219" t="s">
        <v>1080</v>
      </c>
      <c r="F1219" s="336">
        <v>0</v>
      </c>
    </row>
    <row r="1220" spans="1:6">
      <c r="A1220">
        <v>30</v>
      </c>
      <c r="B1220">
        <v>32</v>
      </c>
      <c r="C1220">
        <v>324</v>
      </c>
      <c r="D1220">
        <v>9394</v>
      </c>
      <c r="E1220" t="s">
        <v>941</v>
      </c>
      <c r="F1220" s="336">
        <v>2960500</v>
      </c>
    </row>
    <row r="1221" spans="1:6">
      <c r="A1221">
        <v>30</v>
      </c>
      <c r="B1221">
        <v>32</v>
      </c>
      <c r="C1221">
        <v>324</v>
      </c>
      <c r="D1221">
        <v>9512</v>
      </c>
      <c r="E1221" t="s">
        <v>943</v>
      </c>
      <c r="F1221" s="336">
        <v>8183674</v>
      </c>
    </row>
    <row r="1222" spans="1:6">
      <c r="A1222">
        <v>30</v>
      </c>
      <c r="B1222">
        <v>32</v>
      </c>
      <c r="C1222">
        <v>324</v>
      </c>
      <c r="D1222">
        <v>9553</v>
      </c>
      <c r="E1222" t="s">
        <v>1081</v>
      </c>
      <c r="F1222" s="336">
        <v>0</v>
      </c>
    </row>
    <row r="1223" spans="1:6">
      <c r="A1223">
        <v>30</v>
      </c>
      <c r="B1223">
        <v>32</v>
      </c>
      <c r="C1223">
        <v>324</v>
      </c>
      <c r="D1223">
        <v>9813</v>
      </c>
      <c r="E1223" t="s">
        <v>948</v>
      </c>
      <c r="F1223" s="336">
        <v>1841504</v>
      </c>
    </row>
    <row r="1224" spans="1:6">
      <c r="A1224">
        <v>30</v>
      </c>
      <c r="B1224">
        <v>32</v>
      </c>
      <c r="C1224">
        <v>324</v>
      </c>
      <c r="D1224">
        <v>9951</v>
      </c>
      <c r="E1224" t="s">
        <v>320</v>
      </c>
      <c r="F1224" s="336">
        <v>593940</v>
      </c>
    </row>
    <row r="1225" spans="1:6">
      <c r="A1225">
        <v>30</v>
      </c>
      <c r="B1225">
        <v>32</v>
      </c>
      <c r="C1225">
        <v>325</v>
      </c>
      <c r="D1225">
        <v>81</v>
      </c>
      <c r="E1225" t="s">
        <v>277</v>
      </c>
      <c r="F1225" s="336">
        <v>0</v>
      </c>
    </row>
    <row r="1226" spans="1:6">
      <c r="A1226">
        <v>30</v>
      </c>
      <c r="B1226">
        <v>32</v>
      </c>
      <c r="C1226">
        <v>325</v>
      </c>
      <c r="D1226">
        <v>96</v>
      </c>
      <c r="E1226" t="s">
        <v>278</v>
      </c>
      <c r="F1226" s="336">
        <v>0</v>
      </c>
    </row>
    <row r="1227" spans="1:6">
      <c r="A1227">
        <v>30</v>
      </c>
      <c r="B1227">
        <v>32</v>
      </c>
      <c r="C1227">
        <v>325</v>
      </c>
      <c r="D1227">
        <v>1072</v>
      </c>
      <c r="E1227" t="s">
        <v>725</v>
      </c>
      <c r="F1227" s="336">
        <v>0</v>
      </c>
    </row>
    <row r="1228" spans="1:6">
      <c r="A1228">
        <v>30</v>
      </c>
      <c r="B1228">
        <v>32</v>
      </c>
      <c r="C1228">
        <v>325</v>
      </c>
      <c r="D1228">
        <v>1190</v>
      </c>
      <c r="E1228" t="s">
        <v>727</v>
      </c>
      <c r="F1228" s="336">
        <v>0</v>
      </c>
    </row>
    <row r="1229" spans="1:6">
      <c r="A1229">
        <v>30</v>
      </c>
      <c r="B1229">
        <v>32</v>
      </c>
      <c r="C1229">
        <v>325</v>
      </c>
      <c r="D1229">
        <v>1520</v>
      </c>
      <c r="E1229" t="s">
        <v>739</v>
      </c>
      <c r="F1229" s="336">
        <v>0</v>
      </c>
    </row>
    <row r="1230" spans="1:6">
      <c r="A1230">
        <v>30</v>
      </c>
      <c r="B1230">
        <v>32</v>
      </c>
      <c r="C1230">
        <v>325</v>
      </c>
      <c r="D1230">
        <v>1574</v>
      </c>
      <c r="E1230" t="s">
        <v>740</v>
      </c>
      <c r="F1230" s="336">
        <v>0</v>
      </c>
    </row>
    <row r="1231" spans="1:6">
      <c r="A1231">
        <v>30</v>
      </c>
      <c r="B1231">
        <v>32</v>
      </c>
      <c r="C1231">
        <v>325</v>
      </c>
      <c r="D1231">
        <v>1741</v>
      </c>
      <c r="E1231" t="s">
        <v>746</v>
      </c>
      <c r="F1231" s="336">
        <v>0</v>
      </c>
    </row>
    <row r="1232" spans="1:6">
      <c r="A1232">
        <v>30</v>
      </c>
      <c r="B1232">
        <v>32</v>
      </c>
      <c r="C1232">
        <v>325</v>
      </c>
      <c r="D1232">
        <v>1962</v>
      </c>
      <c r="E1232" t="s">
        <v>751</v>
      </c>
      <c r="F1232" s="336">
        <v>0</v>
      </c>
    </row>
    <row r="1233" spans="1:6">
      <c r="A1233">
        <v>30</v>
      </c>
      <c r="B1233">
        <v>32</v>
      </c>
      <c r="C1233">
        <v>325</v>
      </c>
      <c r="D1233">
        <v>1996</v>
      </c>
      <c r="E1233" t="s">
        <v>752</v>
      </c>
      <c r="F1233" s="336">
        <v>0</v>
      </c>
    </row>
    <row r="1234" spans="1:6">
      <c r="A1234">
        <v>30</v>
      </c>
      <c r="B1234">
        <v>32</v>
      </c>
      <c r="C1234">
        <v>325</v>
      </c>
      <c r="D1234">
        <v>2025</v>
      </c>
      <c r="E1234" t="s">
        <v>753</v>
      </c>
      <c r="F1234" s="336">
        <v>0</v>
      </c>
    </row>
    <row r="1235" spans="1:6">
      <c r="A1235">
        <v>30</v>
      </c>
      <c r="B1235">
        <v>32</v>
      </c>
      <c r="C1235">
        <v>325</v>
      </c>
      <c r="D1235">
        <v>2083</v>
      </c>
      <c r="E1235" t="s">
        <v>755</v>
      </c>
      <c r="F1235" s="336">
        <v>0</v>
      </c>
    </row>
    <row r="1236" spans="1:6">
      <c r="A1236">
        <v>30</v>
      </c>
      <c r="B1236">
        <v>32</v>
      </c>
      <c r="C1236">
        <v>325</v>
      </c>
      <c r="D1236">
        <v>2155</v>
      </c>
      <c r="E1236" t="s">
        <v>758</v>
      </c>
      <c r="F1236" s="336">
        <v>0</v>
      </c>
    </row>
    <row r="1237" spans="1:6">
      <c r="A1237">
        <v>30</v>
      </c>
      <c r="B1237">
        <v>32</v>
      </c>
      <c r="C1237">
        <v>325</v>
      </c>
      <c r="D1237">
        <v>2271</v>
      </c>
      <c r="E1237" t="s">
        <v>765</v>
      </c>
      <c r="F1237" s="336">
        <v>0</v>
      </c>
    </row>
    <row r="1238" spans="1:6">
      <c r="A1238">
        <v>30</v>
      </c>
      <c r="B1238">
        <v>32</v>
      </c>
      <c r="C1238">
        <v>325</v>
      </c>
      <c r="D1238">
        <v>2276</v>
      </c>
      <c r="E1238" t="s">
        <v>766</v>
      </c>
      <c r="F1238" s="336">
        <v>0</v>
      </c>
    </row>
    <row r="1239" spans="1:6">
      <c r="A1239">
        <v>30</v>
      </c>
      <c r="B1239">
        <v>32</v>
      </c>
      <c r="C1239">
        <v>325</v>
      </c>
      <c r="D1239">
        <v>2405</v>
      </c>
      <c r="E1239" t="s">
        <v>768</v>
      </c>
      <c r="F1239" s="336">
        <v>0</v>
      </c>
    </row>
    <row r="1240" spans="1:6">
      <c r="A1240">
        <v>30</v>
      </c>
      <c r="B1240">
        <v>32</v>
      </c>
      <c r="C1240">
        <v>325</v>
      </c>
      <c r="D1240">
        <v>2542</v>
      </c>
      <c r="E1240" t="s">
        <v>1082</v>
      </c>
      <c r="F1240" s="336">
        <v>0</v>
      </c>
    </row>
    <row r="1241" spans="1:6">
      <c r="A1241">
        <v>30</v>
      </c>
      <c r="B1241">
        <v>32</v>
      </c>
      <c r="C1241">
        <v>325</v>
      </c>
      <c r="D1241">
        <v>2550</v>
      </c>
      <c r="E1241" t="s">
        <v>1038</v>
      </c>
      <c r="F1241" s="336">
        <v>0</v>
      </c>
    </row>
    <row r="1242" spans="1:6">
      <c r="A1242">
        <v>30</v>
      </c>
      <c r="B1242">
        <v>32</v>
      </c>
      <c r="C1242">
        <v>325</v>
      </c>
      <c r="D1242">
        <v>2733</v>
      </c>
      <c r="E1242" t="s">
        <v>1083</v>
      </c>
      <c r="F1242" s="336">
        <v>0</v>
      </c>
    </row>
    <row r="1243" spans="1:6">
      <c r="A1243">
        <v>30</v>
      </c>
      <c r="B1243">
        <v>32</v>
      </c>
      <c r="C1243">
        <v>325</v>
      </c>
      <c r="D1243">
        <v>2928</v>
      </c>
      <c r="E1243" t="s">
        <v>1041</v>
      </c>
      <c r="F1243" s="336">
        <v>0</v>
      </c>
    </row>
    <row r="1244" spans="1:6">
      <c r="A1244">
        <v>30</v>
      </c>
      <c r="B1244">
        <v>32</v>
      </c>
      <c r="C1244">
        <v>325</v>
      </c>
      <c r="D1244">
        <v>3023</v>
      </c>
      <c r="E1244" t="s">
        <v>680</v>
      </c>
      <c r="F1244" s="336">
        <v>0</v>
      </c>
    </row>
    <row r="1245" spans="1:6">
      <c r="A1245">
        <v>30</v>
      </c>
      <c r="B1245">
        <v>32</v>
      </c>
      <c r="C1245">
        <v>325</v>
      </c>
      <c r="D1245">
        <v>3039</v>
      </c>
      <c r="E1245" t="s">
        <v>781</v>
      </c>
      <c r="F1245" s="336">
        <v>0</v>
      </c>
    </row>
    <row r="1246" spans="1:6">
      <c r="A1246">
        <v>30</v>
      </c>
      <c r="B1246">
        <v>32</v>
      </c>
      <c r="C1246">
        <v>325</v>
      </c>
      <c r="D1246">
        <v>3057</v>
      </c>
      <c r="E1246" t="s">
        <v>782</v>
      </c>
      <c r="F1246" s="336">
        <v>0</v>
      </c>
    </row>
    <row r="1247" spans="1:6">
      <c r="A1247">
        <v>30</v>
      </c>
      <c r="B1247">
        <v>32</v>
      </c>
      <c r="C1247">
        <v>325</v>
      </c>
      <c r="D1247">
        <v>3073</v>
      </c>
      <c r="E1247" t="s">
        <v>784</v>
      </c>
      <c r="F1247" s="336">
        <v>0</v>
      </c>
    </row>
    <row r="1248" spans="1:6">
      <c r="A1248">
        <v>30</v>
      </c>
      <c r="B1248">
        <v>32</v>
      </c>
      <c r="C1248">
        <v>325</v>
      </c>
      <c r="D1248">
        <v>3102</v>
      </c>
      <c r="E1248" t="s">
        <v>639</v>
      </c>
      <c r="F1248" s="336">
        <v>0</v>
      </c>
    </row>
    <row r="1249" spans="1:6">
      <c r="A1249">
        <v>30</v>
      </c>
      <c r="B1249">
        <v>32</v>
      </c>
      <c r="C1249">
        <v>325</v>
      </c>
      <c r="D1249">
        <v>3162</v>
      </c>
      <c r="E1249" t="s">
        <v>403</v>
      </c>
      <c r="F1249" s="336">
        <v>0</v>
      </c>
    </row>
    <row r="1250" spans="1:6">
      <c r="A1250">
        <v>30</v>
      </c>
      <c r="B1250">
        <v>32</v>
      </c>
      <c r="C1250">
        <v>325</v>
      </c>
      <c r="D1250">
        <v>3217</v>
      </c>
      <c r="E1250" t="s">
        <v>785</v>
      </c>
      <c r="F1250" s="336">
        <v>0</v>
      </c>
    </row>
    <row r="1251" spans="1:6">
      <c r="A1251">
        <v>30</v>
      </c>
      <c r="B1251">
        <v>32</v>
      </c>
      <c r="C1251">
        <v>325</v>
      </c>
      <c r="D1251">
        <v>3219</v>
      </c>
      <c r="E1251" t="s">
        <v>786</v>
      </c>
      <c r="F1251" s="336">
        <v>0</v>
      </c>
    </row>
    <row r="1252" spans="1:6">
      <c r="A1252">
        <v>30</v>
      </c>
      <c r="B1252">
        <v>32</v>
      </c>
      <c r="C1252">
        <v>325</v>
      </c>
      <c r="D1252">
        <v>3226</v>
      </c>
      <c r="E1252" t="s">
        <v>787</v>
      </c>
      <c r="F1252" s="336">
        <v>0</v>
      </c>
    </row>
    <row r="1253" spans="1:6">
      <c r="A1253">
        <v>30</v>
      </c>
      <c r="B1253">
        <v>32</v>
      </c>
      <c r="C1253">
        <v>325</v>
      </c>
      <c r="D1253">
        <v>3265</v>
      </c>
      <c r="E1253" t="s">
        <v>789</v>
      </c>
      <c r="F1253" s="336">
        <v>0</v>
      </c>
    </row>
    <row r="1254" spans="1:6">
      <c r="A1254">
        <v>30</v>
      </c>
      <c r="B1254">
        <v>32</v>
      </c>
      <c r="C1254">
        <v>325</v>
      </c>
      <c r="D1254">
        <v>3360</v>
      </c>
      <c r="E1254" t="s">
        <v>1043</v>
      </c>
      <c r="F1254" s="336">
        <v>0</v>
      </c>
    </row>
    <row r="1255" spans="1:6">
      <c r="A1255">
        <v>30</v>
      </c>
      <c r="B1255">
        <v>32</v>
      </c>
      <c r="C1255">
        <v>325</v>
      </c>
      <c r="D1255">
        <v>3370</v>
      </c>
      <c r="E1255" t="s">
        <v>793</v>
      </c>
      <c r="F1255" s="336">
        <v>0</v>
      </c>
    </row>
    <row r="1256" spans="1:6">
      <c r="A1256">
        <v>30</v>
      </c>
      <c r="B1256">
        <v>32</v>
      </c>
      <c r="C1256">
        <v>325</v>
      </c>
      <c r="D1256">
        <v>3412</v>
      </c>
      <c r="E1256" t="s">
        <v>712</v>
      </c>
      <c r="F1256" s="336">
        <v>0</v>
      </c>
    </row>
    <row r="1257" spans="1:6">
      <c r="A1257">
        <v>30</v>
      </c>
      <c r="B1257">
        <v>32</v>
      </c>
      <c r="C1257">
        <v>325</v>
      </c>
      <c r="D1257">
        <v>3438</v>
      </c>
      <c r="E1257" t="s">
        <v>794</v>
      </c>
      <c r="F1257" s="336">
        <v>0</v>
      </c>
    </row>
    <row r="1258" spans="1:6">
      <c r="A1258">
        <v>30</v>
      </c>
      <c r="B1258">
        <v>32</v>
      </c>
      <c r="C1258">
        <v>325</v>
      </c>
      <c r="D1258">
        <v>3462</v>
      </c>
      <c r="E1258" t="s">
        <v>795</v>
      </c>
      <c r="F1258" s="336">
        <v>0</v>
      </c>
    </row>
    <row r="1259" spans="1:6">
      <c r="A1259">
        <v>30</v>
      </c>
      <c r="B1259">
        <v>32</v>
      </c>
      <c r="C1259">
        <v>325</v>
      </c>
      <c r="D1259">
        <v>3464</v>
      </c>
      <c r="E1259" t="s">
        <v>1044</v>
      </c>
      <c r="F1259" s="336">
        <v>0</v>
      </c>
    </row>
    <row r="1260" spans="1:6">
      <c r="A1260">
        <v>30</v>
      </c>
      <c r="B1260">
        <v>32</v>
      </c>
      <c r="C1260">
        <v>325</v>
      </c>
      <c r="D1260">
        <v>3496</v>
      </c>
      <c r="E1260" t="s">
        <v>797</v>
      </c>
      <c r="F1260" s="336">
        <v>0</v>
      </c>
    </row>
    <row r="1261" spans="1:6">
      <c r="A1261">
        <v>30</v>
      </c>
      <c r="B1261">
        <v>32</v>
      </c>
      <c r="C1261">
        <v>325</v>
      </c>
      <c r="D1261">
        <v>3613</v>
      </c>
      <c r="E1261" t="s">
        <v>799</v>
      </c>
      <c r="F1261" s="336">
        <v>0</v>
      </c>
    </row>
    <row r="1262" spans="1:6">
      <c r="A1262">
        <v>30</v>
      </c>
      <c r="B1262">
        <v>32</v>
      </c>
      <c r="C1262">
        <v>325</v>
      </c>
      <c r="D1262">
        <v>3773</v>
      </c>
      <c r="E1262" t="s">
        <v>806</v>
      </c>
      <c r="F1262" s="336">
        <v>0</v>
      </c>
    </row>
    <row r="1263" spans="1:6">
      <c r="A1263">
        <v>30</v>
      </c>
      <c r="B1263">
        <v>32</v>
      </c>
      <c r="C1263">
        <v>325</v>
      </c>
      <c r="D1263">
        <v>3813</v>
      </c>
      <c r="E1263" t="s">
        <v>290</v>
      </c>
      <c r="F1263" s="336">
        <v>0</v>
      </c>
    </row>
    <row r="1264" spans="1:6">
      <c r="A1264">
        <v>30</v>
      </c>
      <c r="B1264">
        <v>32</v>
      </c>
      <c r="C1264">
        <v>325</v>
      </c>
      <c r="D1264">
        <v>4061</v>
      </c>
      <c r="E1264" t="s">
        <v>464</v>
      </c>
      <c r="F1264" s="336">
        <v>0</v>
      </c>
    </row>
    <row r="1265" spans="1:6">
      <c r="A1265">
        <v>30</v>
      </c>
      <c r="B1265">
        <v>32</v>
      </c>
      <c r="C1265">
        <v>325</v>
      </c>
      <c r="D1265">
        <v>4091</v>
      </c>
      <c r="E1265" t="s">
        <v>1048</v>
      </c>
      <c r="F1265" s="336">
        <v>0</v>
      </c>
    </row>
    <row r="1266" spans="1:6">
      <c r="A1266">
        <v>30</v>
      </c>
      <c r="B1266">
        <v>32</v>
      </c>
      <c r="C1266">
        <v>325</v>
      </c>
      <c r="D1266">
        <v>4117</v>
      </c>
      <c r="E1266" t="s">
        <v>810</v>
      </c>
      <c r="F1266" s="336">
        <v>0</v>
      </c>
    </row>
    <row r="1267" spans="1:6">
      <c r="A1267">
        <v>30</v>
      </c>
      <c r="B1267">
        <v>32</v>
      </c>
      <c r="C1267">
        <v>325</v>
      </c>
      <c r="D1267">
        <v>4135</v>
      </c>
      <c r="E1267" t="s">
        <v>811</v>
      </c>
      <c r="F1267" s="336">
        <v>0</v>
      </c>
    </row>
    <row r="1268" spans="1:6">
      <c r="A1268">
        <v>30</v>
      </c>
      <c r="B1268">
        <v>32</v>
      </c>
      <c r="C1268">
        <v>325</v>
      </c>
      <c r="D1268">
        <v>4160</v>
      </c>
      <c r="E1268" t="s">
        <v>1049</v>
      </c>
      <c r="F1268" s="336">
        <v>0</v>
      </c>
    </row>
    <row r="1269" spans="1:6">
      <c r="A1269">
        <v>30</v>
      </c>
      <c r="B1269">
        <v>32</v>
      </c>
      <c r="C1269">
        <v>325</v>
      </c>
      <c r="D1269">
        <v>4195</v>
      </c>
      <c r="E1269" t="s">
        <v>812</v>
      </c>
      <c r="F1269" s="336">
        <v>0</v>
      </c>
    </row>
    <row r="1270" spans="1:6">
      <c r="A1270">
        <v>30</v>
      </c>
      <c r="B1270">
        <v>32</v>
      </c>
      <c r="C1270">
        <v>325</v>
      </c>
      <c r="D1270">
        <v>4270</v>
      </c>
      <c r="E1270" t="s">
        <v>813</v>
      </c>
      <c r="F1270" s="336">
        <v>0</v>
      </c>
    </row>
    <row r="1271" spans="1:6">
      <c r="A1271">
        <v>30</v>
      </c>
      <c r="B1271">
        <v>32</v>
      </c>
      <c r="C1271">
        <v>325</v>
      </c>
      <c r="D1271">
        <v>4288</v>
      </c>
      <c r="E1271" t="s">
        <v>408</v>
      </c>
      <c r="F1271" s="336">
        <v>0</v>
      </c>
    </row>
    <row r="1272" spans="1:6">
      <c r="A1272">
        <v>30</v>
      </c>
      <c r="B1272">
        <v>32</v>
      </c>
      <c r="C1272">
        <v>325</v>
      </c>
      <c r="D1272">
        <v>4353</v>
      </c>
      <c r="E1272" t="s">
        <v>1051</v>
      </c>
      <c r="F1272" s="336">
        <v>0</v>
      </c>
    </row>
    <row r="1273" spans="1:6">
      <c r="A1273">
        <v>30</v>
      </c>
      <c r="B1273">
        <v>32</v>
      </c>
      <c r="C1273">
        <v>325</v>
      </c>
      <c r="D1273">
        <v>4355</v>
      </c>
      <c r="E1273" t="s">
        <v>814</v>
      </c>
      <c r="F1273" s="336">
        <v>0</v>
      </c>
    </row>
    <row r="1274" spans="1:6">
      <c r="A1274">
        <v>30</v>
      </c>
      <c r="B1274">
        <v>32</v>
      </c>
      <c r="C1274">
        <v>325</v>
      </c>
      <c r="D1274">
        <v>4384</v>
      </c>
      <c r="E1274" t="s">
        <v>815</v>
      </c>
      <c r="F1274" s="336">
        <v>0</v>
      </c>
    </row>
    <row r="1275" spans="1:6">
      <c r="A1275">
        <v>30</v>
      </c>
      <c r="B1275">
        <v>32</v>
      </c>
      <c r="C1275">
        <v>325</v>
      </c>
      <c r="D1275">
        <v>4514</v>
      </c>
      <c r="E1275" t="s">
        <v>820</v>
      </c>
      <c r="F1275" s="336">
        <v>0</v>
      </c>
    </row>
    <row r="1276" spans="1:6">
      <c r="A1276">
        <v>30</v>
      </c>
      <c r="B1276">
        <v>32</v>
      </c>
      <c r="C1276">
        <v>325</v>
      </c>
      <c r="D1276">
        <v>4655</v>
      </c>
      <c r="E1276" t="s">
        <v>1054</v>
      </c>
      <c r="F1276" s="336">
        <v>0</v>
      </c>
    </row>
    <row r="1277" spans="1:6">
      <c r="A1277">
        <v>30</v>
      </c>
      <c r="B1277">
        <v>32</v>
      </c>
      <c r="C1277">
        <v>325</v>
      </c>
      <c r="D1277">
        <v>4725</v>
      </c>
      <c r="E1277" t="s">
        <v>573</v>
      </c>
      <c r="F1277" s="336">
        <v>0</v>
      </c>
    </row>
    <row r="1278" spans="1:6">
      <c r="A1278">
        <v>30</v>
      </c>
      <c r="B1278">
        <v>32</v>
      </c>
      <c r="C1278">
        <v>325</v>
      </c>
      <c r="D1278">
        <v>4747</v>
      </c>
      <c r="E1278" t="s">
        <v>825</v>
      </c>
      <c r="F1278" s="336">
        <v>0</v>
      </c>
    </row>
    <row r="1279" spans="1:6">
      <c r="A1279">
        <v>30</v>
      </c>
      <c r="B1279">
        <v>32</v>
      </c>
      <c r="C1279">
        <v>325</v>
      </c>
      <c r="D1279">
        <v>4833</v>
      </c>
      <c r="E1279" t="s">
        <v>830</v>
      </c>
      <c r="F1279" s="336">
        <v>0</v>
      </c>
    </row>
    <row r="1280" spans="1:6">
      <c r="A1280">
        <v>30</v>
      </c>
      <c r="B1280">
        <v>32</v>
      </c>
      <c r="C1280">
        <v>325</v>
      </c>
      <c r="D1280">
        <v>4851</v>
      </c>
      <c r="E1280" t="s">
        <v>832</v>
      </c>
      <c r="F1280" s="336">
        <v>0</v>
      </c>
    </row>
    <row r="1281" spans="1:6">
      <c r="A1281">
        <v>30</v>
      </c>
      <c r="B1281">
        <v>32</v>
      </c>
      <c r="C1281">
        <v>325</v>
      </c>
      <c r="D1281">
        <v>4854</v>
      </c>
      <c r="E1281" t="s">
        <v>833</v>
      </c>
      <c r="F1281" s="336">
        <v>0</v>
      </c>
    </row>
    <row r="1282" spans="1:6">
      <c r="A1282">
        <v>30</v>
      </c>
      <c r="B1282">
        <v>32</v>
      </c>
      <c r="C1282">
        <v>325</v>
      </c>
      <c r="D1282">
        <v>4857</v>
      </c>
      <c r="E1282" t="s">
        <v>651</v>
      </c>
      <c r="F1282" s="336">
        <v>0</v>
      </c>
    </row>
    <row r="1283" spans="1:6">
      <c r="A1283">
        <v>30</v>
      </c>
      <c r="B1283">
        <v>32</v>
      </c>
      <c r="C1283">
        <v>325</v>
      </c>
      <c r="D1283">
        <v>5023</v>
      </c>
      <c r="E1283" t="s">
        <v>574</v>
      </c>
      <c r="F1283" s="336">
        <v>0</v>
      </c>
    </row>
    <row r="1284" spans="1:6">
      <c r="A1284">
        <v>30</v>
      </c>
      <c r="B1284">
        <v>32</v>
      </c>
      <c r="C1284">
        <v>325</v>
      </c>
      <c r="D1284">
        <v>5070</v>
      </c>
      <c r="E1284" t="s">
        <v>837</v>
      </c>
      <c r="F1284" s="336">
        <v>0</v>
      </c>
    </row>
    <row r="1285" spans="1:6">
      <c r="A1285">
        <v>30</v>
      </c>
      <c r="B1285">
        <v>32</v>
      </c>
      <c r="C1285">
        <v>325</v>
      </c>
      <c r="D1285">
        <v>5087</v>
      </c>
      <c r="E1285" t="s">
        <v>838</v>
      </c>
      <c r="F1285" s="336">
        <v>0</v>
      </c>
    </row>
    <row r="1286" spans="1:6">
      <c r="A1286">
        <v>30</v>
      </c>
      <c r="B1286">
        <v>32</v>
      </c>
      <c r="C1286">
        <v>325</v>
      </c>
      <c r="D1286">
        <v>5159</v>
      </c>
      <c r="E1286" t="s">
        <v>839</v>
      </c>
      <c r="F1286" s="336">
        <v>0</v>
      </c>
    </row>
    <row r="1287" spans="1:6">
      <c r="A1287">
        <v>30</v>
      </c>
      <c r="B1287">
        <v>32</v>
      </c>
      <c r="C1287">
        <v>325</v>
      </c>
      <c r="D1287">
        <v>5170</v>
      </c>
      <c r="E1287" t="s">
        <v>1058</v>
      </c>
      <c r="F1287" s="336">
        <v>0</v>
      </c>
    </row>
    <row r="1288" spans="1:6">
      <c r="A1288">
        <v>30</v>
      </c>
      <c r="B1288">
        <v>32</v>
      </c>
      <c r="C1288">
        <v>325</v>
      </c>
      <c r="D1288">
        <v>5265</v>
      </c>
      <c r="E1288" t="s">
        <v>611</v>
      </c>
      <c r="F1288" s="336">
        <v>0</v>
      </c>
    </row>
    <row r="1289" spans="1:6">
      <c r="A1289">
        <v>30</v>
      </c>
      <c r="B1289">
        <v>32</v>
      </c>
      <c r="C1289">
        <v>325</v>
      </c>
      <c r="D1289">
        <v>5436</v>
      </c>
      <c r="E1289" t="s">
        <v>575</v>
      </c>
      <c r="F1289" s="336">
        <v>0</v>
      </c>
    </row>
    <row r="1290" spans="1:6">
      <c r="A1290">
        <v>30</v>
      </c>
      <c r="B1290">
        <v>32</v>
      </c>
      <c r="C1290">
        <v>325</v>
      </c>
      <c r="D1290">
        <v>5850</v>
      </c>
      <c r="E1290" t="s">
        <v>848</v>
      </c>
      <c r="F1290" s="336">
        <v>0</v>
      </c>
    </row>
    <row r="1291" spans="1:6">
      <c r="A1291">
        <v>30</v>
      </c>
      <c r="B1291">
        <v>32</v>
      </c>
      <c r="C1291">
        <v>325</v>
      </c>
      <c r="D1291">
        <v>6098</v>
      </c>
      <c r="E1291" t="s">
        <v>857</v>
      </c>
      <c r="F1291" s="336">
        <v>0</v>
      </c>
    </row>
    <row r="1292" spans="1:6">
      <c r="A1292">
        <v>30</v>
      </c>
      <c r="B1292">
        <v>32</v>
      </c>
      <c r="C1292">
        <v>325</v>
      </c>
      <c r="D1292">
        <v>6149</v>
      </c>
      <c r="E1292" t="s">
        <v>859</v>
      </c>
      <c r="F1292" s="336">
        <v>0</v>
      </c>
    </row>
    <row r="1293" spans="1:6">
      <c r="A1293">
        <v>30</v>
      </c>
      <c r="B1293">
        <v>32</v>
      </c>
      <c r="C1293">
        <v>325</v>
      </c>
      <c r="D1293">
        <v>6190</v>
      </c>
      <c r="E1293" t="s">
        <v>860</v>
      </c>
      <c r="F1293" s="336">
        <v>0</v>
      </c>
    </row>
    <row r="1294" spans="1:6">
      <c r="A1294">
        <v>30</v>
      </c>
      <c r="B1294">
        <v>32</v>
      </c>
      <c r="C1294">
        <v>325</v>
      </c>
      <c r="D1294">
        <v>6200</v>
      </c>
      <c r="E1294" t="s">
        <v>1060</v>
      </c>
      <c r="F1294" s="336">
        <v>0</v>
      </c>
    </row>
    <row r="1295" spans="1:6">
      <c r="A1295">
        <v>30</v>
      </c>
      <c r="B1295">
        <v>32</v>
      </c>
      <c r="C1295">
        <v>325</v>
      </c>
      <c r="D1295">
        <v>6286</v>
      </c>
      <c r="E1295" t="s">
        <v>1062</v>
      </c>
      <c r="F1295" s="336">
        <v>0</v>
      </c>
    </row>
    <row r="1296" spans="1:6">
      <c r="A1296">
        <v>30</v>
      </c>
      <c r="B1296">
        <v>32</v>
      </c>
      <c r="C1296">
        <v>325</v>
      </c>
      <c r="D1296">
        <v>6331</v>
      </c>
      <c r="E1296" t="s">
        <v>422</v>
      </c>
      <c r="F1296" s="336">
        <v>0</v>
      </c>
    </row>
    <row r="1297" spans="1:6">
      <c r="A1297">
        <v>30</v>
      </c>
      <c r="B1297">
        <v>32</v>
      </c>
      <c r="C1297">
        <v>325</v>
      </c>
      <c r="D1297">
        <v>6593</v>
      </c>
      <c r="E1297" t="s">
        <v>1064</v>
      </c>
      <c r="F1297" s="336">
        <v>0</v>
      </c>
    </row>
    <row r="1298" spans="1:6">
      <c r="A1298">
        <v>30</v>
      </c>
      <c r="B1298">
        <v>32</v>
      </c>
      <c r="C1298">
        <v>325</v>
      </c>
      <c r="D1298">
        <v>6627</v>
      </c>
      <c r="E1298" t="s">
        <v>1084</v>
      </c>
      <c r="F1298" s="336">
        <v>0</v>
      </c>
    </row>
    <row r="1299" spans="1:6">
      <c r="A1299">
        <v>30</v>
      </c>
      <c r="B1299">
        <v>32</v>
      </c>
      <c r="C1299">
        <v>325</v>
      </c>
      <c r="D1299">
        <v>6671</v>
      </c>
      <c r="E1299" t="s">
        <v>1065</v>
      </c>
      <c r="F1299" s="336">
        <v>0</v>
      </c>
    </row>
    <row r="1300" spans="1:6">
      <c r="A1300">
        <v>30</v>
      </c>
      <c r="B1300">
        <v>32</v>
      </c>
      <c r="C1300">
        <v>325</v>
      </c>
      <c r="D1300">
        <v>6719</v>
      </c>
      <c r="E1300" t="s">
        <v>1066</v>
      </c>
      <c r="F1300" s="336">
        <v>0</v>
      </c>
    </row>
    <row r="1301" spans="1:6">
      <c r="A1301">
        <v>30</v>
      </c>
      <c r="B1301">
        <v>32</v>
      </c>
      <c r="C1301">
        <v>325</v>
      </c>
      <c r="D1301">
        <v>6962</v>
      </c>
      <c r="E1301" t="s">
        <v>1067</v>
      </c>
      <c r="F1301" s="336">
        <v>0</v>
      </c>
    </row>
    <row r="1302" spans="1:6">
      <c r="A1302">
        <v>30</v>
      </c>
      <c r="B1302">
        <v>32</v>
      </c>
      <c r="C1302">
        <v>325</v>
      </c>
      <c r="D1302">
        <v>6983</v>
      </c>
      <c r="E1302" t="s">
        <v>578</v>
      </c>
      <c r="F1302" s="336">
        <v>0</v>
      </c>
    </row>
    <row r="1303" spans="1:6">
      <c r="A1303">
        <v>30</v>
      </c>
      <c r="B1303">
        <v>32</v>
      </c>
      <c r="C1303">
        <v>325</v>
      </c>
      <c r="D1303">
        <v>7018</v>
      </c>
      <c r="E1303" t="s">
        <v>697</v>
      </c>
      <c r="F1303" s="336">
        <v>0</v>
      </c>
    </row>
    <row r="1304" spans="1:6">
      <c r="A1304">
        <v>30</v>
      </c>
      <c r="B1304">
        <v>32</v>
      </c>
      <c r="C1304">
        <v>325</v>
      </c>
      <c r="D1304">
        <v>7036</v>
      </c>
      <c r="E1304" t="s">
        <v>879</v>
      </c>
      <c r="F1304" s="336">
        <v>0</v>
      </c>
    </row>
    <row r="1305" spans="1:6">
      <c r="A1305">
        <v>30</v>
      </c>
      <c r="B1305">
        <v>32</v>
      </c>
      <c r="C1305">
        <v>325</v>
      </c>
      <c r="D1305">
        <v>7097</v>
      </c>
      <c r="E1305" t="s">
        <v>1068</v>
      </c>
      <c r="F1305" s="336">
        <v>0</v>
      </c>
    </row>
    <row r="1306" spans="1:6">
      <c r="A1306">
        <v>30</v>
      </c>
      <c r="B1306">
        <v>32</v>
      </c>
      <c r="C1306">
        <v>325</v>
      </c>
      <c r="D1306">
        <v>7116</v>
      </c>
      <c r="E1306" t="s">
        <v>883</v>
      </c>
      <c r="F1306" s="336">
        <v>0</v>
      </c>
    </row>
    <row r="1307" spans="1:6">
      <c r="A1307">
        <v>30</v>
      </c>
      <c r="B1307">
        <v>32</v>
      </c>
      <c r="C1307">
        <v>325</v>
      </c>
      <c r="D1307">
        <v>7138</v>
      </c>
      <c r="E1307" t="s">
        <v>884</v>
      </c>
      <c r="F1307" s="336">
        <v>0</v>
      </c>
    </row>
    <row r="1308" spans="1:6">
      <c r="A1308">
        <v>30</v>
      </c>
      <c r="B1308">
        <v>32</v>
      </c>
      <c r="C1308">
        <v>325</v>
      </c>
      <c r="D1308">
        <v>7157</v>
      </c>
      <c r="E1308" t="s">
        <v>1069</v>
      </c>
      <c r="F1308" s="336">
        <v>0</v>
      </c>
    </row>
    <row r="1309" spans="1:6">
      <c r="A1309">
        <v>30</v>
      </c>
      <c r="B1309">
        <v>32</v>
      </c>
      <c r="C1309">
        <v>325</v>
      </c>
      <c r="D1309">
        <v>7163</v>
      </c>
      <c r="E1309" t="s">
        <v>1085</v>
      </c>
      <c r="F1309" s="336">
        <v>0</v>
      </c>
    </row>
    <row r="1310" spans="1:6">
      <c r="A1310">
        <v>30</v>
      </c>
      <c r="B1310">
        <v>32</v>
      </c>
      <c r="C1310">
        <v>325</v>
      </c>
      <c r="D1310">
        <v>7195</v>
      </c>
      <c r="E1310" t="s">
        <v>349</v>
      </c>
      <c r="F1310" s="336">
        <v>0</v>
      </c>
    </row>
    <row r="1311" spans="1:6">
      <c r="A1311">
        <v>30</v>
      </c>
      <c r="B1311">
        <v>32</v>
      </c>
      <c r="C1311">
        <v>325</v>
      </c>
      <c r="D1311">
        <v>7264</v>
      </c>
      <c r="E1311" t="s">
        <v>887</v>
      </c>
      <c r="F1311" s="336">
        <v>0</v>
      </c>
    </row>
    <row r="1312" spans="1:6">
      <c r="A1312">
        <v>30</v>
      </c>
      <c r="B1312">
        <v>32</v>
      </c>
      <c r="C1312">
        <v>325</v>
      </c>
      <c r="D1312">
        <v>7305</v>
      </c>
      <c r="E1312" t="s">
        <v>1071</v>
      </c>
      <c r="F1312" s="336">
        <v>0</v>
      </c>
    </row>
    <row r="1313" spans="1:6">
      <c r="A1313">
        <v>30</v>
      </c>
      <c r="B1313">
        <v>32</v>
      </c>
      <c r="C1313">
        <v>325</v>
      </c>
      <c r="D1313">
        <v>7328</v>
      </c>
      <c r="E1313" t="s">
        <v>429</v>
      </c>
      <c r="F1313" s="336">
        <v>0</v>
      </c>
    </row>
    <row r="1314" spans="1:6">
      <c r="A1314">
        <v>30</v>
      </c>
      <c r="B1314">
        <v>32</v>
      </c>
      <c r="C1314">
        <v>325</v>
      </c>
      <c r="D1314">
        <v>7348</v>
      </c>
      <c r="E1314" t="s">
        <v>889</v>
      </c>
      <c r="F1314" s="336">
        <v>0</v>
      </c>
    </row>
    <row r="1315" spans="1:6">
      <c r="A1315">
        <v>30</v>
      </c>
      <c r="B1315">
        <v>32</v>
      </c>
      <c r="C1315">
        <v>325</v>
      </c>
      <c r="D1315">
        <v>7349</v>
      </c>
      <c r="E1315" t="s">
        <v>890</v>
      </c>
      <c r="F1315" s="336">
        <v>0</v>
      </c>
    </row>
    <row r="1316" spans="1:6">
      <c r="A1316">
        <v>30</v>
      </c>
      <c r="B1316">
        <v>32</v>
      </c>
      <c r="C1316">
        <v>325</v>
      </c>
      <c r="D1316">
        <v>7355</v>
      </c>
      <c r="E1316" t="s">
        <v>891</v>
      </c>
      <c r="F1316" s="336">
        <v>0</v>
      </c>
    </row>
    <row r="1317" spans="1:6">
      <c r="A1317">
        <v>30</v>
      </c>
      <c r="B1317">
        <v>32</v>
      </c>
      <c r="C1317">
        <v>325</v>
      </c>
      <c r="D1317">
        <v>7381</v>
      </c>
      <c r="E1317" t="s">
        <v>892</v>
      </c>
      <c r="F1317" s="336">
        <v>0</v>
      </c>
    </row>
    <row r="1318" spans="1:6">
      <c r="A1318">
        <v>30</v>
      </c>
      <c r="B1318">
        <v>32</v>
      </c>
      <c r="C1318">
        <v>325</v>
      </c>
      <c r="D1318">
        <v>7412</v>
      </c>
      <c r="E1318" t="s">
        <v>581</v>
      </c>
      <c r="F1318" s="336">
        <v>0</v>
      </c>
    </row>
    <row r="1319" spans="1:6">
      <c r="A1319">
        <v>30</v>
      </c>
      <c r="B1319">
        <v>32</v>
      </c>
      <c r="C1319">
        <v>325</v>
      </c>
      <c r="D1319">
        <v>7550</v>
      </c>
      <c r="E1319" t="s">
        <v>700</v>
      </c>
      <c r="F1319" s="336">
        <v>0</v>
      </c>
    </row>
    <row r="1320" spans="1:6">
      <c r="A1320">
        <v>30</v>
      </c>
      <c r="B1320">
        <v>32</v>
      </c>
      <c r="C1320">
        <v>325</v>
      </c>
      <c r="D1320">
        <v>7660</v>
      </c>
      <c r="E1320" t="s">
        <v>617</v>
      </c>
      <c r="F1320" s="336">
        <v>0</v>
      </c>
    </row>
    <row r="1321" spans="1:6">
      <c r="A1321">
        <v>30</v>
      </c>
      <c r="B1321">
        <v>32</v>
      </c>
      <c r="C1321">
        <v>325</v>
      </c>
      <c r="D1321">
        <v>7777</v>
      </c>
      <c r="E1321" t="s">
        <v>1086</v>
      </c>
      <c r="F1321" s="336">
        <v>0</v>
      </c>
    </row>
    <row r="1322" spans="1:6">
      <c r="A1322">
        <v>30</v>
      </c>
      <c r="B1322">
        <v>32</v>
      </c>
      <c r="C1322">
        <v>325</v>
      </c>
      <c r="D1322">
        <v>7946</v>
      </c>
      <c r="E1322" t="s">
        <v>909</v>
      </c>
      <c r="F1322" s="336">
        <v>0</v>
      </c>
    </row>
    <row r="1323" spans="1:6">
      <c r="A1323">
        <v>30</v>
      </c>
      <c r="B1323">
        <v>32</v>
      </c>
      <c r="C1323">
        <v>325</v>
      </c>
      <c r="D1323">
        <v>8006</v>
      </c>
      <c r="E1323" t="s">
        <v>352</v>
      </c>
      <c r="F1323" s="336">
        <v>0</v>
      </c>
    </row>
    <row r="1324" spans="1:6">
      <c r="A1324">
        <v>30</v>
      </c>
      <c r="B1324">
        <v>32</v>
      </c>
      <c r="C1324">
        <v>325</v>
      </c>
      <c r="D1324">
        <v>8159</v>
      </c>
      <c r="E1324" t="s">
        <v>664</v>
      </c>
      <c r="F1324" s="336">
        <v>0</v>
      </c>
    </row>
    <row r="1325" spans="1:6">
      <c r="A1325">
        <v>30</v>
      </c>
      <c r="B1325">
        <v>32</v>
      </c>
      <c r="C1325">
        <v>325</v>
      </c>
      <c r="D1325">
        <v>8226</v>
      </c>
      <c r="E1325" t="s">
        <v>913</v>
      </c>
      <c r="F1325" s="336">
        <v>0</v>
      </c>
    </row>
    <row r="1326" spans="1:6">
      <c r="A1326">
        <v>30</v>
      </c>
      <c r="B1326">
        <v>32</v>
      </c>
      <c r="C1326">
        <v>325</v>
      </c>
      <c r="D1326">
        <v>8310</v>
      </c>
      <c r="E1326" t="s">
        <v>916</v>
      </c>
      <c r="F1326" s="336">
        <v>0</v>
      </c>
    </row>
    <row r="1327" spans="1:6">
      <c r="A1327">
        <v>30</v>
      </c>
      <c r="B1327">
        <v>32</v>
      </c>
      <c r="C1327">
        <v>325</v>
      </c>
      <c r="D1327">
        <v>8386</v>
      </c>
      <c r="E1327" t="s">
        <v>477</v>
      </c>
      <c r="F1327" s="336">
        <v>0</v>
      </c>
    </row>
    <row r="1328" spans="1:6">
      <c r="A1328">
        <v>30</v>
      </c>
      <c r="B1328">
        <v>32</v>
      </c>
      <c r="C1328">
        <v>325</v>
      </c>
      <c r="D1328">
        <v>8762</v>
      </c>
      <c r="E1328" t="s">
        <v>1075</v>
      </c>
      <c r="F1328" s="336">
        <v>0</v>
      </c>
    </row>
    <row r="1329" spans="1:6">
      <c r="A1329">
        <v>30</v>
      </c>
      <c r="B1329">
        <v>32</v>
      </c>
      <c r="C1329">
        <v>325</v>
      </c>
      <c r="D1329">
        <v>8856</v>
      </c>
      <c r="E1329" t="s">
        <v>931</v>
      </c>
      <c r="F1329" s="336">
        <v>0</v>
      </c>
    </row>
    <row r="1330" spans="1:6">
      <c r="A1330">
        <v>30</v>
      </c>
      <c r="B1330">
        <v>32</v>
      </c>
      <c r="C1330">
        <v>325</v>
      </c>
      <c r="D1330">
        <v>9081</v>
      </c>
      <c r="E1330" t="s">
        <v>936</v>
      </c>
      <c r="F1330" s="336">
        <v>0</v>
      </c>
    </row>
    <row r="1331" spans="1:6">
      <c r="A1331">
        <v>30</v>
      </c>
      <c r="B1331">
        <v>32</v>
      </c>
      <c r="C1331">
        <v>325</v>
      </c>
      <c r="D1331">
        <v>9111</v>
      </c>
      <c r="E1331" t="s">
        <v>1078</v>
      </c>
      <c r="F1331" s="336">
        <v>0</v>
      </c>
    </row>
    <row r="1332" spans="1:6">
      <c r="A1332">
        <v>30</v>
      </c>
      <c r="B1332">
        <v>32</v>
      </c>
      <c r="C1332">
        <v>325</v>
      </c>
      <c r="D1332">
        <v>9242</v>
      </c>
      <c r="E1332" t="s">
        <v>938</v>
      </c>
      <c r="F1332" s="336">
        <v>0</v>
      </c>
    </row>
    <row r="1333" spans="1:6">
      <c r="A1333">
        <v>30</v>
      </c>
      <c r="B1333">
        <v>32</v>
      </c>
      <c r="C1333">
        <v>325</v>
      </c>
      <c r="D1333">
        <v>9250</v>
      </c>
      <c r="E1333" t="s">
        <v>588</v>
      </c>
      <c r="F1333" s="336">
        <v>0</v>
      </c>
    </row>
    <row r="1334" spans="1:6">
      <c r="A1334">
        <v>30</v>
      </c>
      <c r="B1334">
        <v>32</v>
      </c>
      <c r="C1334">
        <v>325</v>
      </c>
      <c r="D1334">
        <v>9296</v>
      </c>
      <c r="E1334" t="s">
        <v>482</v>
      </c>
      <c r="F1334" s="336">
        <v>0</v>
      </c>
    </row>
    <row r="1335" spans="1:6">
      <c r="A1335">
        <v>30</v>
      </c>
      <c r="B1335">
        <v>32</v>
      </c>
      <c r="C1335">
        <v>325</v>
      </c>
      <c r="D1335">
        <v>9329</v>
      </c>
      <c r="E1335" t="s">
        <v>1079</v>
      </c>
      <c r="F1335" s="336">
        <v>0</v>
      </c>
    </row>
    <row r="1336" spans="1:6">
      <c r="A1336">
        <v>30</v>
      </c>
      <c r="B1336">
        <v>32</v>
      </c>
      <c r="C1336">
        <v>325</v>
      </c>
      <c r="D1336">
        <v>9359</v>
      </c>
      <c r="E1336" t="s">
        <v>591</v>
      </c>
      <c r="F1336" s="336">
        <v>0</v>
      </c>
    </row>
    <row r="1337" spans="1:6">
      <c r="A1337">
        <v>30</v>
      </c>
      <c r="B1337">
        <v>32</v>
      </c>
      <c r="C1337">
        <v>325</v>
      </c>
      <c r="D1337">
        <v>9394</v>
      </c>
      <c r="E1337" t="s">
        <v>941</v>
      </c>
      <c r="F1337" s="336">
        <v>0</v>
      </c>
    </row>
    <row r="1338" spans="1:6">
      <c r="A1338">
        <v>30</v>
      </c>
      <c r="B1338">
        <v>32</v>
      </c>
      <c r="C1338">
        <v>325</v>
      </c>
      <c r="D1338">
        <v>9511</v>
      </c>
      <c r="E1338" t="s">
        <v>1087</v>
      </c>
      <c r="F1338" s="336">
        <v>0</v>
      </c>
    </row>
    <row r="1339" spans="1:6">
      <c r="A1339">
        <v>30</v>
      </c>
      <c r="B1339">
        <v>32</v>
      </c>
      <c r="C1339">
        <v>325</v>
      </c>
      <c r="D1339">
        <v>9512</v>
      </c>
      <c r="E1339" t="s">
        <v>943</v>
      </c>
      <c r="F1339" s="336">
        <v>0</v>
      </c>
    </row>
    <row r="1340" spans="1:6">
      <c r="A1340">
        <v>30</v>
      </c>
      <c r="B1340">
        <v>32</v>
      </c>
      <c r="C1340">
        <v>325</v>
      </c>
      <c r="D1340">
        <v>9513</v>
      </c>
      <c r="E1340" t="s">
        <v>1088</v>
      </c>
      <c r="F1340" s="336">
        <v>0</v>
      </c>
    </row>
    <row r="1341" spans="1:6">
      <c r="A1341">
        <v>30</v>
      </c>
      <c r="B1341">
        <v>32</v>
      </c>
      <c r="C1341">
        <v>325</v>
      </c>
      <c r="D1341">
        <v>9553</v>
      </c>
      <c r="E1341" t="s">
        <v>1081</v>
      </c>
      <c r="F1341" s="336">
        <v>0</v>
      </c>
    </row>
    <row r="1342" spans="1:6">
      <c r="A1342">
        <v>30</v>
      </c>
      <c r="B1342">
        <v>32</v>
      </c>
      <c r="C1342">
        <v>325</v>
      </c>
      <c r="D1342">
        <v>9813</v>
      </c>
      <c r="E1342" t="s">
        <v>948</v>
      </c>
      <c r="F1342" s="336">
        <v>0</v>
      </c>
    </row>
    <row r="1343" spans="1:6">
      <c r="A1343">
        <v>30</v>
      </c>
      <c r="B1343">
        <v>32</v>
      </c>
      <c r="C1343">
        <v>325</v>
      </c>
      <c r="D1343">
        <v>9951</v>
      </c>
      <c r="E1343" t="s">
        <v>320</v>
      </c>
      <c r="F1343" s="336">
        <v>0</v>
      </c>
    </row>
    <row r="1344" spans="1:6">
      <c r="A1344">
        <v>30</v>
      </c>
      <c r="B1344">
        <v>32</v>
      </c>
      <c r="C1344">
        <v>326</v>
      </c>
      <c r="D1344">
        <v>1000</v>
      </c>
      <c r="E1344" t="s">
        <v>1089</v>
      </c>
      <c r="F1344" s="336">
        <v>0</v>
      </c>
    </row>
    <row r="1345" spans="1:6">
      <c r="A1345">
        <v>30</v>
      </c>
      <c r="B1345">
        <v>32</v>
      </c>
      <c r="C1345">
        <v>326</v>
      </c>
      <c r="D1345">
        <v>1016</v>
      </c>
      <c r="E1345" t="s">
        <v>1090</v>
      </c>
      <c r="F1345" s="336">
        <v>326329</v>
      </c>
    </row>
    <row r="1346" spans="1:6">
      <c r="A1346">
        <v>30</v>
      </c>
      <c r="B1346">
        <v>32</v>
      </c>
      <c r="C1346">
        <v>326</v>
      </c>
      <c r="D1346">
        <v>1079</v>
      </c>
      <c r="E1346" t="s">
        <v>1091</v>
      </c>
      <c r="F1346" s="336">
        <v>365658</v>
      </c>
    </row>
    <row r="1347" spans="1:6">
      <c r="A1347">
        <v>30</v>
      </c>
      <c r="B1347">
        <v>32</v>
      </c>
      <c r="C1347">
        <v>326</v>
      </c>
      <c r="D1347">
        <v>1207</v>
      </c>
      <c r="E1347" t="s">
        <v>1092</v>
      </c>
      <c r="F1347" s="336">
        <v>-1191140</v>
      </c>
    </row>
    <row r="1348" spans="1:6">
      <c r="A1348">
        <v>30</v>
      </c>
      <c r="B1348">
        <v>32</v>
      </c>
      <c r="C1348">
        <v>326</v>
      </c>
      <c r="D1348">
        <v>1392</v>
      </c>
      <c r="E1348" t="s">
        <v>1093</v>
      </c>
      <c r="F1348" s="336">
        <v>1468706</v>
      </c>
    </row>
    <row r="1349" spans="1:6">
      <c r="A1349">
        <v>30</v>
      </c>
      <c r="B1349">
        <v>32</v>
      </c>
      <c r="C1349">
        <v>326</v>
      </c>
      <c r="D1349">
        <v>1475</v>
      </c>
      <c r="E1349" t="s">
        <v>1094</v>
      </c>
      <c r="F1349" s="336">
        <v>1465169</v>
      </c>
    </row>
    <row r="1350" spans="1:6">
      <c r="A1350">
        <v>30</v>
      </c>
      <c r="B1350">
        <v>32</v>
      </c>
      <c r="C1350">
        <v>326</v>
      </c>
      <c r="D1350">
        <v>1530</v>
      </c>
      <c r="E1350" t="s">
        <v>1095</v>
      </c>
      <c r="F1350" s="336">
        <v>464149</v>
      </c>
    </row>
    <row r="1351" spans="1:6">
      <c r="A1351">
        <v>30</v>
      </c>
      <c r="B1351">
        <v>32</v>
      </c>
      <c r="C1351">
        <v>326</v>
      </c>
      <c r="D1351">
        <v>1771</v>
      </c>
      <c r="E1351" t="s">
        <v>1096</v>
      </c>
      <c r="F1351" s="336">
        <v>154075553</v>
      </c>
    </row>
    <row r="1352" spans="1:6">
      <c r="A1352">
        <v>30</v>
      </c>
      <c r="B1352">
        <v>32</v>
      </c>
      <c r="C1352">
        <v>326</v>
      </c>
      <c r="D1352">
        <v>1812</v>
      </c>
      <c r="E1352" t="s">
        <v>1097</v>
      </c>
      <c r="F1352" s="336">
        <v>7044049</v>
      </c>
    </row>
    <row r="1353" spans="1:6">
      <c r="A1353">
        <v>30</v>
      </c>
      <c r="B1353">
        <v>32</v>
      </c>
      <c r="C1353">
        <v>326</v>
      </c>
      <c r="D1353">
        <v>1826</v>
      </c>
      <c r="E1353" t="s">
        <v>1098</v>
      </c>
      <c r="F1353" s="336">
        <v>4680226</v>
      </c>
    </row>
    <row r="1354" spans="1:6">
      <c r="A1354">
        <v>30</v>
      </c>
      <c r="B1354">
        <v>32</v>
      </c>
      <c r="C1354">
        <v>326</v>
      </c>
      <c r="D1354">
        <v>2027</v>
      </c>
      <c r="E1354" t="s">
        <v>1099</v>
      </c>
      <c r="F1354" s="336">
        <v>5945624</v>
      </c>
    </row>
    <row r="1355" spans="1:6">
      <c r="A1355">
        <v>30</v>
      </c>
      <c r="B1355">
        <v>32</v>
      </c>
      <c r="C1355">
        <v>326</v>
      </c>
      <c r="D1355">
        <v>2067</v>
      </c>
      <c r="E1355" t="s">
        <v>1100</v>
      </c>
      <c r="F1355" s="336">
        <v>6196070</v>
      </c>
    </row>
    <row r="1356" spans="1:6">
      <c r="A1356">
        <v>30</v>
      </c>
      <c r="B1356">
        <v>32</v>
      </c>
      <c r="C1356">
        <v>326</v>
      </c>
      <c r="D1356">
        <v>2081</v>
      </c>
      <c r="E1356" t="s">
        <v>1101</v>
      </c>
      <c r="F1356" s="336">
        <v>43836323</v>
      </c>
    </row>
    <row r="1357" spans="1:6">
      <c r="A1357">
        <v>30</v>
      </c>
      <c r="B1357">
        <v>32</v>
      </c>
      <c r="C1357">
        <v>326</v>
      </c>
      <c r="D1357">
        <v>2176</v>
      </c>
      <c r="E1357" t="s">
        <v>1102</v>
      </c>
      <c r="F1357" s="336">
        <v>3124349</v>
      </c>
    </row>
    <row r="1358" spans="1:6">
      <c r="A1358">
        <v>30</v>
      </c>
      <c r="B1358">
        <v>32</v>
      </c>
      <c r="C1358">
        <v>326</v>
      </c>
      <c r="D1358">
        <v>2183</v>
      </c>
      <c r="E1358" t="s">
        <v>1103</v>
      </c>
      <c r="F1358" s="336">
        <v>177058</v>
      </c>
    </row>
    <row r="1359" spans="1:6">
      <c r="A1359">
        <v>30</v>
      </c>
      <c r="B1359">
        <v>32</v>
      </c>
      <c r="C1359">
        <v>326</v>
      </c>
      <c r="D1359">
        <v>2274</v>
      </c>
      <c r="E1359" t="s">
        <v>1104</v>
      </c>
      <c r="F1359" s="336">
        <v>11188069</v>
      </c>
    </row>
    <row r="1360" spans="1:6">
      <c r="A1360">
        <v>30</v>
      </c>
      <c r="B1360">
        <v>32</v>
      </c>
      <c r="C1360">
        <v>326</v>
      </c>
      <c r="D1360">
        <v>2330</v>
      </c>
      <c r="E1360" t="s">
        <v>1105</v>
      </c>
      <c r="F1360" s="336">
        <v>4146884</v>
      </c>
    </row>
    <row r="1361" spans="1:6">
      <c r="A1361">
        <v>30</v>
      </c>
      <c r="B1361">
        <v>32</v>
      </c>
      <c r="C1361">
        <v>326</v>
      </c>
      <c r="D1361">
        <v>2373</v>
      </c>
      <c r="E1361" t="s">
        <v>1106</v>
      </c>
      <c r="F1361" s="336">
        <v>81676715</v>
      </c>
    </row>
    <row r="1362" spans="1:6">
      <c r="A1362">
        <v>30</v>
      </c>
      <c r="B1362">
        <v>32</v>
      </c>
      <c r="C1362">
        <v>326</v>
      </c>
      <c r="D1362">
        <v>2456</v>
      </c>
      <c r="E1362" t="s">
        <v>1107</v>
      </c>
      <c r="F1362" s="336">
        <v>12085879</v>
      </c>
    </row>
    <row r="1363" spans="1:6">
      <c r="A1363">
        <v>30</v>
      </c>
      <c r="B1363">
        <v>32</v>
      </c>
      <c r="C1363">
        <v>326</v>
      </c>
      <c r="D1363">
        <v>2681</v>
      </c>
      <c r="E1363" t="s">
        <v>1108</v>
      </c>
      <c r="F1363" s="336">
        <v>46770434</v>
      </c>
    </row>
    <row r="1364" spans="1:6">
      <c r="A1364">
        <v>30</v>
      </c>
      <c r="B1364">
        <v>32</v>
      </c>
      <c r="C1364">
        <v>326</v>
      </c>
      <c r="D1364">
        <v>2715</v>
      </c>
      <c r="E1364" t="s">
        <v>1109</v>
      </c>
      <c r="F1364" s="336">
        <v>3035670</v>
      </c>
    </row>
    <row r="1365" spans="1:6">
      <c r="A1365">
        <v>30</v>
      </c>
      <c r="B1365">
        <v>32</v>
      </c>
      <c r="C1365">
        <v>326</v>
      </c>
      <c r="D1365">
        <v>2827</v>
      </c>
      <c r="E1365" t="s">
        <v>1110</v>
      </c>
      <c r="F1365" s="336">
        <v>65283792</v>
      </c>
    </row>
    <row r="1366" spans="1:6">
      <c r="A1366">
        <v>30</v>
      </c>
      <c r="B1366">
        <v>32</v>
      </c>
      <c r="C1366">
        <v>326</v>
      </c>
      <c r="D1366">
        <v>2835</v>
      </c>
      <c r="E1366" t="s">
        <v>1111</v>
      </c>
      <c r="F1366" s="336">
        <v>3261107</v>
      </c>
    </row>
    <row r="1367" spans="1:6">
      <c r="A1367">
        <v>30</v>
      </c>
      <c r="B1367">
        <v>32</v>
      </c>
      <c r="C1367">
        <v>326</v>
      </c>
      <c r="D1367">
        <v>3312</v>
      </c>
      <c r="E1367" t="s">
        <v>1112</v>
      </c>
      <c r="F1367" s="336">
        <v>1953705</v>
      </c>
    </row>
    <row r="1368" spans="1:6">
      <c r="A1368">
        <v>30</v>
      </c>
      <c r="B1368">
        <v>32</v>
      </c>
      <c r="C1368">
        <v>326</v>
      </c>
      <c r="D1368">
        <v>3329</v>
      </c>
      <c r="E1368" t="s">
        <v>1113</v>
      </c>
      <c r="F1368" s="336">
        <v>66501654</v>
      </c>
    </row>
    <row r="1369" spans="1:6">
      <c r="A1369">
        <v>30</v>
      </c>
      <c r="B1369">
        <v>32</v>
      </c>
      <c r="C1369">
        <v>326</v>
      </c>
      <c r="D1369">
        <v>3406</v>
      </c>
      <c r="E1369" t="s">
        <v>1114</v>
      </c>
      <c r="F1369" s="336">
        <v>563023</v>
      </c>
    </row>
    <row r="1370" spans="1:6">
      <c r="A1370">
        <v>30</v>
      </c>
      <c r="B1370">
        <v>32</v>
      </c>
      <c r="C1370">
        <v>326</v>
      </c>
      <c r="D1370">
        <v>3661</v>
      </c>
      <c r="E1370" t="s">
        <v>1115</v>
      </c>
      <c r="F1370" s="336">
        <v>0</v>
      </c>
    </row>
    <row r="1371" spans="1:6">
      <c r="A1371">
        <v>30</v>
      </c>
      <c r="B1371">
        <v>32</v>
      </c>
      <c r="C1371">
        <v>326</v>
      </c>
      <c r="D1371">
        <v>3904</v>
      </c>
      <c r="E1371" t="s">
        <v>1116</v>
      </c>
      <c r="F1371" s="336">
        <v>104917190</v>
      </c>
    </row>
    <row r="1372" spans="1:6">
      <c r="A1372">
        <v>30</v>
      </c>
      <c r="B1372">
        <v>32</v>
      </c>
      <c r="C1372">
        <v>326</v>
      </c>
      <c r="D1372">
        <v>3904</v>
      </c>
      <c r="E1372" t="s">
        <v>1117</v>
      </c>
      <c r="F1372" s="336">
        <v>42933766</v>
      </c>
    </row>
    <row r="1373" spans="1:6">
      <c r="A1373">
        <v>30</v>
      </c>
      <c r="B1373">
        <v>32</v>
      </c>
      <c r="C1373">
        <v>326</v>
      </c>
      <c r="D1373">
        <v>4258</v>
      </c>
      <c r="E1373" t="s">
        <v>1118</v>
      </c>
      <c r="F1373" s="336">
        <v>47343</v>
      </c>
    </row>
    <row r="1374" spans="1:6">
      <c r="A1374">
        <v>30</v>
      </c>
      <c r="B1374">
        <v>32</v>
      </c>
      <c r="C1374">
        <v>326</v>
      </c>
      <c r="D1374">
        <v>4332</v>
      </c>
      <c r="E1374" t="s">
        <v>1119</v>
      </c>
      <c r="F1374" s="336">
        <v>3324764</v>
      </c>
    </row>
    <row r="1375" spans="1:6">
      <c r="A1375">
        <v>30</v>
      </c>
      <c r="B1375">
        <v>32</v>
      </c>
      <c r="C1375">
        <v>326</v>
      </c>
      <c r="D1375">
        <v>4615</v>
      </c>
      <c r="E1375" t="s">
        <v>1120</v>
      </c>
      <c r="F1375" s="336">
        <v>73978</v>
      </c>
    </row>
    <row r="1376" spans="1:6">
      <c r="A1376">
        <v>30</v>
      </c>
      <c r="B1376">
        <v>32</v>
      </c>
      <c r="C1376">
        <v>326</v>
      </c>
      <c r="D1376">
        <v>4794</v>
      </c>
      <c r="E1376" t="s">
        <v>1121</v>
      </c>
      <c r="F1376" s="336">
        <v>0</v>
      </c>
    </row>
    <row r="1377" spans="1:6">
      <c r="A1377">
        <v>30</v>
      </c>
      <c r="B1377">
        <v>32</v>
      </c>
      <c r="C1377">
        <v>326</v>
      </c>
      <c r="D1377">
        <v>4799</v>
      </c>
      <c r="E1377" t="s">
        <v>1122</v>
      </c>
      <c r="F1377" s="336">
        <v>2481666</v>
      </c>
    </row>
    <row r="1378" spans="1:6">
      <c r="A1378">
        <v>30</v>
      </c>
      <c r="B1378">
        <v>32</v>
      </c>
      <c r="C1378">
        <v>326</v>
      </c>
      <c r="D1378">
        <v>5194</v>
      </c>
      <c r="E1378" t="s">
        <v>1123</v>
      </c>
      <c r="F1378" s="336">
        <v>8304677</v>
      </c>
    </row>
    <row r="1379" spans="1:6">
      <c r="A1379">
        <v>30</v>
      </c>
      <c r="B1379">
        <v>32</v>
      </c>
      <c r="C1379">
        <v>326</v>
      </c>
      <c r="D1379">
        <v>5372</v>
      </c>
      <c r="E1379" t="s">
        <v>1124</v>
      </c>
      <c r="F1379" s="336">
        <v>0</v>
      </c>
    </row>
    <row r="1380" spans="1:6">
      <c r="A1380">
        <v>30</v>
      </c>
      <c r="B1380">
        <v>32</v>
      </c>
      <c r="C1380">
        <v>326</v>
      </c>
      <c r="D1380">
        <v>5578</v>
      </c>
      <c r="E1380" t="s">
        <v>1125</v>
      </c>
      <c r="F1380" s="336">
        <v>4811653</v>
      </c>
    </row>
    <row r="1381" spans="1:6">
      <c r="A1381">
        <v>30</v>
      </c>
      <c r="B1381">
        <v>32</v>
      </c>
      <c r="C1381">
        <v>326</v>
      </c>
      <c r="D1381">
        <v>5607</v>
      </c>
      <c r="E1381" t="s">
        <v>1126</v>
      </c>
      <c r="F1381" s="336">
        <v>134127</v>
      </c>
    </row>
    <row r="1382" spans="1:6">
      <c r="A1382">
        <v>30</v>
      </c>
      <c r="B1382">
        <v>32</v>
      </c>
      <c r="C1382">
        <v>326</v>
      </c>
      <c r="D1382">
        <v>5661</v>
      </c>
      <c r="E1382" t="s">
        <v>1127</v>
      </c>
      <c r="F1382" s="336">
        <v>569898</v>
      </c>
    </row>
    <row r="1383" spans="1:6">
      <c r="A1383">
        <v>30</v>
      </c>
      <c r="B1383">
        <v>32</v>
      </c>
      <c r="C1383">
        <v>326</v>
      </c>
      <c r="D1383">
        <v>5932</v>
      </c>
      <c r="E1383" t="s">
        <v>1128</v>
      </c>
      <c r="F1383" s="336">
        <v>1140466</v>
      </c>
    </row>
    <row r="1384" spans="1:6">
      <c r="A1384">
        <v>30</v>
      </c>
      <c r="B1384">
        <v>32</v>
      </c>
      <c r="C1384">
        <v>326</v>
      </c>
      <c r="D1384">
        <v>5945</v>
      </c>
      <c r="E1384" t="s">
        <v>1129</v>
      </c>
      <c r="F1384" s="336">
        <v>2017569</v>
      </c>
    </row>
    <row r="1385" spans="1:6">
      <c r="A1385">
        <v>30</v>
      </c>
      <c r="B1385">
        <v>32</v>
      </c>
      <c r="C1385">
        <v>326</v>
      </c>
      <c r="D1385">
        <v>6042</v>
      </c>
      <c r="E1385" t="s">
        <v>1130</v>
      </c>
      <c r="F1385" s="336">
        <v>0</v>
      </c>
    </row>
    <row r="1386" spans="1:6">
      <c r="A1386">
        <v>30</v>
      </c>
      <c r="B1386">
        <v>32</v>
      </c>
      <c r="C1386">
        <v>326</v>
      </c>
      <c r="D1386">
        <v>6417</v>
      </c>
      <c r="E1386" t="s">
        <v>1131</v>
      </c>
      <c r="F1386" s="336">
        <v>340939</v>
      </c>
    </row>
    <row r="1387" spans="1:6">
      <c r="A1387">
        <v>30</v>
      </c>
      <c r="B1387">
        <v>32</v>
      </c>
      <c r="C1387">
        <v>326</v>
      </c>
      <c r="D1387">
        <v>6500</v>
      </c>
      <c r="E1387" t="s">
        <v>1132</v>
      </c>
      <c r="F1387" s="336">
        <v>498674</v>
      </c>
    </row>
    <row r="1388" spans="1:6">
      <c r="A1388">
        <v>30</v>
      </c>
      <c r="B1388">
        <v>32</v>
      </c>
      <c r="C1388">
        <v>326</v>
      </c>
      <c r="D1388">
        <v>6518</v>
      </c>
      <c r="E1388" t="s">
        <v>1133</v>
      </c>
      <c r="F1388" s="336">
        <v>219979</v>
      </c>
    </row>
    <row r="1389" spans="1:6">
      <c r="A1389">
        <v>30</v>
      </c>
      <c r="B1389">
        <v>32</v>
      </c>
      <c r="C1389">
        <v>326</v>
      </c>
      <c r="D1389">
        <v>6744</v>
      </c>
      <c r="E1389" t="s">
        <v>1134</v>
      </c>
      <c r="F1389" s="336">
        <v>994996</v>
      </c>
    </row>
    <row r="1390" spans="1:6">
      <c r="A1390">
        <v>30</v>
      </c>
      <c r="B1390">
        <v>32</v>
      </c>
      <c r="C1390">
        <v>326</v>
      </c>
      <c r="D1390">
        <v>6826</v>
      </c>
      <c r="E1390" t="s">
        <v>1135</v>
      </c>
      <c r="F1390" s="336">
        <v>139801541</v>
      </c>
    </row>
    <row r="1391" spans="1:6">
      <c r="A1391">
        <v>30</v>
      </c>
      <c r="B1391">
        <v>32</v>
      </c>
      <c r="C1391">
        <v>326</v>
      </c>
      <c r="D1391">
        <v>6868</v>
      </c>
      <c r="E1391" t="s">
        <v>1136</v>
      </c>
      <c r="F1391" s="336">
        <v>800361</v>
      </c>
    </row>
    <row r="1392" spans="1:6">
      <c r="A1392">
        <v>30</v>
      </c>
      <c r="B1392">
        <v>32</v>
      </c>
      <c r="C1392">
        <v>326</v>
      </c>
      <c r="D1392">
        <v>6975</v>
      </c>
      <c r="E1392" t="s">
        <v>1137</v>
      </c>
      <c r="F1392" s="336">
        <v>40358909</v>
      </c>
    </row>
    <row r="1393" spans="1:6">
      <c r="A1393">
        <v>30</v>
      </c>
      <c r="B1393">
        <v>32</v>
      </c>
      <c r="C1393">
        <v>326</v>
      </c>
      <c r="D1393">
        <v>6981</v>
      </c>
      <c r="E1393" t="s">
        <v>1138</v>
      </c>
      <c r="F1393" s="336">
        <v>46898</v>
      </c>
    </row>
    <row r="1394" spans="1:6">
      <c r="A1394">
        <v>30</v>
      </c>
      <c r="B1394">
        <v>32</v>
      </c>
      <c r="C1394">
        <v>326</v>
      </c>
      <c r="D1394">
        <v>6990</v>
      </c>
      <c r="E1394" t="s">
        <v>1139</v>
      </c>
      <c r="F1394" s="336">
        <v>88084</v>
      </c>
    </row>
    <row r="1395" spans="1:6">
      <c r="A1395">
        <v>30</v>
      </c>
      <c r="B1395">
        <v>32</v>
      </c>
      <c r="C1395">
        <v>326</v>
      </c>
      <c r="D1395">
        <v>7003</v>
      </c>
      <c r="E1395" t="s">
        <v>1140</v>
      </c>
      <c r="F1395" s="336">
        <v>0</v>
      </c>
    </row>
    <row r="1396" spans="1:6">
      <c r="A1396">
        <v>30</v>
      </c>
      <c r="B1396">
        <v>32</v>
      </c>
      <c r="C1396">
        <v>326</v>
      </c>
      <c r="D1396">
        <v>7146</v>
      </c>
      <c r="E1396" t="s">
        <v>1141</v>
      </c>
      <c r="F1396" s="336">
        <v>0</v>
      </c>
    </row>
    <row r="1397" spans="1:6">
      <c r="A1397">
        <v>30</v>
      </c>
      <c r="B1397">
        <v>32</v>
      </c>
      <c r="C1397">
        <v>326</v>
      </c>
      <c r="D1397">
        <v>7153</v>
      </c>
      <c r="E1397" t="s">
        <v>1142</v>
      </c>
      <c r="F1397" s="336">
        <v>305510</v>
      </c>
    </row>
    <row r="1398" spans="1:6">
      <c r="A1398">
        <v>30</v>
      </c>
      <c r="B1398">
        <v>32</v>
      </c>
      <c r="C1398">
        <v>326</v>
      </c>
      <c r="D1398">
        <v>7392</v>
      </c>
      <c r="E1398" t="s">
        <v>1143</v>
      </c>
      <c r="F1398" s="336">
        <v>517759</v>
      </c>
    </row>
    <row r="1399" spans="1:6">
      <c r="A1399">
        <v>30</v>
      </c>
      <c r="B1399">
        <v>32</v>
      </c>
      <c r="C1399">
        <v>326</v>
      </c>
      <c r="D1399">
        <v>7395</v>
      </c>
      <c r="E1399" t="s">
        <v>1144</v>
      </c>
      <c r="F1399" s="336">
        <v>5759998</v>
      </c>
    </row>
    <row r="1400" spans="1:6">
      <c r="A1400">
        <v>30</v>
      </c>
      <c r="B1400">
        <v>32</v>
      </c>
      <c r="C1400">
        <v>326</v>
      </c>
      <c r="D1400">
        <v>7463</v>
      </c>
      <c r="E1400" t="s">
        <v>1145</v>
      </c>
      <c r="F1400" s="336">
        <v>2974674</v>
      </c>
    </row>
    <row r="1401" spans="1:6">
      <c r="A1401">
        <v>30</v>
      </c>
      <c r="B1401">
        <v>32</v>
      </c>
      <c r="C1401">
        <v>326</v>
      </c>
      <c r="D1401">
        <v>7628</v>
      </c>
      <c r="E1401" t="s">
        <v>1146</v>
      </c>
      <c r="F1401" s="336">
        <v>1053222</v>
      </c>
    </row>
    <row r="1402" spans="1:6">
      <c r="A1402">
        <v>30</v>
      </c>
      <c r="B1402">
        <v>32</v>
      </c>
      <c r="C1402">
        <v>326</v>
      </c>
      <c r="D1402">
        <v>7698</v>
      </c>
      <c r="E1402" t="s">
        <v>1147</v>
      </c>
      <c r="F1402" s="336">
        <v>6614692</v>
      </c>
    </row>
    <row r="1403" spans="1:6">
      <c r="A1403">
        <v>30</v>
      </c>
      <c r="B1403">
        <v>32</v>
      </c>
      <c r="C1403">
        <v>326</v>
      </c>
      <c r="D1403">
        <v>7732</v>
      </c>
      <c r="E1403" t="s">
        <v>1148</v>
      </c>
      <c r="F1403" s="336">
        <v>3213171</v>
      </c>
    </row>
    <row r="1404" spans="1:6">
      <c r="A1404">
        <v>30</v>
      </c>
      <c r="B1404">
        <v>32</v>
      </c>
      <c r="C1404">
        <v>326</v>
      </c>
      <c r="D1404">
        <v>7756</v>
      </c>
      <c r="E1404" t="s">
        <v>1149</v>
      </c>
      <c r="F1404" s="336">
        <v>378121</v>
      </c>
    </row>
    <row r="1405" spans="1:6">
      <c r="A1405">
        <v>30</v>
      </c>
      <c r="B1405">
        <v>32</v>
      </c>
      <c r="C1405">
        <v>326</v>
      </c>
      <c r="D1405">
        <v>7827</v>
      </c>
      <c r="E1405" t="s">
        <v>1150</v>
      </c>
      <c r="F1405" s="336">
        <v>10182314</v>
      </c>
    </row>
    <row r="1406" spans="1:6">
      <c r="A1406">
        <v>30</v>
      </c>
      <c r="B1406">
        <v>32</v>
      </c>
      <c r="C1406">
        <v>326</v>
      </c>
      <c r="D1406">
        <v>7834</v>
      </c>
      <c r="E1406" t="s">
        <v>1151</v>
      </c>
      <c r="F1406" s="336">
        <v>101497</v>
      </c>
    </row>
    <row r="1407" spans="1:6">
      <c r="A1407">
        <v>30</v>
      </c>
      <c r="B1407">
        <v>32</v>
      </c>
      <c r="C1407">
        <v>326</v>
      </c>
      <c r="D1407">
        <v>8020</v>
      </c>
      <c r="E1407" t="s">
        <v>1152</v>
      </c>
      <c r="F1407" s="336">
        <v>2185836</v>
      </c>
    </row>
    <row r="1408" spans="1:6">
      <c r="A1408">
        <v>30</v>
      </c>
      <c r="B1408">
        <v>32</v>
      </c>
      <c r="C1408">
        <v>326</v>
      </c>
      <c r="D1408">
        <v>8050</v>
      </c>
      <c r="E1408" t="s">
        <v>1153</v>
      </c>
      <c r="F1408" s="336">
        <v>1736275</v>
      </c>
    </row>
    <row r="1409" spans="1:6">
      <c r="A1409">
        <v>30</v>
      </c>
      <c r="B1409">
        <v>32</v>
      </c>
      <c r="C1409">
        <v>326</v>
      </c>
      <c r="D1409">
        <v>8108</v>
      </c>
      <c r="E1409" t="s">
        <v>1154</v>
      </c>
      <c r="F1409" s="336">
        <v>452148</v>
      </c>
    </row>
    <row r="1410" spans="1:6">
      <c r="A1410">
        <v>30</v>
      </c>
      <c r="B1410">
        <v>32</v>
      </c>
      <c r="C1410">
        <v>326</v>
      </c>
      <c r="D1410">
        <v>8263</v>
      </c>
      <c r="E1410" t="s">
        <v>1155</v>
      </c>
      <c r="F1410" s="336">
        <v>51997</v>
      </c>
    </row>
    <row r="1411" spans="1:6">
      <c r="A1411">
        <v>30</v>
      </c>
      <c r="B1411">
        <v>32</v>
      </c>
      <c r="C1411">
        <v>326</v>
      </c>
      <c r="D1411">
        <v>8373</v>
      </c>
      <c r="E1411" t="s">
        <v>1156</v>
      </c>
      <c r="F1411" s="336">
        <v>0</v>
      </c>
    </row>
    <row r="1412" spans="1:6">
      <c r="A1412">
        <v>30</v>
      </c>
      <c r="B1412">
        <v>32</v>
      </c>
      <c r="C1412">
        <v>326</v>
      </c>
      <c r="D1412">
        <v>8451</v>
      </c>
      <c r="E1412" t="s">
        <v>1157</v>
      </c>
      <c r="F1412" s="336">
        <v>0</v>
      </c>
    </row>
    <row r="1413" spans="1:6">
      <c r="A1413">
        <v>30</v>
      </c>
      <c r="B1413">
        <v>32</v>
      </c>
      <c r="C1413">
        <v>326</v>
      </c>
      <c r="D1413">
        <v>8492</v>
      </c>
      <c r="E1413" t="s">
        <v>1158</v>
      </c>
      <c r="F1413" s="336">
        <v>7985035</v>
      </c>
    </row>
    <row r="1414" spans="1:6">
      <c r="A1414">
        <v>30</v>
      </c>
      <c r="B1414">
        <v>32</v>
      </c>
      <c r="C1414">
        <v>326</v>
      </c>
      <c r="D1414">
        <v>8708</v>
      </c>
      <c r="E1414" t="s">
        <v>1159</v>
      </c>
      <c r="F1414" s="336">
        <v>1306745</v>
      </c>
    </row>
    <row r="1415" spans="1:6">
      <c r="A1415">
        <v>30</v>
      </c>
      <c r="B1415">
        <v>32</v>
      </c>
      <c r="C1415">
        <v>326</v>
      </c>
      <c r="D1415">
        <v>8906</v>
      </c>
      <c r="E1415" t="s">
        <v>1160</v>
      </c>
      <c r="F1415" s="336">
        <v>25372670</v>
      </c>
    </row>
    <row r="1416" spans="1:6">
      <c r="A1416">
        <v>30</v>
      </c>
      <c r="B1416">
        <v>32</v>
      </c>
      <c r="C1416">
        <v>326</v>
      </c>
      <c r="D1416">
        <v>8931</v>
      </c>
      <c r="E1416" t="s">
        <v>1161</v>
      </c>
      <c r="F1416" s="336">
        <v>64289</v>
      </c>
    </row>
    <row r="1417" spans="1:6">
      <c r="A1417">
        <v>30</v>
      </c>
      <c r="B1417">
        <v>32</v>
      </c>
      <c r="C1417">
        <v>326</v>
      </c>
      <c r="D1417">
        <v>8952</v>
      </c>
      <c r="E1417" t="s">
        <v>1162</v>
      </c>
      <c r="F1417" s="336">
        <v>7741475</v>
      </c>
    </row>
    <row r="1418" spans="1:6">
      <c r="A1418">
        <v>30</v>
      </c>
      <c r="B1418">
        <v>32</v>
      </c>
      <c r="C1418">
        <v>326</v>
      </c>
      <c r="D1418">
        <v>9007</v>
      </c>
      <c r="E1418" t="s">
        <v>1163</v>
      </c>
      <c r="F1418" s="336">
        <v>154206</v>
      </c>
    </row>
    <row r="1419" spans="1:6">
      <c r="A1419">
        <v>30</v>
      </c>
      <c r="B1419">
        <v>32</v>
      </c>
      <c r="C1419">
        <v>326</v>
      </c>
      <c r="D1419">
        <v>9187</v>
      </c>
      <c r="E1419" t="s">
        <v>1164</v>
      </c>
      <c r="F1419" s="336">
        <v>0</v>
      </c>
    </row>
    <row r="1420" spans="1:6">
      <c r="A1420">
        <v>30</v>
      </c>
      <c r="B1420">
        <v>32</v>
      </c>
      <c r="C1420">
        <v>326</v>
      </c>
      <c r="D1420">
        <v>9226</v>
      </c>
      <c r="E1420" t="s">
        <v>1165</v>
      </c>
      <c r="F1420" s="336">
        <v>0</v>
      </c>
    </row>
    <row r="1421" spans="1:6">
      <c r="A1421">
        <v>30</v>
      </c>
      <c r="B1421">
        <v>32</v>
      </c>
      <c r="C1421">
        <v>326</v>
      </c>
      <c r="D1421">
        <v>9228</v>
      </c>
      <c r="E1421" t="s">
        <v>1166</v>
      </c>
      <c r="F1421" s="336">
        <v>0</v>
      </c>
    </row>
    <row r="1422" spans="1:6">
      <c r="A1422">
        <v>30</v>
      </c>
      <c r="B1422">
        <v>32</v>
      </c>
      <c r="C1422">
        <v>326</v>
      </c>
      <c r="D1422">
        <v>9263</v>
      </c>
      <c r="E1422" t="s">
        <v>1167</v>
      </c>
      <c r="F1422" s="336">
        <v>0</v>
      </c>
    </row>
    <row r="1423" spans="1:6">
      <c r="A1423">
        <v>30</v>
      </c>
      <c r="B1423">
        <v>32</v>
      </c>
      <c r="C1423">
        <v>326</v>
      </c>
      <c r="D1423">
        <v>9270</v>
      </c>
      <c r="E1423" t="s">
        <v>1168</v>
      </c>
      <c r="F1423" s="336">
        <v>0</v>
      </c>
    </row>
    <row r="1424" spans="1:6">
      <c r="A1424">
        <v>30</v>
      </c>
      <c r="B1424">
        <v>32</v>
      </c>
      <c r="C1424">
        <v>326</v>
      </c>
      <c r="D1424">
        <v>9402</v>
      </c>
      <c r="E1424" t="s">
        <v>1169</v>
      </c>
      <c r="F1424" s="336">
        <v>0</v>
      </c>
    </row>
    <row r="1425" spans="1:6">
      <c r="A1425">
        <v>30</v>
      </c>
      <c r="B1425">
        <v>32</v>
      </c>
      <c r="C1425">
        <v>326</v>
      </c>
      <c r="D1425">
        <v>9403</v>
      </c>
      <c r="E1425" t="s">
        <v>1170</v>
      </c>
      <c r="F1425" s="336">
        <v>0</v>
      </c>
    </row>
    <row r="1426" spans="1:6">
      <c r="A1426">
        <v>30</v>
      </c>
      <c r="B1426">
        <v>32</v>
      </c>
      <c r="C1426">
        <v>326</v>
      </c>
      <c r="D1426">
        <v>9488</v>
      </c>
      <c r="E1426" t="s">
        <v>1171</v>
      </c>
      <c r="F1426" s="336">
        <v>0</v>
      </c>
    </row>
    <row r="1427" spans="1:6">
      <c r="A1427">
        <v>30</v>
      </c>
      <c r="B1427">
        <v>32</v>
      </c>
      <c r="C1427">
        <v>326</v>
      </c>
      <c r="D1427">
        <v>9630</v>
      </c>
      <c r="E1427" t="s">
        <v>1172</v>
      </c>
      <c r="F1427" s="336">
        <v>1064637</v>
      </c>
    </row>
    <row r="1428" spans="1:6">
      <c r="A1428">
        <v>30</v>
      </c>
      <c r="B1428">
        <v>32</v>
      </c>
      <c r="C1428">
        <v>326</v>
      </c>
      <c r="D1428">
        <v>9658</v>
      </c>
      <c r="E1428" t="s">
        <v>1173</v>
      </c>
      <c r="F1428" s="336">
        <v>0</v>
      </c>
    </row>
    <row r="1429" spans="1:6">
      <c r="A1429">
        <v>30</v>
      </c>
      <c r="B1429">
        <v>32</v>
      </c>
      <c r="C1429">
        <v>326</v>
      </c>
      <c r="D1429">
        <v>9680</v>
      </c>
      <c r="E1429" t="s">
        <v>1174</v>
      </c>
      <c r="F1429" s="336">
        <v>1214713</v>
      </c>
    </row>
    <row r="1430" spans="1:6">
      <c r="A1430">
        <v>30</v>
      </c>
      <c r="B1430">
        <v>32</v>
      </c>
      <c r="C1430">
        <v>326</v>
      </c>
      <c r="D1430">
        <v>9751</v>
      </c>
      <c r="E1430" t="s">
        <v>1175</v>
      </c>
      <c r="F1430" s="336">
        <v>0</v>
      </c>
    </row>
    <row r="1431" spans="1:6">
      <c r="A1431">
        <v>30</v>
      </c>
      <c r="B1431">
        <v>32</v>
      </c>
      <c r="C1431">
        <v>326</v>
      </c>
      <c r="D1431">
        <v>9806</v>
      </c>
      <c r="E1431" t="s">
        <v>1176</v>
      </c>
      <c r="F1431" s="336">
        <v>1157211</v>
      </c>
    </row>
    <row r="1432" spans="1:6">
      <c r="A1432">
        <v>30</v>
      </c>
      <c r="B1432">
        <v>32</v>
      </c>
      <c r="C1432">
        <v>329</v>
      </c>
      <c r="D1432">
        <v>81</v>
      </c>
      <c r="E1432" t="s">
        <v>277</v>
      </c>
      <c r="F1432" s="336">
        <v>0</v>
      </c>
    </row>
    <row r="1433" spans="1:6">
      <c r="A1433">
        <v>30</v>
      </c>
      <c r="B1433">
        <v>32</v>
      </c>
      <c r="C1433">
        <v>329</v>
      </c>
      <c r="D1433">
        <v>1231</v>
      </c>
      <c r="E1433" t="s">
        <v>675</v>
      </c>
      <c r="F1433" s="336">
        <v>0</v>
      </c>
    </row>
    <row r="1434" spans="1:6">
      <c r="A1434">
        <v>30</v>
      </c>
      <c r="B1434">
        <v>32</v>
      </c>
      <c r="C1434">
        <v>329</v>
      </c>
      <c r="D1434">
        <v>1590</v>
      </c>
      <c r="E1434" t="s">
        <v>741</v>
      </c>
      <c r="F1434" s="336">
        <v>0</v>
      </c>
    </row>
    <row r="1435" spans="1:6">
      <c r="A1435">
        <v>30</v>
      </c>
      <c r="B1435">
        <v>32</v>
      </c>
      <c r="C1435">
        <v>329</v>
      </c>
      <c r="D1435">
        <v>1737</v>
      </c>
      <c r="E1435" t="s">
        <v>391</v>
      </c>
      <c r="F1435" s="336">
        <v>210120</v>
      </c>
    </row>
    <row r="1436" spans="1:6">
      <c r="A1436">
        <v>30</v>
      </c>
      <c r="B1436">
        <v>32</v>
      </c>
      <c r="C1436">
        <v>329</v>
      </c>
      <c r="D1436">
        <v>2968</v>
      </c>
      <c r="E1436" t="s">
        <v>779</v>
      </c>
      <c r="F1436" s="336">
        <v>369200</v>
      </c>
    </row>
    <row r="1437" spans="1:6">
      <c r="A1437">
        <v>30</v>
      </c>
      <c r="B1437">
        <v>32</v>
      </c>
      <c r="C1437">
        <v>329</v>
      </c>
      <c r="D1437">
        <v>3412</v>
      </c>
      <c r="E1437" t="s">
        <v>712</v>
      </c>
      <c r="F1437" s="336">
        <v>5757322</v>
      </c>
    </row>
    <row r="1438" spans="1:6">
      <c r="A1438">
        <v>30</v>
      </c>
      <c r="B1438">
        <v>32</v>
      </c>
      <c r="C1438">
        <v>329</v>
      </c>
      <c r="D1438">
        <v>4476</v>
      </c>
      <c r="E1438" t="s">
        <v>819</v>
      </c>
      <c r="F1438" s="336">
        <v>0</v>
      </c>
    </row>
    <row r="1439" spans="1:6">
      <c r="A1439">
        <v>30</v>
      </c>
      <c r="B1439">
        <v>32</v>
      </c>
      <c r="C1439">
        <v>329</v>
      </c>
      <c r="D1439">
        <v>4488</v>
      </c>
      <c r="E1439" t="s">
        <v>410</v>
      </c>
      <c r="F1439" s="336">
        <v>561328715</v>
      </c>
    </row>
    <row r="1440" spans="1:6">
      <c r="A1440">
        <v>30</v>
      </c>
      <c r="B1440">
        <v>32</v>
      </c>
      <c r="C1440">
        <v>329</v>
      </c>
      <c r="D1440">
        <v>4857</v>
      </c>
      <c r="E1440" t="s">
        <v>651</v>
      </c>
      <c r="F1440" s="336">
        <v>0</v>
      </c>
    </row>
    <row r="1441" spans="1:6">
      <c r="A1441">
        <v>30</v>
      </c>
      <c r="B1441">
        <v>32</v>
      </c>
      <c r="C1441">
        <v>329</v>
      </c>
      <c r="D1441">
        <v>7018</v>
      </c>
      <c r="E1441" t="s">
        <v>697</v>
      </c>
      <c r="F1441" s="336">
        <v>0</v>
      </c>
    </row>
    <row r="1442" spans="1:6">
      <c r="A1442">
        <v>30</v>
      </c>
      <c r="B1442">
        <v>32</v>
      </c>
      <c r="C1442">
        <v>329</v>
      </c>
      <c r="D1442">
        <v>7535</v>
      </c>
      <c r="E1442" t="s">
        <v>1177</v>
      </c>
      <c r="F1442" s="336">
        <v>0</v>
      </c>
    </row>
    <row r="1443" spans="1:6">
      <c r="A1443">
        <v>30</v>
      </c>
      <c r="B1443">
        <v>32</v>
      </c>
      <c r="C1443">
        <v>329</v>
      </c>
      <c r="D1443">
        <v>9191</v>
      </c>
      <c r="E1443" t="s">
        <v>1178</v>
      </c>
      <c r="F1443" s="336">
        <v>160000</v>
      </c>
    </row>
    <row r="1444" spans="1:6">
      <c r="A1444">
        <v>40</v>
      </c>
      <c r="B1444">
        <v>41</v>
      </c>
      <c r="C1444">
        <v>411</v>
      </c>
      <c r="D1444">
        <v>81</v>
      </c>
      <c r="E1444" t="s">
        <v>277</v>
      </c>
      <c r="F1444" s="336">
        <v>19020</v>
      </c>
    </row>
    <row r="1445" spans="1:6">
      <c r="A1445">
        <v>40</v>
      </c>
      <c r="B1445">
        <v>41</v>
      </c>
      <c r="C1445">
        <v>411</v>
      </c>
      <c r="D1445">
        <v>96</v>
      </c>
      <c r="E1445" t="s">
        <v>278</v>
      </c>
      <c r="F1445" s="336">
        <v>186660</v>
      </c>
    </row>
    <row r="1446" spans="1:6">
      <c r="A1446">
        <v>40</v>
      </c>
      <c r="B1446">
        <v>41</v>
      </c>
      <c r="C1446">
        <v>411</v>
      </c>
      <c r="D1446">
        <v>1163</v>
      </c>
      <c r="E1446" t="s">
        <v>1179</v>
      </c>
      <c r="F1446" s="336">
        <v>1590137272</v>
      </c>
    </row>
    <row r="1447" spans="1:6">
      <c r="A1447">
        <v>40</v>
      </c>
      <c r="B1447">
        <v>41</v>
      </c>
      <c r="C1447">
        <v>411</v>
      </c>
      <c r="D1447">
        <v>1365</v>
      </c>
      <c r="E1447" t="s">
        <v>1180</v>
      </c>
      <c r="F1447" s="336">
        <v>121116699</v>
      </c>
    </row>
    <row r="1448" spans="1:6">
      <c r="A1448">
        <v>40</v>
      </c>
      <c r="B1448">
        <v>41</v>
      </c>
      <c r="C1448">
        <v>411</v>
      </c>
      <c r="D1448">
        <v>1369</v>
      </c>
      <c r="E1448" t="s">
        <v>1181</v>
      </c>
      <c r="F1448" s="336">
        <v>16346880</v>
      </c>
    </row>
    <row r="1449" spans="1:6">
      <c r="A1449">
        <v>40</v>
      </c>
      <c r="B1449">
        <v>41</v>
      </c>
      <c r="C1449">
        <v>411</v>
      </c>
      <c r="D1449">
        <v>1573</v>
      </c>
      <c r="E1449" t="s">
        <v>1182</v>
      </c>
      <c r="F1449" s="336">
        <v>11440524</v>
      </c>
    </row>
    <row r="1450" spans="1:6">
      <c r="A1450">
        <v>40</v>
      </c>
      <c r="B1450">
        <v>41</v>
      </c>
      <c r="C1450">
        <v>411</v>
      </c>
      <c r="D1450">
        <v>1732</v>
      </c>
      <c r="E1450" t="s">
        <v>1183</v>
      </c>
      <c r="F1450" s="336">
        <v>18523262</v>
      </c>
    </row>
    <row r="1451" spans="1:6">
      <c r="A1451">
        <v>40</v>
      </c>
      <c r="B1451">
        <v>41</v>
      </c>
      <c r="C1451">
        <v>411</v>
      </c>
      <c r="D1451">
        <v>1732</v>
      </c>
      <c r="E1451" t="s">
        <v>1184</v>
      </c>
      <c r="F1451" s="336">
        <v>43477731</v>
      </c>
    </row>
    <row r="1452" spans="1:6">
      <c r="A1452">
        <v>40</v>
      </c>
      <c r="B1452">
        <v>41</v>
      </c>
      <c r="C1452">
        <v>411</v>
      </c>
      <c r="D1452">
        <v>1875</v>
      </c>
      <c r="E1452" t="s">
        <v>1185</v>
      </c>
      <c r="F1452" s="336">
        <v>261300</v>
      </c>
    </row>
    <row r="1453" spans="1:6">
      <c r="A1453">
        <v>40</v>
      </c>
      <c r="B1453">
        <v>41</v>
      </c>
      <c r="C1453">
        <v>411</v>
      </c>
      <c r="D1453">
        <v>2553</v>
      </c>
      <c r="E1453" t="s">
        <v>1186</v>
      </c>
      <c r="F1453" s="336">
        <v>155920612</v>
      </c>
    </row>
    <row r="1454" spans="1:6">
      <c r="A1454">
        <v>40</v>
      </c>
      <c r="B1454">
        <v>41</v>
      </c>
      <c r="C1454">
        <v>411</v>
      </c>
      <c r="D1454">
        <v>2663</v>
      </c>
      <c r="E1454" t="s">
        <v>1187</v>
      </c>
      <c r="F1454" s="336">
        <v>1450656</v>
      </c>
    </row>
    <row r="1455" spans="1:6">
      <c r="A1455">
        <v>40</v>
      </c>
      <c r="B1455">
        <v>41</v>
      </c>
      <c r="C1455">
        <v>411</v>
      </c>
      <c r="D1455">
        <v>2701</v>
      </c>
      <c r="E1455" t="s">
        <v>1188</v>
      </c>
      <c r="F1455" s="336">
        <v>1234769</v>
      </c>
    </row>
    <row r="1456" spans="1:6">
      <c r="A1456">
        <v>40</v>
      </c>
      <c r="B1456">
        <v>41</v>
      </c>
      <c r="C1456">
        <v>411</v>
      </c>
      <c r="D1456">
        <v>3388</v>
      </c>
      <c r="E1456" t="s">
        <v>1189</v>
      </c>
      <c r="F1456" s="336">
        <v>125400</v>
      </c>
    </row>
    <row r="1457" spans="1:6">
      <c r="A1457">
        <v>40</v>
      </c>
      <c r="B1457">
        <v>41</v>
      </c>
      <c r="C1457">
        <v>411</v>
      </c>
      <c r="D1457">
        <v>3433</v>
      </c>
      <c r="E1457" t="s">
        <v>1190</v>
      </c>
      <c r="F1457" s="336">
        <v>2962576</v>
      </c>
    </row>
    <row r="1458" spans="1:6">
      <c r="A1458">
        <v>40</v>
      </c>
      <c r="B1458">
        <v>41</v>
      </c>
      <c r="C1458">
        <v>411</v>
      </c>
      <c r="D1458">
        <v>3871</v>
      </c>
      <c r="E1458" t="s">
        <v>1191</v>
      </c>
      <c r="F1458" s="336">
        <v>1311707</v>
      </c>
    </row>
    <row r="1459" spans="1:6">
      <c r="A1459">
        <v>40</v>
      </c>
      <c r="B1459">
        <v>41</v>
      </c>
      <c r="C1459">
        <v>411</v>
      </c>
      <c r="D1459">
        <v>3941</v>
      </c>
      <c r="E1459" t="s">
        <v>569</v>
      </c>
      <c r="F1459" s="336">
        <v>620512775</v>
      </c>
    </row>
    <row r="1460" spans="1:6">
      <c r="A1460">
        <v>40</v>
      </c>
      <c r="B1460">
        <v>41</v>
      </c>
      <c r="C1460">
        <v>411</v>
      </c>
      <c r="D1460">
        <v>4000</v>
      </c>
      <c r="E1460" t="s">
        <v>1192</v>
      </c>
      <c r="F1460" s="336">
        <v>1053805</v>
      </c>
    </row>
    <row r="1461" spans="1:6">
      <c r="A1461">
        <v>40</v>
      </c>
      <c r="B1461">
        <v>41</v>
      </c>
      <c r="C1461">
        <v>411</v>
      </c>
      <c r="D1461">
        <v>4032</v>
      </c>
      <c r="E1461" t="s">
        <v>363</v>
      </c>
      <c r="F1461" s="336">
        <v>2255600</v>
      </c>
    </row>
    <row r="1462" spans="1:6">
      <c r="A1462">
        <v>40</v>
      </c>
      <c r="B1462">
        <v>41</v>
      </c>
      <c r="C1462">
        <v>411</v>
      </c>
      <c r="D1462">
        <v>4186</v>
      </c>
      <c r="E1462" t="s">
        <v>1193</v>
      </c>
      <c r="F1462" s="336">
        <v>20000</v>
      </c>
    </row>
    <row r="1463" spans="1:6">
      <c r="A1463">
        <v>40</v>
      </c>
      <c r="B1463">
        <v>41</v>
      </c>
      <c r="C1463">
        <v>411</v>
      </c>
      <c r="D1463">
        <v>4369</v>
      </c>
      <c r="E1463" t="s">
        <v>1194</v>
      </c>
      <c r="F1463" s="336">
        <v>1313630</v>
      </c>
    </row>
    <row r="1464" spans="1:6">
      <c r="A1464">
        <v>40</v>
      </c>
      <c r="B1464">
        <v>41</v>
      </c>
      <c r="C1464">
        <v>411</v>
      </c>
      <c r="D1464">
        <v>4635</v>
      </c>
      <c r="E1464" t="s">
        <v>1195</v>
      </c>
      <c r="F1464" s="336">
        <v>17348732</v>
      </c>
    </row>
    <row r="1465" spans="1:6">
      <c r="A1465">
        <v>40</v>
      </c>
      <c r="B1465">
        <v>41</v>
      </c>
      <c r="C1465">
        <v>411</v>
      </c>
      <c r="D1465">
        <v>5382</v>
      </c>
      <c r="E1465" t="s">
        <v>1196</v>
      </c>
      <c r="F1465" s="336">
        <v>0</v>
      </c>
    </row>
    <row r="1466" spans="1:6">
      <c r="A1466">
        <v>40</v>
      </c>
      <c r="B1466">
        <v>41</v>
      </c>
      <c r="C1466">
        <v>411</v>
      </c>
      <c r="D1466">
        <v>5436</v>
      </c>
      <c r="E1466" t="s">
        <v>575</v>
      </c>
      <c r="F1466" s="336">
        <v>93009276</v>
      </c>
    </row>
    <row r="1467" spans="1:6">
      <c r="A1467">
        <v>40</v>
      </c>
      <c r="B1467">
        <v>41</v>
      </c>
      <c r="C1467">
        <v>411</v>
      </c>
      <c r="D1467">
        <v>5958</v>
      </c>
      <c r="E1467" t="s">
        <v>1197</v>
      </c>
      <c r="F1467" s="336">
        <v>1509007</v>
      </c>
    </row>
    <row r="1468" spans="1:6">
      <c r="A1468">
        <v>40</v>
      </c>
      <c r="B1468">
        <v>41</v>
      </c>
      <c r="C1468">
        <v>411</v>
      </c>
      <c r="D1468">
        <v>6994</v>
      </c>
      <c r="E1468" t="s">
        <v>1198</v>
      </c>
      <c r="F1468" s="336">
        <v>0</v>
      </c>
    </row>
    <row r="1469" spans="1:6">
      <c r="A1469">
        <v>40</v>
      </c>
      <c r="B1469">
        <v>41</v>
      </c>
      <c r="C1469">
        <v>411</v>
      </c>
      <c r="D1469">
        <v>7066</v>
      </c>
      <c r="E1469" t="s">
        <v>1199</v>
      </c>
      <c r="F1469" s="336">
        <v>140000</v>
      </c>
    </row>
    <row r="1470" spans="1:6">
      <c r="A1470">
        <v>40</v>
      </c>
      <c r="B1470">
        <v>41</v>
      </c>
      <c r="C1470">
        <v>411</v>
      </c>
      <c r="D1470">
        <v>7585</v>
      </c>
      <c r="E1470" t="s">
        <v>1200</v>
      </c>
      <c r="F1470" s="336">
        <v>27825738</v>
      </c>
    </row>
    <row r="1471" spans="1:6">
      <c r="A1471">
        <v>40</v>
      </c>
      <c r="B1471">
        <v>41</v>
      </c>
      <c r="C1471">
        <v>411</v>
      </c>
      <c r="D1471">
        <v>8114</v>
      </c>
      <c r="E1471" t="s">
        <v>1201</v>
      </c>
      <c r="F1471" s="336">
        <v>469170</v>
      </c>
    </row>
    <row r="1472" spans="1:6">
      <c r="A1472">
        <v>40</v>
      </c>
      <c r="B1472">
        <v>41</v>
      </c>
      <c r="C1472">
        <v>411</v>
      </c>
      <c r="D1472">
        <v>8419</v>
      </c>
      <c r="E1472" t="s">
        <v>312</v>
      </c>
      <c r="F1472" s="336">
        <v>853440</v>
      </c>
    </row>
    <row r="1473" spans="1:6">
      <c r="A1473">
        <v>40</v>
      </c>
      <c r="B1473">
        <v>41</v>
      </c>
      <c r="C1473">
        <v>411</v>
      </c>
      <c r="D1473">
        <v>8676</v>
      </c>
      <c r="E1473" t="s">
        <v>1202</v>
      </c>
      <c r="F1473" s="336">
        <v>12014850</v>
      </c>
    </row>
    <row r="1474" spans="1:6">
      <c r="A1474">
        <v>40</v>
      </c>
      <c r="B1474">
        <v>41</v>
      </c>
      <c r="C1474">
        <v>411</v>
      </c>
      <c r="D1474">
        <v>8961</v>
      </c>
      <c r="E1474" t="s">
        <v>1203</v>
      </c>
      <c r="F1474" s="336">
        <v>0</v>
      </c>
    </row>
    <row r="1475" spans="1:6">
      <c r="A1475">
        <v>40</v>
      </c>
      <c r="B1475">
        <v>41</v>
      </c>
      <c r="C1475">
        <v>411</v>
      </c>
      <c r="D1475">
        <v>9431</v>
      </c>
      <c r="E1475" t="s">
        <v>1204</v>
      </c>
      <c r="F1475" s="336">
        <v>0</v>
      </c>
    </row>
    <row r="1476" spans="1:6">
      <c r="A1476">
        <v>40</v>
      </c>
      <c r="B1476">
        <v>41</v>
      </c>
      <c r="C1476">
        <v>411</v>
      </c>
      <c r="D1476">
        <v>9707</v>
      </c>
      <c r="E1476" t="s">
        <v>1205</v>
      </c>
      <c r="F1476" s="336">
        <v>27352179</v>
      </c>
    </row>
    <row r="1477" spans="1:6">
      <c r="A1477">
        <v>40</v>
      </c>
      <c r="B1477">
        <v>41</v>
      </c>
      <c r="C1477">
        <v>412</v>
      </c>
      <c r="D1477">
        <v>96</v>
      </c>
      <c r="E1477" t="s">
        <v>278</v>
      </c>
      <c r="F1477" s="336">
        <v>244000</v>
      </c>
    </row>
    <row r="1478" spans="1:6">
      <c r="A1478">
        <v>40</v>
      </c>
      <c r="B1478">
        <v>41</v>
      </c>
      <c r="C1478">
        <v>412</v>
      </c>
      <c r="D1478">
        <v>841</v>
      </c>
      <c r="E1478" t="s">
        <v>279</v>
      </c>
      <c r="F1478" s="336">
        <v>0</v>
      </c>
    </row>
    <row r="1479" spans="1:6">
      <c r="A1479">
        <v>40</v>
      </c>
      <c r="B1479">
        <v>41</v>
      </c>
      <c r="C1479">
        <v>412</v>
      </c>
      <c r="D1479">
        <v>1008</v>
      </c>
      <c r="E1479" t="s">
        <v>1206</v>
      </c>
      <c r="F1479" s="336">
        <v>250536400</v>
      </c>
    </row>
    <row r="1480" spans="1:6">
      <c r="A1480">
        <v>40</v>
      </c>
      <c r="B1480">
        <v>41</v>
      </c>
      <c r="C1480">
        <v>412</v>
      </c>
      <c r="D1480">
        <v>1501</v>
      </c>
      <c r="E1480" t="s">
        <v>1207</v>
      </c>
      <c r="F1480" s="336">
        <v>328080</v>
      </c>
    </row>
    <row r="1481" spans="1:6">
      <c r="A1481">
        <v>40</v>
      </c>
      <c r="B1481">
        <v>41</v>
      </c>
      <c r="C1481">
        <v>412</v>
      </c>
      <c r="D1481">
        <v>1630</v>
      </c>
      <c r="E1481" t="s">
        <v>1208</v>
      </c>
      <c r="F1481" s="336">
        <v>125974946</v>
      </c>
    </row>
    <row r="1482" spans="1:6">
      <c r="A1482">
        <v>40</v>
      </c>
      <c r="B1482">
        <v>41</v>
      </c>
      <c r="C1482">
        <v>412</v>
      </c>
      <c r="D1482">
        <v>1645</v>
      </c>
      <c r="E1482" t="s">
        <v>1209</v>
      </c>
      <c r="F1482" s="336">
        <v>81134979</v>
      </c>
    </row>
    <row r="1483" spans="1:6">
      <c r="A1483">
        <v>40</v>
      </c>
      <c r="B1483">
        <v>41</v>
      </c>
      <c r="C1483">
        <v>412</v>
      </c>
      <c r="D1483">
        <v>1773</v>
      </c>
      <c r="E1483" t="s">
        <v>1210</v>
      </c>
      <c r="F1483" s="336">
        <v>146008066</v>
      </c>
    </row>
    <row r="1484" spans="1:6">
      <c r="A1484">
        <v>40</v>
      </c>
      <c r="B1484">
        <v>41</v>
      </c>
      <c r="C1484">
        <v>412</v>
      </c>
      <c r="D1484">
        <v>2500</v>
      </c>
      <c r="E1484" t="s">
        <v>1211</v>
      </c>
      <c r="F1484" s="336">
        <v>4924800</v>
      </c>
    </row>
    <row r="1485" spans="1:6">
      <c r="A1485">
        <v>40</v>
      </c>
      <c r="B1485">
        <v>41</v>
      </c>
      <c r="C1485">
        <v>412</v>
      </c>
      <c r="D1485">
        <v>2672</v>
      </c>
      <c r="E1485" t="s">
        <v>1212</v>
      </c>
      <c r="F1485" s="336">
        <v>81944056</v>
      </c>
    </row>
    <row r="1486" spans="1:6">
      <c r="A1486">
        <v>40</v>
      </c>
      <c r="B1486">
        <v>41</v>
      </c>
      <c r="C1486">
        <v>412</v>
      </c>
      <c r="D1486">
        <v>2957</v>
      </c>
      <c r="E1486" t="s">
        <v>1213</v>
      </c>
      <c r="F1486" s="336">
        <v>12788077</v>
      </c>
    </row>
    <row r="1487" spans="1:6">
      <c r="A1487">
        <v>40</v>
      </c>
      <c r="B1487">
        <v>41</v>
      </c>
      <c r="C1487">
        <v>412</v>
      </c>
      <c r="D1487">
        <v>3325</v>
      </c>
      <c r="E1487" t="s">
        <v>1214</v>
      </c>
      <c r="F1487" s="336">
        <v>45900942</v>
      </c>
    </row>
    <row r="1488" spans="1:6">
      <c r="A1488">
        <v>40</v>
      </c>
      <c r="B1488">
        <v>41</v>
      </c>
      <c r="C1488">
        <v>412</v>
      </c>
      <c r="D1488">
        <v>3345</v>
      </c>
      <c r="E1488" t="s">
        <v>1215</v>
      </c>
      <c r="F1488" s="336">
        <v>2239560</v>
      </c>
    </row>
    <row r="1489" spans="1:6">
      <c r="A1489">
        <v>40</v>
      </c>
      <c r="B1489">
        <v>41</v>
      </c>
      <c r="C1489">
        <v>412</v>
      </c>
      <c r="D1489">
        <v>3428</v>
      </c>
      <c r="E1489" t="s">
        <v>1216</v>
      </c>
      <c r="F1489" s="336">
        <v>7521704</v>
      </c>
    </row>
    <row r="1490" spans="1:6">
      <c r="A1490">
        <v>40</v>
      </c>
      <c r="B1490">
        <v>41</v>
      </c>
      <c r="C1490">
        <v>412</v>
      </c>
      <c r="D1490">
        <v>3502</v>
      </c>
      <c r="E1490" t="s">
        <v>1217</v>
      </c>
      <c r="F1490" s="336">
        <v>75579623</v>
      </c>
    </row>
    <row r="1491" spans="1:6">
      <c r="A1491">
        <v>40</v>
      </c>
      <c r="B1491">
        <v>41</v>
      </c>
      <c r="C1491">
        <v>412</v>
      </c>
      <c r="D1491">
        <v>3633</v>
      </c>
      <c r="E1491" t="s">
        <v>1218</v>
      </c>
      <c r="F1491" s="336">
        <v>2616276</v>
      </c>
    </row>
    <row r="1492" spans="1:6">
      <c r="A1492">
        <v>40</v>
      </c>
      <c r="B1492">
        <v>41</v>
      </c>
      <c r="C1492">
        <v>412</v>
      </c>
      <c r="D1492">
        <v>3697</v>
      </c>
      <c r="E1492" t="s">
        <v>1219</v>
      </c>
      <c r="F1492" s="336">
        <v>57621424</v>
      </c>
    </row>
    <row r="1493" spans="1:6">
      <c r="A1493">
        <v>40</v>
      </c>
      <c r="B1493">
        <v>41</v>
      </c>
      <c r="C1493">
        <v>412</v>
      </c>
      <c r="D1493">
        <v>3719</v>
      </c>
      <c r="E1493" t="s">
        <v>1220</v>
      </c>
      <c r="F1493" s="336">
        <v>14985600</v>
      </c>
    </row>
    <row r="1494" spans="1:6">
      <c r="A1494">
        <v>40</v>
      </c>
      <c r="B1494">
        <v>41</v>
      </c>
      <c r="C1494">
        <v>412</v>
      </c>
      <c r="D1494">
        <v>3814</v>
      </c>
      <c r="E1494" t="s">
        <v>1221</v>
      </c>
      <c r="F1494" s="336">
        <v>4099539</v>
      </c>
    </row>
    <row r="1495" spans="1:6">
      <c r="A1495">
        <v>40</v>
      </c>
      <c r="B1495">
        <v>41</v>
      </c>
      <c r="C1495">
        <v>412</v>
      </c>
      <c r="D1495">
        <v>3869</v>
      </c>
      <c r="E1495" t="s">
        <v>1222</v>
      </c>
      <c r="F1495" s="336">
        <v>43649692</v>
      </c>
    </row>
    <row r="1496" spans="1:6">
      <c r="A1496">
        <v>40</v>
      </c>
      <c r="B1496">
        <v>41</v>
      </c>
      <c r="C1496">
        <v>412</v>
      </c>
      <c r="D1496">
        <v>3941</v>
      </c>
      <c r="E1496" t="s">
        <v>569</v>
      </c>
      <c r="F1496" s="336">
        <v>0</v>
      </c>
    </row>
    <row r="1497" spans="1:6">
      <c r="A1497">
        <v>40</v>
      </c>
      <c r="B1497">
        <v>41</v>
      </c>
      <c r="C1497">
        <v>412</v>
      </c>
      <c r="D1497">
        <v>4176</v>
      </c>
      <c r="E1497" t="s">
        <v>1223</v>
      </c>
      <c r="F1497" s="336">
        <v>35358730</v>
      </c>
    </row>
    <row r="1498" spans="1:6">
      <c r="A1498">
        <v>40</v>
      </c>
      <c r="B1498">
        <v>41</v>
      </c>
      <c r="C1498">
        <v>412</v>
      </c>
      <c r="D1498">
        <v>4217</v>
      </c>
      <c r="E1498" t="s">
        <v>1224</v>
      </c>
      <c r="F1498" s="336">
        <v>20201876</v>
      </c>
    </row>
    <row r="1499" spans="1:6">
      <c r="A1499">
        <v>40</v>
      </c>
      <c r="B1499">
        <v>41</v>
      </c>
      <c r="C1499">
        <v>412</v>
      </c>
      <c r="D1499">
        <v>4226</v>
      </c>
      <c r="E1499" t="s">
        <v>1225</v>
      </c>
      <c r="F1499" s="336">
        <v>14609000</v>
      </c>
    </row>
    <row r="1500" spans="1:6">
      <c r="A1500">
        <v>40</v>
      </c>
      <c r="B1500">
        <v>41</v>
      </c>
      <c r="C1500">
        <v>412</v>
      </c>
      <c r="D1500">
        <v>4463</v>
      </c>
      <c r="E1500" t="s">
        <v>1226</v>
      </c>
      <c r="F1500" s="336">
        <v>9151860</v>
      </c>
    </row>
    <row r="1501" spans="1:6">
      <c r="A1501">
        <v>40</v>
      </c>
      <c r="B1501">
        <v>41</v>
      </c>
      <c r="C1501">
        <v>412</v>
      </c>
      <c r="D1501">
        <v>5275</v>
      </c>
      <c r="E1501" t="s">
        <v>1227</v>
      </c>
      <c r="F1501" s="336">
        <v>13203460</v>
      </c>
    </row>
    <row r="1502" spans="1:6">
      <c r="A1502">
        <v>40</v>
      </c>
      <c r="B1502">
        <v>41</v>
      </c>
      <c r="C1502">
        <v>412</v>
      </c>
      <c r="D1502">
        <v>5289</v>
      </c>
      <c r="E1502" t="s">
        <v>1228</v>
      </c>
      <c r="F1502" s="336">
        <v>12328763</v>
      </c>
    </row>
    <row r="1503" spans="1:6">
      <c r="A1503">
        <v>40</v>
      </c>
      <c r="B1503">
        <v>41</v>
      </c>
      <c r="C1503">
        <v>412</v>
      </c>
      <c r="D1503">
        <v>5988</v>
      </c>
      <c r="E1503" t="s">
        <v>1229</v>
      </c>
      <c r="F1503" s="336">
        <v>2473314</v>
      </c>
    </row>
    <row r="1504" spans="1:6">
      <c r="A1504">
        <v>40</v>
      </c>
      <c r="B1504">
        <v>41</v>
      </c>
      <c r="C1504">
        <v>412</v>
      </c>
      <c r="D1504">
        <v>6168</v>
      </c>
      <c r="E1504" t="s">
        <v>1230</v>
      </c>
      <c r="F1504" s="336">
        <v>2383080</v>
      </c>
    </row>
    <row r="1505" spans="1:6">
      <c r="A1505">
        <v>40</v>
      </c>
      <c r="B1505">
        <v>41</v>
      </c>
      <c r="C1505">
        <v>412</v>
      </c>
      <c r="D1505">
        <v>6496</v>
      </c>
      <c r="E1505" t="s">
        <v>1231</v>
      </c>
      <c r="F1505" s="336">
        <v>27744932</v>
      </c>
    </row>
    <row r="1506" spans="1:6">
      <c r="A1506">
        <v>40</v>
      </c>
      <c r="B1506">
        <v>41</v>
      </c>
      <c r="C1506">
        <v>412</v>
      </c>
      <c r="D1506">
        <v>6615</v>
      </c>
      <c r="E1506" t="s">
        <v>1232</v>
      </c>
      <c r="F1506" s="336">
        <v>189168944</v>
      </c>
    </row>
    <row r="1507" spans="1:6">
      <c r="A1507">
        <v>40</v>
      </c>
      <c r="B1507">
        <v>41</v>
      </c>
      <c r="C1507">
        <v>412</v>
      </c>
      <c r="D1507">
        <v>6699</v>
      </c>
      <c r="E1507" t="s">
        <v>1233</v>
      </c>
      <c r="F1507" s="336">
        <v>6640084</v>
      </c>
    </row>
    <row r="1508" spans="1:6">
      <c r="A1508">
        <v>40</v>
      </c>
      <c r="B1508">
        <v>41</v>
      </c>
      <c r="C1508">
        <v>412</v>
      </c>
      <c r="D1508">
        <v>6765</v>
      </c>
      <c r="E1508" t="s">
        <v>1234</v>
      </c>
      <c r="F1508" s="336">
        <v>5060107</v>
      </c>
    </row>
    <row r="1509" spans="1:6">
      <c r="A1509">
        <v>40</v>
      </c>
      <c r="B1509">
        <v>41</v>
      </c>
      <c r="C1509">
        <v>412</v>
      </c>
      <c r="D1509">
        <v>6870</v>
      </c>
      <c r="E1509" t="s">
        <v>1235</v>
      </c>
      <c r="F1509" s="336">
        <v>779824</v>
      </c>
    </row>
    <row r="1510" spans="1:6">
      <c r="A1510">
        <v>40</v>
      </c>
      <c r="B1510">
        <v>41</v>
      </c>
      <c r="C1510">
        <v>412</v>
      </c>
      <c r="D1510">
        <v>7489</v>
      </c>
      <c r="E1510" t="s">
        <v>1236</v>
      </c>
      <c r="F1510" s="336">
        <v>3237888</v>
      </c>
    </row>
    <row r="1511" spans="1:6">
      <c r="A1511">
        <v>40</v>
      </c>
      <c r="B1511">
        <v>41</v>
      </c>
      <c r="C1511">
        <v>412</v>
      </c>
      <c r="D1511">
        <v>8469</v>
      </c>
      <c r="E1511" t="s">
        <v>1237</v>
      </c>
      <c r="F1511" s="336">
        <v>0</v>
      </c>
    </row>
    <row r="1512" spans="1:6">
      <c r="A1512">
        <v>40</v>
      </c>
      <c r="B1512">
        <v>41</v>
      </c>
      <c r="C1512">
        <v>412</v>
      </c>
      <c r="D1512">
        <v>8572</v>
      </c>
      <c r="E1512" t="s">
        <v>1238</v>
      </c>
      <c r="F1512" s="336">
        <v>10979007</v>
      </c>
    </row>
    <row r="1513" spans="1:6">
      <c r="A1513">
        <v>40</v>
      </c>
      <c r="B1513">
        <v>41</v>
      </c>
      <c r="C1513">
        <v>412</v>
      </c>
      <c r="D1513">
        <v>8973</v>
      </c>
      <c r="E1513" t="s">
        <v>1239</v>
      </c>
      <c r="F1513" s="336">
        <v>30400</v>
      </c>
    </row>
    <row r="1514" spans="1:6">
      <c r="A1514">
        <v>40</v>
      </c>
      <c r="B1514">
        <v>41</v>
      </c>
      <c r="C1514">
        <v>412</v>
      </c>
      <c r="D1514">
        <v>9048</v>
      </c>
      <c r="E1514" t="s">
        <v>1240</v>
      </c>
      <c r="F1514" s="336">
        <v>0</v>
      </c>
    </row>
    <row r="1515" spans="1:6">
      <c r="A1515">
        <v>40</v>
      </c>
      <c r="B1515">
        <v>41</v>
      </c>
      <c r="C1515">
        <v>412</v>
      </c>
      <c r="D1515">
        <v>9051</v>
      </c>
      <c r="E1515" t="s">
        <v>1241</v>
      </c>
      <c r="F1515" s="336">
        <v>0</v>
      </c>
    </row>
    <row r="1516" spans="1:6">
      <c r="A1516">
        <v>40</v>
      </c>
      <c r="B1516">
        <v>41</v>
      </c>
      <c r="C1516">
        <v>412</v>
      </c>
      <c r="D1516">
        <v>9093</v>
      </c>
      <c r="E1516" t="s">
        <v>1242</v>
      </c>
      <c r="F1516" s="336">
        <v>22428610</v>
      </c>
    </row>
    <row r="1517" spans="1:6">
      <c r="A1517">
        <v>40</v>
      </c>
      <c r="B1517">
        <v>41</v>
      </c>
      <c r="C1517">
        <v>412</v>
      </c>
      <c r="D1517">
        <v>9155</v>
      </c>
      <c r="E1517" t="s">
        <v>1243</v>
      </c>
      <c r="F1517" s="336">
        <v>11782600</v>
      </c>
    </row>
    <row r="1518" spans="1:6">
      <c r="A1518">
        <v>40</v>
      </c>
      <c r="B1518">
        <v>41</v>
      </c>
      <c r="C1518">
        <v>412</v>
      </c>
      <c r="D1518">
        <v>9245</v>
      </c>
      <c r="E1518" t="s">
        <v>1244</v>
      </c>
      <c r="F1518" s="336">
        <v>182812125</v>
      </c>
    </row>
    <row r="1519" spans="1:6">
      <c r="A1519">
        <v>40</v>
      </c>
      <c r="B1519">
        <v>41</v>
      </c>
      <c r="C1519">
        <v>412</v>
      </c>
      <c r="D1519">
        <v>9371</v>
      </c>
      <c r="E1519" t="s">
        <v>1245</v>
      </c>
      <c r="F1519" s="336">
        <v>0</v>
      </c>
    </row>
    <row r="1520" spans="1:6">
      <c r="A1520">
        <v>40</v>
      </c>
      <c r="B1520">
        <v>41</v>
      </c>
      <c r="C1520">
        <v>412</v>
      </c>
      <c r="D1520">
        <v>9476</v>
      </c>
      <c r="E1520" t="s">
        <v>1246</v>
      </c>
      <c r="F1520" s="336">
        <v>9894940</v>
      </c>
    </row>
    <row r="1521" spans="1:6">
      <c r="A1521">
        <v>40</v>
      </c>
      <c r="B1521">
        <v>41</v>
      </c>
      <c r="C1521">
        <v>412</v>
      </c>
      <c r="D1521">
        <v>9558</v>
      </c>
      <c r="E1521" t="s">
        <v>1247</v>
      </c>
      <c r="F1521" s="336">
        <v>5823172</v>
      </c>
    </row>
    <row r="1522" spans="1:6">
      <c r="A1522">
        <v>40</v>
      </c>
      <c r="B1522">
        <v>41</v>
      </c>
      <c r="C1522">
        <v>412</v>
      </c>
      <c r="D1522">
        <v>9652</v>
      </c>
      <c r="E1522" t="s">
        <v>1248</v>
      </c>
      <c r="F1522" s="336">
        <v>0</v>
      </c>
    </row>
    <row r="1523" spans="1:6">
      <c r="A1523">
        <v>40</v>
      </c>
      <c r="B1523">
        <v>41</v>
      </c>
      <c r="C1523">
        <v>412</v>
      </c>
      <c r="D1523">
        <v>9700</v>
      </c>
      <c r="E1523" t="s">
        <v>1249</v>
      </c>
      <c r="F1523" s="336">
        <v>0</v>
      </c>
    </row>
    <row r="1524" spans="1:6">
      <c r="A1524">
        <v>40</v>
      </c>
      <c r="B1524">
        <v>41</v>
      </c>
      <c r="C1524">
        <v>412</v>
      </c>
      <c r="D1524">
        <v>9863</v>
      </c>
      <c r="E1524" t="s">
        <v>1250</v>
      </c>
      <c r="F1524" s="336">
        <v>14192344</v>
      </c>
    </row>
    <row r="1525" spans="1:6">
      <c r="A1525">
        <v>40</v>
      </c>
      <c r="B1525">
        <v>41</v>
      </c>
      <c r="C1525">
        <v>413</v>
      </c>
      <c r="D1525">
        <v>96</v>
      </c>
      <c r="E1525" t="s">
        <v>278</v>
      </c>
      <c r="F1525" s="336">
        <v>41328764</v>
      </c>
    </row>
    <row r="1526" spans="1:6">
      <c r="A1526">
        <v>40</v>
      </c>
      <c r="B1526">
        <v>41</v>
      </c>
      <c r="C1526">
        <v>413</v>
      </c>
      <c r="D1526">
        <v>841</v>
      </c>
      <c r="E1526" t="s">
        <v>279</v>
      </c>
      <c r="F1526" s="336">
        <v>697846</v>
      </c>
    </row>
    <row r="1527" spans="1:6">
      <c r="A1527">
        <v>40</v>
      </c>
      <c r="B1527">
        <v>41</v>
      </c>
      <c r="C1527">
        <v>413</v>
      </c>
      <c r="D1527">
        <v>1355</v>
      </c>
      <c r="E1527" t="s">
        <v>1251</v>
      </c>
      <c r="F1527" s="336">
        <v>1607760</v>
      </c>
    </row>
    <row r="1528" spans="1:6">
      <c r="A1528">
        <v>40</v>
      </c>
      <c r="B1528">
        <v>41</v>
      </c>
      <c r="C1528">
        <v>413</v>
      </c>
      <c r="D1528">
        <v>1369</v>
      </c>
      <c r="E1528" t="s">
        <v>1181</v>
      </c>
      <c r="F1528" s="336">
        <v>16652145</v>
      </c>
    </row>
    <row r="1529" spans="1:6">
      <c r="A1529">
        <v>40</v>
      </c>
      <c r="B1529">
        <v>41</v>
      </c>
      <c r="C1529">
        <v>413</v>
      </c>
      <c r="D1529">
        <v>1931</v>
      </c>
      <c r="E1529" t="s">
        <v>1252</v>
      </c>
      <c r="F1529" s="336">
        <v>4564780</v>
      </c>
    </row>
    <row r="1530" spans="1:6">
      <c r="A1530">
        <v>40</v>
      </c>
      <c r="B1530">
        <v>41</v>
      </c>
      <c r="C1530">
        <v>413</v>
      </c>
      <c r="D1530">
        <v>2013</v>
      </c>
      <c r="E1530" t="s">
        <v>1253</v>
      </c>
      <c r="F1530" s="336">
        <v>7822888</v>
      </c>
    </row>
    <row r="1531" spans="1:6">
      <c r="A1531">
        <v>40</v>
      </c>
      <c r="B1531">
        <v>41</v>
      </c>
      <c r="C1531">
        <v>413</v>
      </c>
      <c r="D1531">
        <v>2155</v>
      </c>
      <c r="E1531" t="s">
        <v>758</v>
      </c>
      <c r="F1531" s="336">
        <v>43090080</v>
      </c>
    </row>
    <row r="1532" spans="1:6">
      <c r="A1532">
        <v>40</v>
      </c>
      <c r="B1532">
        <v>41</v>
      </c>
      <c r="C1532">
        <v>413</v>
      </c>
      <c r="D1532">
        <v>2194</v>
      </c>
      <c r="E1532" t="s">
        <v>1254</v>
      </c>
      <c r="F1532" s="336">
        <v>10842678</v>
      </c>
    </row>
    <row r="1533" spans="1:6">
      <c r="A1533">
        <v>40</v>
      </c>
      <c r="B1533">
        <v>41</v>
      </c>
      <c r="C1533">
        <v>413</v>
      </c>
      <c r="D1533">
        <v>2328</v>
      </c>
      <c r="E1533" t="s">
        <v>1255</v>
      </c>
      <c r="F1533" s="336">
        <v>3783000</v>
      </c>
    </row>
    <row r="1534" spans="1:6">
      <c r="A1534">
        <v>40</v>
      </c>
      <c r="B1534">
        <v>41</v>
      </c>
      <c r="C1534">
        <v>413</v>
      </c>
      <c r="D1534">
        <v>2418</v>
      </c>
      <c r="E1534" t="s">
        <v>1256</v>
      </c>
      <c r="F1534" s="336">
        <v>2292765</v>
      </c>
    </row>
    <row r="1535" spans="1:6">
      <c r="A1535">
        <v>40</v>
      </c>
      <c r="B1535">
        <v>41</v>
      </c>
      <c r="C1535">
        <v>413</v>
      </c>
      <c r="D1535">
        <v>2509</v>
      </c>
      <c r="E1535" t="s">
        <v>1257</v>
      </c>
      <c r="F1535" s="336">
        <v>319318</v>
      </c>
    </row>
    <row r="1536" spans="1:6">
      <c r="A1536">
        <v>40</v>
      </c>
      <c r="B1536">
        <v>41</v>
      </c>
      <c r="C1536">
        <v>413</v>
      </c>
      <c r="D1536">
        <v>2526</v>
      </c>
      <c r="E1536" t="s">
        <v>1258</v>
      </c>
      <c r="F1536" s="336">
        <v>1749710</v>
      </c>
    </row>
    <row r="1537" spans="1:6">
      <c r="A1537">
        <v>40</v>
      </c>
      <c r="B1537">
        <v>41</v>
      </c>
      <c r="C1537">
        <v>413</v>
      </c>
      <c r="D1537">
        <v>2542</v>
      </c>
      <c r="E1537" t="s">
        <v>1082</v>
      </c>
      <c r="F1537" s="336">
        <v>0</v>
      </c>
    </row>
    <row r="1538" spans="1:6">
      <c r="A1538">
        <v>40</v>
      </c>
      <c r="B1538">
        <v>41</v>
      </c>
      <c r="C1538">
        <v>413</v>
      </c>
      <c r="D1538">
        <v>2553</v>
      </c>
      <c r="E1538" t="s">
        <v>1186</v>
      </c>
      <c r="F1538" s="336">
        <v>497933164</v>
      </c>
    </row>
    <row r="1539" spans="1:6">
      <c r="A1539">
        <v>40</v>
      </c>
      <c r="B1539">
        <v>41</v>
      </c>
      <c r="C1539">
        <v>413</v>
      </c>
      <c r="D1539">
        <v>2588</v>
      </c>
      <c r="E1539" t="s">
        <v>1259</v>
      </c>
      <c r="F1539" s="336">
        <v>15007616</v>
      </c>
    </row>
    <row r="1540" spans="1:6">
      <c r="A1540">
        <v>40</v>
      </c>
      <c r="B1540">
        <v>41</v>
      </c>
      <c r="C1540">
        <v>413</v>
      </c>
      <c r="D1540">
        <v>2905</v>
      </c>
      <c r="E1540" t="s">
        <v>1260</v>
      </c>
      <c r="F1540" s="336">
        <v>7516596</v>
      </c>
    </row>
    <row r="1541" spans="1:6">
      <c r="A1541">
        <v>40</v>
      </c>
      <c r="B1541">
        <v>41</v>
      </c>
      <c r="C1541">
        <v>413</v>
      </c>
      <c r="D1541">
        <v>3048</v>
      </c>
      <c r="E1541" t="s">
        <v>1261</v>
      </c>
      <c r="F1541" s="336">
        <v>0</v>
      </c>
    </row>
    <row r="1542" spans="1:6">
      <c r="A1542">
        <v>40</v>
      </c>
      <c r="B1542">
        <v>41</v>
      </c>
      <c r="C1542">
        <v>413</v>
      </c>
      <c r="D1542">
        <v>3124</v>
      </c>
      <c r="E1542" t="s">
        <v>1262</v>
      </c>
      <c r="F1542" s="336">
        <v>1405955</v>
      </c>
    </row>
    <row r="1543" spans="1:6">
      <c r="A1543">
        <v>40</v>
      </c>
      <c r="B1543">
        <v>41</v>
      </c>
      <c r="C1543">
        <v>413</v>
      </c>
      <c r="D1543">
        <v>3403</v>
      </c>
      <c r="E1543" t="s">
        <v>1263</v>
      </c>
      <c r="F1543" s="336">
        <v>46513892</v>
      </c>
    </row>
    <row r="1544" spans="1:6">
      <c r="A1544">
        <v>40</v>
      </c>
      <c r="B1544">
        <v>41</v>
      </c>
      <c r="C1544">
        <v>413</v>
      </c>
      <c r="D1544">
        <v>3461</v>
      </c>
      <c r="E1544" t="s">
        <v>1264</v>
      </c>
      <c r="F1544" s="336">
        <v>2512500</v>
      </c>
    </row>
    <row r="1545" spans="1:6">
      <c r="A1545">
        <v>40</v>
      </c>
      <c r="B1545">
        <v>41</v>
      </c>
      <c r="C1545">
        <v>413</v>
      </c>
      <c r="D1545">
        <v>3515</v>
      </c>
      <c r="E1545" t="s">
        <v>1265</v>
      </c>
      <c r="F1545" s="336">
        <v>5179338</v>
      </c>
    </row>
    <row r="1546" spans="1:6">
      <c r="A1546">
        <v>40</v>
      </c>
      <c r="B1546">
        <v>41</v>
      </c>
      <c r="C1546">
        <v>413</v>
      </c>
      <c r="D1546">
        <v>3549</v>
      </c>
      <c r="E1546" t="s">
        <v>1266</v>
      </c>
      <c r="F1546" s="336">
        <v>146066490</v>
      </c>
    </row>
    <row r="1547" spans="1:6">
      <c r="A1547">
        <v>40</v>
      </c>
      <c r="B1547">
        <v>41</v>
      </c>
      <c r="C1547">
        <v>413</v>
      </c>
      <c r="D1547">
        <v>3635</v>
      </c>
      <c r="E1547" t="s">
        <v>1267</v>
      </c>
      <c r="F1547" s="336">
        <v>21126095</v>
      </c>
    </row>
    <row r="1548" spans="1:6">
      <c r="A1548">
        <v>40</v>
      </c>
      <c r="B1548">
        <v>41</v>
      </c>
      <c r="C1548">
        <v>413</v>
      </c>
      <c r="D1548">
        <v>3706</v>
      </c>
      <c r="E1548" t="s">
        <v>1268</v>
      </c>
      <c r="F1548" s="336">
        <v>50000</v>
      </c>
    </row>
    <row r="1549" spans="1:6">
      <c r="A1549">
        <v>40</v>
      </c>
      <c r="B1549">
        <v>41</v>
      </c>
      <c r="C1549">
        <v>413</v>
      </c>
      <c r="D1549">
        <v>3941</v>
      </c>
      <c r="E1549" t="s">
        <v>569</v>
      </c>
      <c r="F1549" s="336">
        <v>720859330</v>
      </c>
    </row>
    <row r="1550" spans="1:6">
      <c r="A1550">
        <v>40</v>
      </c>
      <c r="B1550">
        <v>41</v>
      </c>
      <c r="C1550">
        <v>413</v>
      </c>
      <c r="D1550">
        <v>4000</v>
      </c>
      <c r="E1550" t="s">
        <v>1192</v>
      </c>
      <c r="F1550" s="336">
        <v>230980471</v>
      </c>
    </row>
    <row r="1551" spans="1:6">
      <c r="A1551">
        <v>40</v>
      </c>
      <c r="B1551">
        <v>41</v>
      </c>
      <c r="C1551">
        <v>413</v>
      </c>
      <c r="D1551">
        <v>4147</v>
      </c>
      <c r="E1551" t="s">
        <v>571</v>
      </c>
      <c r="F1551" s="336">
        <v>183000</v>
      </c>
    </row>
    <row r="1552" spans="1:6">
      <c r="A1552">
        <v>40</v>
      </c>
      <c r="B1552">
        <v>41</v>
      </c>
      <c r="C1552">
        <v>413</v>
      </c>
      <c r="D1552">
        <v>4274</v>
      </c>
      <c r="E1552" t="s">
        <v>1269</v>
      </c>
      <c r="F1552" s="336">
        <v>5691863</v>
      </c>
    </row>
    <row r="1553" spans="1:6">
      <c r="A1553">
        <v>40</v>
      </c>
      <c r="B1553">
        <v>41</v>
      </c>
      <c r="C1553">
        <v>413</v>
      </c>
      <c r="D1553">
        <v>4477</v>
      </c>
      <c r="E1553" t="s">
        <v>1270</v>
      </c>
      <c r="F1553" s="336">
        <v>60000</v>
      </c>
    </row>
    <row r="1554" spans="1:6">
      <c r="A1554">
        <v>40</v>
      </c>
      <c r="B1554">
        <v>41</v>
      </c>
      <c r="C1554">
        <v>413</v>
      </c>
      <c r="D1554">
        <v>4622</v>
      </c>
      <c r="E1554" t="s">
        <v>1271</v>
      </c>
      <c r="F1554" s="336">
        <v>78057</v>
      </c>
    </row>
    <row r="1555" spans="1:6">
      <c r="A1555">
        <v>40</v>
      </c>
      <c r="B1555">
        <v>41</v>
      </c>
      <c r="C1555">
        <v>413</v>
      </c>
      <c r="D1555">
        <v>4791</v>
      </c>
      <c r="E1555" t="s">
        <v>1272</v>
      </c>
      <c r="F1555" s="336">
        <v>741416</v>
      </c>
    </row>
    <row r="1556" spans="1:6">
      <c r="A1556">
        <v>40</v>
      </c>
      <c r="B1556">
        <v>41</v>
      </c>
      <c r="C1556">
        <v>413</v>
      </c>
      <c r="D1556">
        <v>5436</v>
      </c>
      <c r="E1556" t="s">
        <v>575</v>
      </c>
      <c r="F1556" s="336">
        <v>3966009</v>
      </c>
    </row>
    <row r="1557" spans="1:6">
      <c r="A1557">
        <v>40</v>
      </c>
      <c r="B1557">
        <v>41</v>
      </c>
      <c r="C1557">
        <v>413</v>
      </c>
      <c r="D1557">
        <v>5958</v>
      </c>
      <c r="E1557" t="s">
        <v>1197</v>
      </c>
      <c r="F1557" s="336">
        <v>3181592</v>
      </c>
    </row>
    <row r="1558" spans="1:6">
      <c r="A1558">
        <v>40</v>
      </c>
      <c r="B1558">
        <v>41</v>
      </c>
      <c r="C1558">
        <v>413</v>
      </c>
      <c r="D1558">
        <v>7258</v>
      </c>
      <c r="E1558" t="s">
        <v>1273</v>
      </c>
      <c r="F1558" s="336">
        <v>86200</v>
      </c>
    </row>
    <row r="1559" spans="1:6">
      <c r="A1559">
        <v>40</v>
      </c>
      <c r="B1559">
        <v>41</v>
      </c>
      <c r="C1559">
        <v>413</v>
      </c>
      <c r="D1559">
        <v>7267</v>
      </c>
      <c r="E1559" t="s">
        <v>1274</v>
      </c>
      <c r="F1559" s="336">
        <v>101539250</v>
      </c>
    </row>
    <row r="1560" spans="1:6">
      <c r="A1560">
        <v>40</v>
      </c>
      <c r="B1560">
        <v>41</v>
      </c>
      <c r="C1560">
        <v>413</v>
      </c>
      <c r="D1560">
        <v>7293</v>
      </c>
      <c r="E1560" t="s">
        <v>1275</v>
      </c>
      <c r="F1560" s="336">
        <v>195505</v>
      </c>
    </row>
    <row r="1561" spans="1:6">
      <c r="A1561">
        <v>40</v>
      </c>
      <c r="B1561">
        <v>41</v>
      </c>
      <c r="C1561">
        <v>413</v>
      </c>
      <c r="D1561">
        <v>7440</v>
      </c>
      <c r="E1561" t="s">
        <v>1276</v>
      </c>
      <c r="F1561" s="336">
        <v>30000</v>
      </c>
    </row>
    <row r="1562" spans="1:6">
      <c r="A1562">
        <v>40</v>
      </c>
      <c r="B1562">
        <v>41</v>
      </c>
      <c r="C1562">
        <v>413</v>
      </c>
      <c r="D1562">
        <v>7615</v>
      </c>
      <c r="E1562" t="s">
        <v>1277</v>
      </c>
      <c r="F1562" s="336">
        <v>1689000</v>
      </c>
    </row>
    <row r="1563" spans="1:6">
      <c r="A1563">
        <v>40</v>
      </c>
      <c r="B1563">
        <v>41</v>
      </c>
      <c r="C1563">
        <v>413</v>
      </c>
      <c r="D1563">
        <v>7842</v>
      </c>
      <c r="E1563" t="s">
        <v>1278</v>
      </c>
      <c r="F1563" s="336">
        <v>127375</v>
      </c>
    </row>
    <row r="1564" spans="1:6">
      <c r="A1564">
        <v>40</v>
      </c>
      <c r="B1564">
        <v>41</v>
      </c>
      <c r="C1564">
        <v>413</v>
      </c>
      <c r="D1564">
        <v>8119</v>
      </c>
      <c r="E1564" t="s">
        <v>1279</v>
      </c>
      <c r="F1564" s="336">
        <v>553560</v>
      </c>
    </row>
    <row r="1565" spans="1:6">
      <c r="A1565">
        <v>40</v>
      </c>
      <c r="B1565">
        <v>41</v>
      </c>
      <c r="C1565">
        <v>413</v>
      </c>
      <c r="D1565">
        <v>8136</v>
      </c>
      <c r="E1565" t="s">
        <v>1280</v>
      </c>
      <c r="F1565" s="336">
        <v>-690000</v>
      </c>
    </row>
    <row r="1566" spans="1:6">
      <c r="A1566">
        <v>40</v>
      </c>
      <c r="B1566">
        <v>41</v>
      </c>
      <c r="C1566">
        <v>413</v>
      </c>
      <c r="D1566">
        <v>8259</v>
      </c>
      <c r="E1566" t="s">
        <v>1281</v>
      </c>
      <c r="F1566" s="336">
        <v>9445172</v>
      </c>
    </row>
    <row r="1567" spans="1:6">
      <c r="A1567">
        <v>40</v>
      </c>
      <c r="B1567">
        <v>41</v>
      </c>
      <c r="C1567">
        <v>413</v>
      </c>
      <c r="D1567">
        <v>8500</v>
      </c>
      <c r="E1567" t="s">
        <v>1282</v>
      </c>
      <c r="F1567" s="336">
        <v>129577</v>
      </c>
    </row>
    <row r="1568" spans="1:6">
      <c r="A1568">
        <v>40</v>
      </c>
      <c r="B1568">
        <v>41</v>
      </c>
      <c r="C1568">
        <v>413</v>
      </c>
      <c r="D1568">
        <v>8806</v>
      </c>
      <c r="E1568" t="s">
        <v>1283</v>
      </c>
      <c r="F1568" s="336">
        <v>0</v>
      </c>
    </row>
    <row r="1569" spans="1:6">
      <c r="A1569">
        <v>40</v>
      </c>
      <c r="B1569">
        <v>41</v>
      </c>
      <c r="C1569">
        <v>413</v>
      </c>
      <c r="D1569">
        <v>8825</v>
      </c>
      <c r="E1569" t="s">
        <v>1284</v>
      </c>
      <c r="F1569" s="336">
        <v>0</v>
      </c>
    </row>
    <row r="1570" spans="1:6">
      <c r="A1570">
        <v>40</v>
      </c>
      <c r="B1570">
        <v>41</v>
      </c>
      <c r="C1570">
        <v>413</v>
      </c>
      <c r="D1570">
        <v>8875</v>
      </c>
      <c r="E1570" t="s">
        <v>1285</v>
      </c>
      <c r="F1570" s="336">
        <v>98600</v>
      </c>
    </row>
    <row r="1571" spans="1:6">
      <c r="A1571">
        <v>40</v>
      </c>
      <c r="B1571">
        <v>41</v>
      </c>
      <c r="C1571">
        <v>413</v>
      </c>
      <c r="D1571">
        <v>8896</v>
      </c>
      <c r="E1571" t="s">
        <v>1286</v>
      </c>
      <c r="F1571" s="336">
        <v>669839396</v>
      </c>
    </row>
    <row r="1572" spans="1:6">
      <c r="A1572">
        <v>40</v>
      </c>
      <c r="B1572">
        <v>41</v>
      </c>
      <c r="C1572">
        <v>413</v>
      </c>
      <c r="D1572">
        <v>9230</v>
      </c>
      <c r="E1572" t="s">
        <v>1287</v>
      </c>
      <c r="F1572" s="336">
        <v>37589330</v>
      </c>
    </row>
    <row r="1573" spans="1:6">
      <c r="A1573">
        <v>40</v>
      </c>
      <c r="B1573">
        <v>41</v>
      </c>
      <c r="C1573">
        <v>413</v>
      </c>
      <c r="D1573">
        <v>9279</v>
      </c>
      <c r="E1573" t="s">
        <v>1288</v>
      </c>
      <c r="F1573" s="336">
        <v>0</v>
      </c>
    </row>
    <row r="1574" spans="1:6">
      <c r="A1574">
        <v>40</v>
      </c>
      <c r="B1574">
        <v>41</v>
      </c>
      <c r="C1574">
        <v>413</v>
      </c>
      <c r="D1574">
        <v>9477</v>
      </c>
      <c r="E1574" t="s">
        <v>1289</v>
      </c>
      <c r="F1574" s="336">
        <v>0</v>
      </c>
    </row>
    <row r="1575" spans="1:6">
      <c r="A1575">
        <v>40</v>
      </c>
      <c r="B1575">
        <v>41</v>
      </c>
      <c r="C1575">
        <v>413</v>
      </c>
      <c r="D1575">
        <v>9510</v>
      </c>
      <c r="E1575" t="s">
        <v>1290</v>
      </c>
      <c r="F1575" s="336">
        <v>630000</v>
      </c>
    </row>
    <row r="1576" spans="1:6">
      <c r="A1576">
        <v>40</v>
      </c>
      <c r="B1576">
        <v>41</v>
      </c>
      <c r="C1576">
        <v>413</v>
      </c>
      <c r="D1576">
        <v>9707</v>
      </c>
      <c r="E1576" t="s">
        <v>1205</v>
      </c>
      <c r="F1576" s="336">
        <v>854364</v>
      </c>
    </row>
    <row r="1577" spans="1:6">
      <c r="A1577">
        <v>40</v>
      </c>
      <c r="B1577">
        <v>41</v>
      </c>
      <c r="C1577">
        <v>413</v>
      </c>
      <c r="D1577">
        <v>9727</v>
      </c>
      <c r="E1577" t="s">
        <v>1291</v>
      </c>
      <c r="F1577" s="336">
        <v>21492448</v>
      </c>
    </row>
    <row r="1578" spans="1:6">
      <c r="A1578">
        <v>40</v>
      </c>
      <c r="B1578">
        <v>41</v>
      </c>
      <c r="C1578">
        <v>413</v>
      </c>
      <c r="D1578">
        <v>9955</v>
      </c>
      <c r="E1578" t="s">
        <v>1292</v>
      </c>
      <c r="F1578" s="336">
        <v>43732900</v>
      </c>
    </row>
    <row r="1579" spans="1:6">
      <c r="A1579">
        <v>40</v>
      </c>
      <c r="B1579">
        <v>41</v>
      </c>
      <c r="C1579">
        <v>414</v>
      </c>
      <c r="D1579">
        <v>1086</v>
      </c>
      <c r="E1579" t="s">
        <v>1293</v>
      </c>
      <c r="F1579" s="336">
        <v>97878326</v>
      </c>
    </row>
    <row r="1580" spans="1:6">
      <c r="A1580">
        <v>40</v>
      </c>
      <c r="B1580">
        <v>41</v>
      </c>
      <c r="C1580">
        <v>414</v>
      </c>
      <c r="D1580">
        <v>1163</v>
      </c>
      <c r="E1580" t="s">
        <v>1179</v>
      </c>
      <c r="F1580" s="336">
        <v>0</v>
      </c>
    </row>
    <row r="1581" spans="1:6">
      <c r="A1581">
        <v>40</v>
      </c>
      <c r="B1581">
        <v>41</v>
      </c>
      <c r="C1581">
        <v>414</v>
      </c>
      <c r="D1581">
        <v>1343</v>
      </c>
      <c r="E1581" t="s">
        <v>1294</v>
      </c>
      <c r="F1581" s="336">
        <v>76402000</v>
      </c>
    </row>
    <row r="1582" spans="1:6">
      <c r="A1582">
        <v>40</v>
      </c>
      <c r="B1582">
        <v>41</v>
      </c>
      <c r="C1582">
        <v>414</v>
      </c>
      <c r="D1582">
        <v>1732</v>
      </c>
      <c r="E1582" t="s">
        <v>1183</v>
      </c>
      <c r="F1582" s="336">
        <v>49157952</v>
      </c>
    </row>
    <row r="1583" spans="1:6">
      <c r="A1583">
        <v>40</v>
      </c>
      <c r="B1583">
        <v>41</v>
      </c>
      <c r="C1583">
        <v>414</v>
      </c>
      <c r="D1583">
        <v>1732</v>
      </c>
      <c r="E1583" t="s">
        <v>1184</v>
      </c>
      <c r="F1583" s="336">
        <v>3953011</v>
      </c>
    </row>
    <row r="1584" spans="1:6">
      <c r="A1584">
        <v>40</v>
      </c>
      <c r="B1584">
        <v>41</v>
      </c>
      <c r="C1584">
        <v>414</v>
      </c>
      <c r="D1584">
        <v>2194</v>
      </c>
      <c r="E1584" t="s">
        <v>1254</v>
      </c>
      <c r="F1584" s="336">
        <v>296822</v>
      </c>
    </row>
    <row r="1585" spans="1:6">
      <c r="A1585">
        <v>40</v>
      </c>
      <c r="B1585">
        <v>41</v>
      </c>
      <c r="C1585">
        <v>414</v>
      </c>
      <c r="D1585">
        <v>2908</v>
      </c>
      <c r="E1585" t="s">
        <v>1295</v>
      </c>
      <c r="F1585" s="336">
        <v>1453500</v>
      </c>
    </row>
    <row r="1586" spans="1:6">
      <c r="A1586">
        <v>40</v>
      </c>
      <c r="B1586">
        <v>41</v>
      </c>
      <c r="C1586">
        <v>414</v>
      </c>
      <c r="D1586">
        <v>3029</v>
      </c>
      <c r="E1586" t="s">
        <v>1296</v>
      </c>
      <c r="F1586" s="336">
        <v>10200</v>
      </c>
    </row>
    <row r="1587" spans="1:6">
      <c r="A1587">
        <v>40</v>
      </c>
      <c r="B1587">
        <v>41</v>
      </c>
      <c r="C1587">
        <v>414</v>
      </c>
      <c r="D1587">
        <v>3432</v>
      </c>
      <c r="E1587" t="s">
        <v>1297</v>
      </c>
      <c r="F1587" s="336">
        <v>4666666</v>
      </c>
    </row>
    <row r="1588" spans="1:6">
      <c r="A1588">
        <v>40</v>
      </c>
      <c r="B1588">
        <v>41</v>
      </c>
      <c r="C1588">
        <v>414</v>
      </c>
      <c r="D1588">
        <v>3941</v>
      </c>
      <c r="E1588" t="s">
        <v>569</v>
      </c>
      <c r="F1588" s="336">
        <v>47855892</v>
      </c>
    </row>
    <row r="1589" spans="1:6">
      <c r="A1589">
        <v>40</v>
      </c>
      <c r="B1589">
        <v>41</v>
      </c>
      <c r="C1589">
        <v>414</v>
      </c>
      <c r="D1589">
        <v>4225</v>
      </c>
      <c r="E1589" t="s">
        <v>1298</v>
      </c>
      <c r="F1589" s="336">
        <v>15949050</v>
      </c>
    </row>
    <row r="1590" spans="1:6">
      <c r="A1590">
        <v>40</v>
      </c>
      <c r="B1590">
        <v>41</v>
      </c>
      <c r="C1590">
        <v>414</v>
      </c>
      <c r="D1590">
        <v>4428</v>
      </c>
      <c r="E1590" t="s">
        <v>1299</v>
      </c>
      <c r="F1590" s="336">
        <v>626678</v>
      </c>
    </row>
    <row r="1591" spans="1:6">
      <c r="A1591">
        <v>40</v>
      </c>
      <c r="B1591">
        <v>41</v>
      </c>
      <c r="C1591">
        <v>414</v>
      </c>
      <c r="D1591">
        <v>4584</v>
      </c>
      <c r="E1591" t="s">
        <v>1300</v>
      </c>
      <c r="F1591" s="336">
        <v>4468802</v>
      </c>
    </row>
    <row r="1592" spans="1:6">
      <c r="A1592">
        <v>40</v>
      </c>
      <c r="B1592">
        <v>41</v>
      </c>
      <c r="C1592">
        <v>414</v>
      </c>
      <c r="D1592">
        <v>5436</v>
      </c>
      <c r="E1592" t="s">
        <v>575</v>
      </c>
      <c r="F1592" s="336">
        <v>108754109</v>
      </c>
    </row>
    <row r="1593" spans="1:6">
      <c r="A1593">
        <v>40</v>
      </c>
      <c r="B1593">
        <v>41</v>
      </c>
      <c r="C1593">
        <v>414</v>
      </c>
      <c r="D1593">
        <v>5823</v>
      </c>
      <c r="E1593" t="s">
        <v>1301</v>
      </c>
      <c r="F1593" s="336">
        <v>124700</v>
      </c>
    </row>
    <row r="1594" spans="1:6">
      <c r="A1594">
        <v>40</v>
      </c>
      <c r="B1594">
        <v>41</v>
      </c>
      <c r="C1594">
        <v>414</v>
      </c>
      <c r="D1594">
        <v>6054</v>
      </c>
      <c r="E1594" t="s">
        <v>1302</v>
      </c>
      <c r="F1594" s="336">
        <v>0</v>
      </c>
    </row>
    <row r="1595" spans="1:6">
      <c r="A1595">
        <v>40</v>
      </c>
      <c r="B1595">
        <v>41</v>
      </c>
      <c r="C1595">
        <v>414</v>
      </c>
      <c r="D1595">
        <v>6366</v>
      </c>
      <c r="E1595" t="s">
        <v>1303</v>
      </c>
      <c r="F1595" s="336">
        <v>1558720</v>
      </c>
    </row>
    <row r="1596" spans="1:6">
      <c r="A1596">
        <v>40</v>
      </c>
      <c r="B1596">
        <v>41</v>
      </c>
      <c r="C1596">
        <v>414</v>
      </c>
      <c r="D1596">
        <v>7212</v>
      </c>
      <c r="E1596" t="s">
        <v>1304</v>
      </c>
      <c r="F1596" s="336">
        <v>159825</v>
      </c>
    </row>
    <row r="1597" spans="1:6">
      <c r="A1597">
        <v>40</v>
      </c>
      <c r="B1597">
        <v>41</v>
      </c>
      <c r="C1597">
        <v>414</v>
      </c>
      <c r="D1597">
        <v>7235</v>
      </c>
      <c r="E1597" t="s">
        <v>1305</v>
      </c>
      <c r="F1597" s="336">
        <v>18976041</v>
      </c>
    </row>
    <row r="1598" spans="1:6">
      <c r="A1598">
        <v>40</v>
      </c>
      <c r="B1598">
        <v>41</v>
      </c>
      <c r="C1598">
        <v>414</v>
      </c>
      <c r="D1598">
        <v>7959</v>
      </c>
      <c r="E1598" t="s">
        <v>1306</v>
      </c>
      <c r="F1598" s="336">
        <v>1317220828</v>
      </c>
    </row>
    <row r="1599" spans="1:6">
      <c r="A1599">
        <v>40</v>
      </c>
      <c r="B1599">
        <v>41</v>
      </c>
      <c r="C1599">
        <v>414</v>
      </c>
      <c r="D1599">
        <v>8011</v>
      </c>
      <c r="E1599" t="s">
        <v>1307</v>
      </c>
      <c r="F1599" s="336">
        <v>302600</v>
      </c>
    </row>
    <row r="1600" spans="1:6">
      <c r="A1600">
        <v>40</v>
      </c>
      <c r="B1600">
        <v>41</v>
      </c>
      <c r="C1600">
        <v>414</v>
      </c>
      <c r="D1600">
        <v>8259</v>
      </c>
      <c r="E1600" t="s">
        <v>1281</v>
      </c>
      <c r="F1600" s="336">
        <v>241800</v>
      </c>
    </row>
    <row r="1601" spans="1:6">
      <c r="A1601">
        <v>40</v>
      </c>
      <c r="B1601">
        <v>41</v>
      </c>
      <c r="C1601">
        <v>414</v>
      </c>
      <c r="D1601">
        <v>8950</v>
      </c>
      <c r="E1601" t="s">
        <v>1308</v>
      </c>
      <c r="F1601" s="336">
        <v>0</v>
      </c>
    </row>
    <row r="1602" spans="1:6">
      <c r="A1602">
        <v>40</v>
      </c>
      <c r="B1602">
        <v>41</v>
      </c>
      <c r="C1602">
        <v>414</v>
      </c>
      <c r="D1602">
        <v>9881</v>
      </c>
      <c r="E1602" t="s">
        <v>1309</v>
      </c>
      <c r="F1602" s="336">
        <v>192530</v>
      </c>
    </row>
    <row r="1603" spans="1:6">
      <c r="A1603">
        <v>40</v>
      </c>
      <c r="B1603">
        <v>41</v>
      </c>
      <c r="C1603">
        <v>415</v>
      </c>
      <c r="D1603">
        <v>71</v>
      </c>
      <c r="E1603" t="s">
        <v>1310</v>
      </c>
      <c r="F1603" s="336">
        <v>0</v>
      </c>
    </row>
    <row r="1604" spans="1:6">
      <c r="A1604">
        <v>40</v>
      </c>
      <c r="B1604">
        <v>41</v>
      </c>
      <c r="C1604">
        <v>415</v>
      </c>
      <c r="D1604">
        <v>96</v>
      </c>
      <c r="E1604" t="s">
        <v>278</v>
      </c>
      <c r="F1604" s="336">
        <v>85100</v>
      </c>
    </row>
    <row r="1605" spans="1:6">
      <c r="A1605">
        <v>40</v>
      </c>
      <c r="B1605">
        <v>41</v>
      </c>
      <c r="C1605">
        <v>415</v>
      </c>
      <c r="D1605">
        <v>842</v>
      </c>
      <c r="E1605" t="s">
        <v>279</v>
      </c>
      <c r="F1605" s="336">
        <v>939450</v>
      </c>
    </row>
    <row r="1606" spans="1:6">
      <c r="A1606">
        <v>40</v>
      </c>
      <c r="B1606">
        <v>41</v>
      </c>
      <c r="C1606">
        <v>415</v>
      </c>
      <c r="D1606">
        <v>1340</v>
      </c>
      <c r="E1606" t="s">
        <v>628</v>
      </c>
      <c r="F1606" s="336">
        <v>0</v>
      </c>
    </row>
    <row r="1607" spans="1:6">
      <c r="A1607">
        <v>40</v>
      </c>
      <c r="B1607">
        <v>41</v>
      </c>
      <c r="C1607">
        <v>415</v>
      </c>
      <c r="D1607">
        <v>1443</v>
      </c>
      <c r="E1607" t="s">
        <v>1311</v>
      </c>
      <c r="F1607" s="336">
        <v>0</v>
      </c>
    </row>
    <row r="1608" spans="1:6">
      <c r="A1608">
        <v>40</v>
      </c>
      <c r="B1608">
        <v>41</v>
      </c>
      <c r="C1608">
        <v>415</v>
      </c>
      <c r="D1608">
        <v>1663</v>
      </c>
      <c r="E1608" t="s">
        <v>1312</v>
      </c>
      <c r="F1608" s="336">
        <v>3654900</v>
      </c>
    </row>
    <row r="1609" spans="1:6">
      <c r="A1609">
        <v>40</v>
      </c>
      <c r="B1609">
        <v>41</v>
      </c>
      <c r="C1609">
        <v>415</v>
      </c>
      <c r="D1609">
        <v>2048</v>
      </c>
      <c r="E1609" t="s">
        <v>1313</v>
      </c>
      <c r="F1609" s="336">
        <v>183230</v>
      </c>
    </row>
    <row r="1610" spans="1:6">
      <c r="A1610">
        <v>40</v>
      </c>
      <c r="B1610">
        <v>41</v>
      </c>
      <c r="C1610">
        <v>415</v>
      </c>
      <c r="D1610">
        <v>2435</v>
      </c>
      <c r="E1610" t="s">
        <v>1314</v>
      </c>
      <c r="F1610" s="336">
        <v>19881735</v>
      </c>
    </row>
    <row r="1611" spans="1:6">
      <c r="A1611">
        <v>40</v>
      </c>
      <c r="B1611">
        <v>41</v>
      </c>
      <c r="C1611">
        <v>415</v>
      </c>
      <c r="D1611">
        <v>2822</v>
      </c>
      <c r="E1611" t="s">
        <v>1315</v>
      </c>
      <c r="F1611" s="336">
        <v>3205000</v>
      </c>
    </row>
    <row r="1612" spans="1:6">
      <c r="A1612">
        <v>40</v>
      </c>
      <c r="B1612">
        <v>41</v>
      </c>
      <c r="C1612">
        <v>415</v>
      </c>
      <c r="D1612">
        <v>2926</v>
      </c>
      <c r="E1612" t="s">
        <v>1316</v>
      </c>
      <c r="F1612" s="336">
        <v>8900</v>
      </c>
    </row>
    <row r="1613" spans="1:6">
      <c r="A1613">
        <v>40</v>
      </c>
      <c r="B1613">
        <v>41</v>
      </c>
      <c r="C1613">
        <v>415</v>
      </c>
      <c r="D1613">
        <v>3080</v>
      </c>
      <c r="E1613" t="s">
        <v>1317</v>
      </c>
      <c r="F1613" s="336">
        <v>10836111</v>
      </c>
    </row>
    <row r="1614" spans="1:6">
      <c r="A1614">
        <v>40</v>
      </c>
      <c r="B1614">
        <v>41</v>
      </c>
      <c r="C1614">
        <v>415</v>
      </c>
      <c r="D1614">
        <v>3261</v>
      </c>
      <c r="E1614" t="s">
        <v>1318</v>
      </c>
      <c r="F1614" s="336">
        <v>0</v>
      </c>
    </row>
    <row r="1615" spans="1:6">
      <c r="A1615">
        <v>40</v>
      </c>
      <c r="B1615">
        <v>41</v>
      </c>
      <c r="C1615">
        <v>415</v>
      </c>
      <c r="D1615">
        <v>3285</v>
      </c>
      <c r="E1615" t="s">
        <v>1319</v>
      </c>
      <c r="F1615" s="336">
        <v>0</v>
      </c>
    </row>
    <row r="1616" spans="1:6">
      <c r="A1616">
        <v>40</v>
      </c>
      <c r="B1616">
        <v>41</v>
      </c>
      <c r="C1616">
        <v>415</v>
      </c>
      <c r="D1616">
        <v>3294</v>
      </c>
      <c r="E1616" t="s">
        <v>1320</v>
      </c>
      <c r="F1616" s="336">
        <v>114360</v>
      </c>
    </row>
    <row r="1617" spans="1:6">
      <c r="A1617">
        <v>40</v>
      </c>
      <c r="B1617">
        <v>41</v>
      </c>
      <c r="C1617">
        <v>415</v>
      </c>
      <c r="D1617">
        <v>3300</v>
      </c>
      <c r="E1617" t="s">
        <v>1321</v>
      </c>
      <c r="F1617" s="336">
        <v>0</v>
      </c>
    </row>
    <row r="1618" spans="1:6">
      <c r="A1618">
        <v>40</v>
      </c>
      <c r="B1618">
        <v>41</v>
      </c>
      <c r="C1618">
        <v>415</v>
      </c>
      <c r="D1618">
        <v>3319</v>
      </c>
      <c r="E1618" t="s">
        <v>1322</v>
      </c>
      <c r="F1618" s="336">
        <v>0</v>
      </c>
    </row>
    <row r="1619" spans="1:6">
      <c r="A1619">
        <v>40</v>
      </c>
      <c r="B1619">
        <v>41</v>
      </c>
      <c r="C1619">
        <v>415</v>
      </c>
      <c r="D1619">
        <v>3403</v>
      </c>
      <c r="E1619" t="s">
        <v>1263</v>
      </c>
      <c r="F1619" s="336">
        <v>3998341</v>
      </c>
    </row>
    <row r="1620" spans="1:6">
      <c r="A1620">
        <v>40</v>
      </c>
      <c r="B1620">
        <v>41</v>
      </c>
      <c r="C1620">
        <v>415</v>
      </c>
      <c r="D1620">
        <v>3535</v>
      </c>
      <c r="E1620" t="s">
        <v>1323</v>
      </c>
      <c r="F1620" s="336">
        <v>61250</v>
      </c>
    </row>
    <row r="1621" spans="1:6">
      <c r="A1621">
        <v>40</v>
      </c>
      <c r="B1621">
        <v>41</v>
      </c>
      <c r="C1621">
        <v>415</v>
      </c>
      <c r="D1621">
        <v>3562</v>
      </c>
      <c r="E1621" t="s">
        <v>460</v>
      </c>
      <c r="F1621" s="336">
        <v>343483033</v>
      </c>
    </row>
    <row r="1622" spans="1:6">
      <c r="A1622">
        <v>40</v>
      </c>
      <c r="B1622">
        <v>41</v>
      </c>
      <c r="C1622">
        <v>415</v>
      </c>
      <c r="D1622">
        <v>3909</v>
      </c>
      <c r="E1622" t="s">
        <v>1324</v>
      </c>
      <c r="F1622" s="336">
        <v>3294870</v>
      </c>
    </row>
    <row r="1623" spans="1:6">
      <c r="A1623">
        <v>40</v>
      </c>
      <c r="B1623">
        <v>41</v>
      </c>
      <c r="C1623">
        <v>415</v>
      </c>
      <c r="D1623">
        <v>3981</v>
      </c>
      <c r="E1623" t="s">
        <v>1325</v>
      </c>
      <c r="F1623" s="336">
        <v>741510</v>
      </c>
    </row>
    <row r="1624" spans="1:6">
      <c r="A1624">
        <v>40</v>
      </c>
      <c r="B1624">
        <v>41</v>
      </c>
      <c r="C1624">
        <v>415</v>
      </c>
      <c r="D1624">
        <v>4033</v>
      </c>
      <c r="E1624" t="s">
        <v>1326</v>
      </c>
      <c r="F1624" s="336">
        <v>361440</v>
      </c>
    </row>
    <row r="1625" spans="1:6">
      <c r="A1625">
        <v>40</v>
      </c>
      <c r="B1625">
        <v>41</v>
      </c>
      <c r="C1625">
        <v>415</v>
      </c>
      <c r="D1625">
        <v>4147</v>
      </c>
      <c r="E1625" t="s">
        <v>571</v>
      </c>
      <c r="F1625" s="336">
        <v>0</v>
      </c>
    </row>
    <row r="1626" spans="1:6">
      <c r="A1626">
        <v>40</v>
      </c>
      <c r="B1626">
        <v>41</v>
      </c>
      <c r="C1626">
        <v>415</v>
      </c>
      <c r="D1626">
        <v>4197</v>
      </c>
      <c r="E1626" t="s">
        <v>1327</v>
      </c>
      <c r="F1626" s="336">
        <v>3777251</v>
      </c>
    </row>
    <row r="1627" spans="1:6">
      <c r="A1627">
        <v>40</v>
      </c>
      <c r="B1627">
        <v>41</v>
      </c>
      <c r="C1627">
        <v>415</v>
      </c>
      <c r="D1627">
        <v>4203</v>
      </c>
      <c r="E1627" t="s">
        <v>975</v>
      </c>
      <c r="F1627" s="336">
        <v>2481200</v>
      </c>
    </row>
    <row r="1628" spans="1:6">
      <c r="A1628">
        <v>40</v>
      </c>
      <c r="B1628">
        <v>41</v>
      </c>
      <c r="C1628">
        <v>415</v>
      </c>
      <c r="D1628">
        <v>4228</v>
      </c>
      <c r="E1628" t="s">
        <v>1328</v>
      </c>
      <c r="F1628" s="336">
        <v>0</v>
      </c>
    </row>
    <row r="1629" spans="1:6">
      <c r="A1629">
        <v>40</v>
      </c>
      <c r="B1629">
        <v>41</v>
      </c>
      <c r="C1629">
        <v>415</v>
      </c>
      <c r="D1629">
        <v>4251</v>
      </c>
      <c r="E1629" t="s">
        <v>1329</v>
      </c>
      <c r="F1629" s="336">
        <v>0</v>
      </c>
    </row>
    <row r="1630" spans="1:6">
      <c r="A1630">
        <v>40</v>
      </c>
      <c r="B1630">
        <v>41</v>
      </c>
      <c r="C1630">
        <v>415</v>
      </c>
      <c r="D1630">
        <v>5086</v>
      </c>
      <c r="E1630" t="s">
        <v>1330</v>
      </c>
      <c r="F1630" s="336">
        <v>676100</v>
      </c>
    </row>
    <row r="1631" spans="1:6">
      <c r="A1631">
        <v>40</v>
      </c>
      <c r="B1631">
        <v>41</v>
      </c>
      <c r="C1631">
        <v>415</v>
      </c>
      <c r="D1631">
        <v>5109</v>
      </c>
      <c r="E1631" t="s">
        <v>1331</v>
      </c>
      <c r="F1631" s="336">
        <v>173513242</v>
      </c>
    </row>
    <row r="1632" spans="1:6">
      <c r="A1632">
        <v>40</v>
      </c>
      <c r="B1632">
        <v>41</v>
      </c>
      <c r="C1632">
        <v>415</v>
      </c>
      <c r="D1632">
        <v>5242</v>
      </c>
      <c r="E1632" t="s">
        <v>294</v>
      </c>
      <c r="F1632" s="336">
        <v>0</v>
      </c>
    </row>
    <row r="1633" spans="1:6">
      <c r="A1633">
        <v>40</v>
      </c>
      <c r="B1633">
        <v>41</v>
      </c>
      <c r="C1633">
        <v>415</v>
      </c>
      <c r="D1633">
        <v>5262</v>
      </c>
      <c r="E1633" t="s">
        <v>1332</v>
      </c>
      <c r="F1633" s="336">
        <v>9660920</v>
      </c>
    </row>
    <row r="1634" spans="1:6">
      <c r="A1634">
        <v>40</v>
      </c>
      <c r="B1634">
        <v>41</v>
      </c>
      <c r="C1634">
        <v>415</v>
      </c>
      <c r="D1634">
        <v>5412</v>
      </c>
      <c r="E1634" t="s">
        <v>1333</v>
      </c>
      <c r="F1634" s="336">
        <v>329430</v>
      </c>
    </row>
    <row r="1635" spans="1:6">
      <c r="A1635">
        <v>40</v>
      </c>
      <c r="B1635">
        <v>41</v>
      </c>
      <c r="C1635">
        <v>415</v>
      </c>
      <c r="D1635">
        <v>5458</v>
      </c>
      <c r="E1635" t="s">
        <v>843</v>
      </c>
      <c r="F1635" s="336">
        <v>0</v>
      </c>
    </row>
    <row r="1636" spans="1:6">
      <c r="A1636">
        <v>40</v>
      </c>
      <c r="B1636">
        <v>41</v>
      </c>
      <c r="C1636">
        <v>415</v>
      </c>
      <c r="D1636">
        <v>5849</v>
      </c>
      <c r="E1636" t="s">
        <v>1334</v>
      </c>
      <c r="F1636" s="336">
        <v>15462610</v>
      </c>
    </row>
    <row r="1637" spans="1:6">
      <c r="A1637">
        <v>40</v>
      </c>
      <c r="B1637">
        <v>41</v>
      </c>
      <c r="C1637">
        <v>415</v>
      </c>
      <c r="D1637">
        <v>5876</v>
      </c>
      <c r="E1637" t="s">
        <v>1335</v>
      </c>
      <c r="F1637" s="336">
        <v>848793</v>
      </c>
    </row>
    <row r="1638" spans="1:6">
      <c r="A1638">
        <v>40</v>
      </c>
      <c r="B1638">
        <v>41</v>
      </c>
      <c r="C1638">
        <v>415</v>
      </c>
      <c r="D1638">
        <v>5937</v>
      </c>
      <c r="E1638" t="s">
        <v>1336</v>
      </c>
      <c r="F1638" s="336">
        <v>0</v>
      </c>
    </row>
    <row r="1639" spans="1:6">
      <c r="A1639">
        <v>40</v>
      </c>
      <c r="B1639">
        <v>41</v>
      </c>
      <c r="C1639">
        <v>415</v>
      </c>
      <c r="D1639">
        <v>5989</v>
      </c>
      <c r="E1639" t="s">
        <v>1337</v>
      </c>
      <c r="F1639" s="336">
        <v>394500</v>
      </c>
    </row>
    <row r="1640" spans="1:6">
      <c r="A1640">
        <v>40</v>
      </c>
      <c r="B1640">
        <v>41</v>
      </c>
      <c r="C1640">
        <v>415</v>
      </c>
      <c r="D1640">
        <v>5993</v>
      </c>
      <c r="E1640" t="s">
        <v>1338</v>
      </c>
      <c r="F1640" s="336">
        <v>1006050</v>
      </c>
    </row>
    <row r="1641" spans="1:6">
      <c r="A1641">
        <v>40</v>
      </c>
      <c r="B1641">
        <v>41</v>
      </c>
      <c r="C1641">
        <v>415</v>
      </c>
      <c r="D1641">
        <v>6002</v>
      </c>
      <c r="E1641" t="s">
        <v>1339</v>
      </c>
      <c r="F1641" s="336">
        <v>1382600</v>
      </c>
    </row>
    <row r="1642" spans="1:6">
      <c r="A1642">
        <v>40</v>
      </c>
      <c r="B1642">
        <v>41</v>
      </c>
      <c r="C1642">
        <v>415</v>
      </c>
      <c r="D1642">
        <v>6032</v>
      </c>
      <c r="E1642" t="s">
        <v>1340</v>
      </c>
      <c r="F1642" s="336">
        <v>1105200</v>
      </c>
    </row>
    <row r="1643" spans="1:6">
      <c r="A1643">
        <v>40</v>
      </c>
      <c r="B1643">
        <v>41</v>
      </c>
      <c r="C1643">
        <v>415</v>
      </c>
      <c r="D1643">
        <v>6034</v>
      </c>
      <c r="E1643" t="s">
        <v>1341</v>
      </c>
      <c r="F1643" s="336">
        <v>1625700</v>
      </c>
    </row>
    <row r="1644" spans="1:6">
      <c r="A1644">
        <v>40</v>
      </c>
      <c r="B1644">
        <v>41</v>
      </c>
      <c r="C1644">
        <v>415</v>
      </c>
      <c r="D1644">
        <v>6035</v>
      </c>
      <c r="E1644" t="s">
        <v>1342</v>
      </c>
      <c r="F1644" s="336">
        <v>822050</v>
      </c>
    </row>
    <row r="1645" spans="1:6">
      <c r="A1645">
        <v>40</v>
      </c>
      <c r="B1645">
        <v>41</v>
      </c>
      <c r="C1645">
        <v>415</v>
      </c>
      <c r="D1645">
        <v>6044</v>
      </c>
      <c r="E1645" t="s">
        <v>1343</v>
      </c>
      <c r="F1645" s="336">
        <v>556500</v>
      </c>
    </row>
    <row r="1646" spans="1:6">
      <c r="A1646">
        <v>40</v>
      </c>
      <c r="B1646">
        <v>41</v>
      </c>
      <c r="C1646">
        <v>415</v>
      </c>
      <c r="D1646">
        <v>6049</v>
      </c>
      <c r="E1646" t="s">
        <v>1344</v>
      </c>
      <c r="F1646" s="336">
        <v>1640900</v>
      </c>
    </row>
    <row r="1647" spans="1:6">
      <c r="A1647">
        <v>40</v>
      </c>
      <c r="B1647">
        <v>41</v>
      </c>
      <c r="C1647">
        <v>415</v>
      </c>
      <c r="D1647">
        <v>6052</v>
      </c>
      <c r="E1647" t="s">
        <v>1345</v>
      </c>
      <c r="F1647" s="336">
        <v>917050</v>
      </c>
    </row>
    <row r="1648" spans="1:6">
      <c r="A1648">
        <v>40</v>
      </c>
      <c r="B1648">
        <v>41</v>
      </c>
      <c r="C1648">
        <v>415</v>
      </c>
      <c r="D1648">
        <v>6069</v>
      </c>
      <c r="E1648" t="s">
        <v>1346</v>
      </c>
      <c r="F1648" s="336">
        <v>297400</v>
      </c>
    </row>
    <row r="1649" spans="1:6">
      <c r="A1649">
        <v>40</v>
      </c>
      <c r="B1649">
        <v>41</v>
      </c>
      <c r="C1649">
        <v>415</v>
      </c>
      <c r="D1649">
        <v>6073</v>
      </c>
      <c r="E1649" t="s">
        <v>1347</v>
      </c>
      <c r="F1649" s="336">
        <v>3890200</v>
      </c>
    </row>
    <row r="1650" spans="1:6">
      <c r="A1650">
        <v>40</v>
      </c>
      <c r="B1650">
        <v>41</v>
      </c>
      <c r="C1650">
        <v>415</v>
      </c>
      <c r="D1650">
        <v>6076</v>
      </c>
      <c r="E1650" t="s">
        <v>1348</v>
      </c>
      <c r="F1650" s="336">
        <v>1207900</v>
      </c>
    </row>
    <row r="1651" spans="1:6">
      <c r="A1651">
        <v>40</v>
      </c>
      <c r="B1651">
        <v>41</v>
      </c>
      <c r="C1651">
        <v>415</v>
      </c>
      <c r="D1651">
        <v>6136</v>
      </c>
      <c r="E1651" t="s">
        <v>1349</v>
      </c>
      <c r="F1651" s="336">
        <v>569600</v>
      </c>
    </row>
    <row r="1652" spans="1:6">
      <c r="A1652">
        <v>40</v>
      </c>
      <c r="B1652">
        <v>41</v>
      </c>
      <c r="C1652">
        <v>415</v>
      </c>
      <c r="D1652">
        <v>6145</v>
      </c>
      <c r="E1652" t="s">
        <v>1350</v>
      </c>
      <c r="F1652" s="336">
        <v>34000</v>
      </c>
    </row>
    <row r="1653" spans="1:6">
      <c r="A1653">
        <v>40</v>
      </c>
      <c r="B1653">
        <v>41</v>
      </c>
      <c r="C1653">
        <v>415</v>
      </c>
      <c r="D1653">
        <v>6181</v>
      </c>
      <c r="E1653" t="s">
        <v>1351</v>
      </c>
      <c r="F1653" s="336">
        <v>1196900</v>
      </c>
    </row>
    <row r="1654" spans="1:6">
      <c r="A1654">
        <v>40</v>
      </c>
      <c r="B1654">
        <v>41</v>
      </c>
      <c r="C1654">
        <v>415</v>
      </c>
      <c r="D1654">
        <v>6214</v>
      </c>
      <c r="E1654" t="s">
        <v>1352</v>
      </c>
      <c r="F1654" s="336">
        <v>897600</v>
      </c>
    </row>
    <row r="1655" spans="1:6">
      <c r="A1655">
        <v>40</v>
      </c>
      <c r="B1655">
        <v>41</v>
      </c>
      <c r="C1655">
        <v>415</v>
      </c>
      <c r="D1655">
        <v>6221</v>
      </c>
      <c r="E1655" t="s">
        <v>1353</v>
      </c>
      <c r="F1655" s="336">
        <v>2223220</v>
      </c>
    </row>
    <row r="1656" spans="1:6">
      <c r="A1656">
        <v>40</v>
      </c>
      <c r="B1656">
        <v>41</v>
      </c>
      <c r="C1656">
        <v>415</v>
      </c>
      <c r="D1656">
        <v>6227</v>
      </c>
      <c r="E1656" t="s">
        <v>1354</v>
      </c>
      <c r="F1656" s="336">
        <v>1566950</v>
      </c>
    </row>
    <row r="1657" spans="1:6">
      <c r="A1657">
        <v>40</v>
      </c>
      <c r="B1657">
        <v>41</v>
      </c>
      <c r="C1657">
        <v>415</v>
      </c>
      <c r="D1657">
        <v>6228</v>
      </c>
      <c r="E1657" t="s">
        <v>1355</v>
      </c>
      <c r="F1657" s="336">
        <v>2169000</v>
      </c>
    </row>
    <row r="1658" spans="1:6">
      <c r="A1658">
        <v>40</v>
      </c>
      <c r="B1658">
        <v>41</v>
      </c>
      <c r="C1658">
        <v>415</v>
      </c>
      <c r="D1658">
        <v>6251</v>
      </c>
      <c r="E1658" t="s">
        <v>1356</v>
      </c>
      <c r="F1658" s="336">
        <v>587380</v>
      </c>
    </row>
    <row r="1659" spans="1:6">
      <c r="A1659">
        <v>40</v>
      </c>
      <c r="B1659">
        <v>41</v>
      </c>
      <c r="C1659">
        <v>415</v>
      </c>
      <c r="D1659">
        <v>6256</v>
      </c>
      <c r="E1659" t="s">
        <v>1357</v>
      </c>
      <c r="F1659" s="336">
        <v>1113000</v>
      </c>
    </row>
    <row r="1660" spans="1:6">
      <c r="A1660">
        <v>40</v>
      </c>
      <c r="B1660">
        <v>41</v>
      </c>
      <c r="C1660">
        <v>415</v>
      </c>
      <c r="D1660">
        <v>6257</v>
      </c>
      <c r="E1660" t="s">
        <v>1358</v>
      </c>
      <c r="F1660" s="336">
        <v>210000</v>
      </c>
    </row>
    <row r="1661" spans="1:6">
      <c r="A1661">
        <v>40</v>
      </c>
      <c r="B1661">
        <v>41</v>
      </c>
      <c r="C1661">
        <v>415</v>
      </c>
      <c r="D1661">
        <v>6287</v>
      </c>
      <c r="E1661" t="s">
        <v>1359</v>
      </c>
      <c r="F1661" s="336">
        <v>2040400</v>
      </c>
    </row>
    <row r="1662" spans="1:6">
      <c r="A1662">
        <v>40</v>
      </c>
      <c r="B1662">
        <v>41</v>
      </c>
      <c r="C1662">
        <v>415</v>
      </c>
      <c r="D1662">
        <v>6546</v>
      </c>
      <c r="E1662" t="s">
        <v>866</v>
      </c>
      <c r="F1662" s="336">
        <v>237500</v>
      </c>
    </row>
    <row r="1663" spans="1:6">
      <c r="A1663">
        <v>40</v>
      </c>
      <c r="B1663">
        <v>41</v>
      </c>
      <c r="C1663">
        <v>415</v>
      </c>
      <c r="D1663">
        <v>6589</v>
      </c>
      <c r="E1663" t="s">
        <v>1360</v>
      </c>
      <c r="F1663" s="336">
        <v>588000</v>
      </c>
    </row>
    <row r="1664" spans="1:6">
      <c r="A1664">
        <v>40</v>
      </c>
      <c r="B1664">
        <v>41</v>
      </c>
      <c r="C1664">
        <v>415</v>
      </c>
      <c r="D1664">
        <v>6639</v>
      </c>
      <c r="E1664" t="s">
        <v>870</v>
      </c>
      <c r="F1664" s="336">
        <v>84130</v>
      </c>
    </row>
    <row r="1665" spans="1:6">
      <c r="A1665">
        <v>40</v>
      </c>
      <c r="B1665">
        <v>41</v>
      </c>
      <c r="C1665">
        <v>415</v>
      </c>
      <c r="D1665">
        <v>6697</v>
      </c>
      <c r="E1665" t="s">
        <v>1361</v>
      </c>
      <c r="F1665" s="336">
        <v>24240</v>
      </c>
    </row>
    <row r="1666" spans="1:6">
      <c r="A1666">
        <v>40</v>
      </c>
      <c r="B1666">
        <v>41</v>
      </c>
      <c r="C1666">
        <v>415</v>
      </c>
      <c r="D1666">
        <v>6707</v>
      </c>
      <c r="E1666" t="s">
        <v>1362</v>
      </c>
      <c r="F1666" s="336">
        <v>0</v>
      </c>
    </row>
    <row r="1667" spans="1:6">
      <c r="A1667">
        <v>40</v>
      </c>
      <c r="B1667">
        <v>41</v>
      </c>
      <c r="C1667">
        <v>415</v>
      </c>
      <c r="D1667">
        <v>7193</v>
      </c>
      <c r="E1667" t="s">
        <v>1363</v>
      </c>
      <c r="F1667" s="336">
        <v>416000</v>
      </c>
    </row>
    <row r="1668" spans="1:6">
      <c r="A1668">
        <v>40</v>
      </c>
      <c r="B1668">
        <v>41</v>
      </c>
      <c r="C1668">
        <v>415</v>
      </c>
      <c r="D1668">
        <v>7315</v>
      </c>
      <c r="E1668" t="s">
        <v>1364</v>
      </c>
      <c r="F1668" s="336">
        <v>48000</v>
      </c>
    </row>
    <row r="1669" spans="1:6">
      <c r="A1669">
        <v>40</v>
      </c>
      <c r="B1669">
        <v>41</v>
      </c>
      <c r="C1669">
        <v>415</v>
      </c>
      <c r="D1669">
        <v>7411</v>
      </c>
      <c r="E1669" t="s">
        <v>1365</v>
      </c>
      <c r="F1669" s="336">
        <v>84000</v>
      </c>
    </row>
    <row r="1670" spans="1:6">
      <c r="A1670">
        <v>40</v>
      </c>
      <c r="B1670">
        <v>41</v>
      </c>
      <c r="C1670">
        <v>415</v>
      </c>
      <c r="D1670">
        <v>7754</v>
      </c>
      <c r="E1670" t="s">
        <v>1366</v>
      </c>
      <c r="F1670" s="336">
        <v>91580</v>
      </c>
    </row>
    <row r="1671" spans="1:6">
      <c r="A1671">
        <v>40</v>
      </c>
      <c r="B1671">
        <v>41</v>
      </c>
      <c r="C1671">
        <v>415</v>
      </c>
      <c r="D1671">
        <v>8006</v>
      </c>
      <c r="E1671" t="s">
        <v>352</v>
      </c>
      <c r="F1671" s="336">
        <v>882385</v>
      </c>
    </row>
    <row r="1672" spans="1:6">
      <c r="A1672">
        <v>40</v>
      </c>
      <c r="B1672">
        <v>41</v>
      </c>
      <c r="C1672">
        <v>415</v>
      </c>
      <c r="D1672">
        <v>8007</v>
      </c>
      <c r="E1672" t="s">
        <v>1367</v>
      </c>
      <c r="F1672" s="336">
        <v>575472</v>
      </c>
    </row>
    <row r="1673" spans="1:6">
      <c r="A1673">
        <v>40</v>
      </c>
      <c r="B1673">
        <v>41</v>
      </c>
      <c r="C1673">
        <v>415</v>
      </c>
      <c r="D1673">
        <v>8049</v>
      </c>
      <c r="E1673" t="s">
        <v>1368</v>
      </c>
      <c r="F1673" s="336">
        <v>2785455</v>
      </c>
    </row>
    <row r="1674" spans="1:6">
      <c r="A1674">
        <v>40</v>
      </c>
      <c r="B1674">
        <v>41</v>
      </c>
      <c r="C1674">
        <v>415</v>
      </c>
      <c r="D1674">
        <v>8213</v>
      </c>
      <c r="E1674" t="s">
        <v>1369</v>
      </c>
      <c r="F1674" s="336">
        <v>3710035</v>
      </c>
    </row>
    <row r="1675" spans="1:6">
      <c r="A1675">
        <v>40</v>
      </c>
      <c r="B1675">
        <v>41</v>
      </c>
      <c r="C1675">
        <v>415</v>
      </c>
      <c r="D1675">
        <v>8307</v>
      </c>
      <c r="E1675" t="s">
        <v>1370</v>
      </c>
      <c r="F1675" s="336">
        <v>3753538</v>
      </c>
    </row>
    <row r="1676" spans="1:6">
      <c r="A1676">
        <v>40</v>
      </c>
      <c r="B1676">
        <v>41</v>
      </c>
      <c r="C1676">
        <v>415</v>
      </c>
      <c r="D1676">
        <v>8431</v>
      </c>
      <c r="E1676" t="s">
        <v>1371</v>
      </c>
      <c r="F1676" s="336">
        <v>1310300</v>
      </c>
    </row>
    <row r="1677" spans="1:6">
      <c r="A1677">
        <v>40</v>
      </c>
      <c r="B1677">
        <v>41</v>
      </c>
      <c r="C1677">
        <v>415</v>
      </c>
      <c r="D1677">
        <v>8572</v>
      </c>
      <c r="E1677" t="s">
        <v>1238</v>
      </c>
      <c r="F1677" s="336">
        <v>1227300</v>
      </c>
    </row>
    <row r="1678" spans="1:6">
      <c r="A1678">
        <v>40</v>
      </c>
      <c r="B1678">
        <v>41</v>
      </c>
      <c r="C1678">
        <v>415</v>
      </c>
      <c r="D1678">
        <v>8666</v>
      </c>
      <c r="E1678" t="s">
        <v>1372</v>
      </c>
      <c r="F1678" s="336">
        <v>779270</v>
      </c>
    </row>
    <row r="1679" spans="1:6">
      <c r="A1679">
        <v>40</v>
      </c>
      <c r="B1679">
        <v>41</v>
      </c>
      <c r="C1679">
        <v>415</v>
      </c>
      <c r="D1679">
        <v>8818</v>
      </c>
      <c r="E1679" t="s">
        <v>1373</v>
      </c>
      <c r="F1679" s="336">
        <v>14600</v>
      </c>
    </row>
    <row r="1680" spans="1:6">
      <c r="A1680">
        <v>40</v>
      </c>
      <c r="B1680">
        <v>41</v>
      </c>
      <c r="C1680">
        <v>415</v>
      </c>
      <c r="D1680">
        <v>9382</v>
      </c>
      <c r="E1680" t="s">
        <v>1374</v>
      </c>
      <c r="F1680" s="336">
        <v>180000</v>
      </c>
    </row>
    <row r="1681" spans="1:6">
      <c r="A1681">
        <v>40</v>
      </c>
      <c r="B1681">
        <v>41</v>
      </c>
      <c r="C1681">
        <v>415</v>
      </c>
      <c r="D1681">
        <v>9462</v>
      </c>
      <c r="E1681" t="s">
        <v>1375</v>
      </c>
      <c r="F1681" s="336">
        <v>16797590</v>
      </c>
    </row>
    <row r="1682" spans="1:6">
      <c r="A1682">
        <v>40</v>
      </c>
      <c r="B1682">
        <v>41</v>
      </c>
      <c r="C1682">
        <v>415</v>
      </c>
      <c r="D1682">
        <v>9916</v>
      </c>
      <c r="E1682" t="s">
        <v>1376</v>
      </c>
      <c r="F1682" s="336">
        <v>333191390</v>
      </c>
    </row>
    <row r="1683" spans="1:6">
      <c r="A1683">
        <v>40</v>
      </c>
      <c r="B1683">
        <v>41</v>
      </c>
      <c r="C1683">
        <v>415</v>
      </c>
      <c r="D1683">
        <v>9985</v>
      </c>
      <c r="E1683" t="s">
        <v>1377</v>
      </c>
      <c r="F1683" s="336">
        <v>3625180</v>
      </c>
    </row>
    <row r="1684" spans="1:6">
      <c r="A1684">
        <v>40</v>
      </c>
      <c r="B1684">
        <v>42</v>
      </c>
      <c r="C1684">
        <v>421</v>
      </c>
      <c r="D1684">
        <v>26</v>
      </c>
      <c r="E1684" t="s">
        <v>673</v>
      </c>
      <c r="F1684" s="336">
        <v>60540</v>
      </c>
    </row>
    <row r="1685" spans="1:6">
      <c r="A1685">
        <v>40</v>
      </c>
      <c r="B1685">
        <v>42</v>
      </c>
      <c r="C1685">
        <v>421</v>
      </c>
      <c r="D1685">
        <v>81</v>
      </c>
      <c r="E1685" t="s">
        <v>277</v>
      </c>
      <c r="F1685" s="336">
        <v>15647166</v>
      </c>
    </row>
    <row r="1686" spans="1:6">
      <c r="A1686">
        <v>40</v>
      </c>
      <c r="B1686">
        <v>42</v>
      </c>
      <c r="C1686">
        <v>421</v>
      </c>
      <c r="D1686">
        <v>96</v>
      </c>
      <c r="E1686" t="s">
        <v>278</v>
      </c>
      <c r="F1686" s="336">
        <v>31621809</v>
      </c>
    </row>
    <row r="1687" spans="1:6">
      <c r="A1687">
        <v>40</v>
      </c>
      <c r="B1687">
        <v>42</v>
      </c>
      <c r="C1687">
        <v>421</v>
      </c>
      <c r="D1687">
        <v>835</v>
      </c>
      <c r="E1687" t="s">
        <v>279</v>
      </c>
      <c r="F1687" s="336">
        <v>13450</v>
      </c>
    </row>
    <row r="1688" spans="1:6">
      <c r="A1688">
        <v>40</v>
      </c>
      <c r="B1688">
        <v>42</v>
      </c>
      <c r="C1688">
        <v>421</v>
      </c>
      <c r="D1688">
        <v>842</v>
      </c>
      <c r="E1688" t="s">
        <v>279</v>
      </c>
      <c r="F1688" s="336">
        <v>3497559</v>
      </c>
    </row>
    <row r="1689" spans="1:6">
      <c r="A1689">
        <v>40</v>
      </c>
      <c r="B1689">
        <v>42</v>
      </c>
      <c r="C1689">
        <v>421</v>
      </c>
      <c r="D1689">
        <v>1035</v>
      </c>
      <c r="E1689" t="s">
        <v>1378</v>
      </c>
      <c r="F1689" s="336">
        <v>1768876</v>
      </c>
    </row>
    <row r="1690" spans="1:6">
      <c r="A1690">
        <v>40</v>
      </c>
      <c r="B1690">
        <v>42</v>
      </c>
      <c r="C1690">
        <v>421</v>
      </c>
      <c r="D1690">
        <v>1049</v>
      </c>
      <c r="E1690" t="s">
        <v>1379</v>
      </c>
      <c r="F1690" s="336">
        <v>1069645</v>
      </c>
    </row>
    <row r="1691" spans="1:6">
      <c r="A1691">
        <v>40</v>
      </c>
      <c r="B1691">
        <v>42</v>
      </c>
      <c r="C1691">
        <v>421</v>
      </c>
      <c r="D1691">
        <v>1098</v>
      </c>
      <c r="E1691" t="s">
        <v>1380</v>
      </c>
      <c r="F1691" s="336">
        <v>977114</v>
      </c>
    </row>
    <row r="1692" spans="1:6">
      <c r="A1692">
        <v>40</v>
      </c>
      <c r="B1692">
        <v>42</v>
      </c>
      <c r="C1692">
        <v>421</v>
      </c>
      <c r="D1692">
        <v>1223</v>
      </c>
      <c r="E1692" t="s">
        <v>1381</v>
      </c>
      <c r="F1692" s="336">
        <v>15000</v>
      </c>
    </row>
    <row r="1693" spans="1:6">
      <c r="A1693">
        <v>40</v>
      </c>
      <c r="B1693">
        <v>42</v>
      </c>
      <c r="C1693">
        <v>421</v>
      </c>
      <c r="D1693">
        <v>1226</v>
      </c>
      <c r="E1693" t="s">
        <v>1382</v>
      </c>
      <c r="F1693" s="336">
        <v>110700</v>
      </c>
    </row>
    <row r="1694" spans="1:6">
      <c r="A1694">
        <v>40</v>
      </c>
      <c r="B1694">
        <v>42</v>
      </c>
      <c r="C1694">
        <v>421</v>
      </c>
      <c r="D1694">
        <v>1278</v>
      </c>
      <c r="E1694" t="s">
        <v>1383</v>
      </c>
      <c r="F1694" s="336">
        <v>3978900</v>
      </c>
    </row>
    <row r="1695" spans="1:6">
      <c r="A1695">
        <v>40</v>
      </c>
      <c r="B1695">
        <v>42</v>
      </c>
      <c r="C1695">
        <v>421</v>
      </c>
      <c r="D1695">
        <v>1283</v>
      </c>
      <c r="E1695" t="s">
        <v>1384</v>
      </c>
      <c r="F1695" s="336">
        <v>1539245</v>
      </c>
    </row>
    <row r="1696" spans="1:6">
      <c r="A1696">
        <v>40</v>
      </c>
      <c r="B1696">
        <v>42</v>
      </c>
      <c r="C1696">
        <v>421</v>
      </c>
      <c r="D1696">
        <v>1287</v>
      </c>
      <c r="E1696" t="s">
        <v>1385</v>
      </c>
      <c r="F1696" s="336">
        <v>3702658</v>
      </c>
    </row>
    <row r="1697" spans="1:6">
      <c r="A1697">
        <v>40</v>
      </c>
      <c r="B1697">
        <v>42</v>
      </c>
      <c r="C1697">
        <v>421</v>
      </c>
      <c r="D1697">
        <v>1386</v>
      </c>
      <c r="E1697" t="s">
        <v>1386</v>
      </c>
      <c r="F1697" s="336">
        <v>47477771</v>
      </c>
    </row>
    <row r="1698" spans="1:6">
      <c r="A1698">
        <v>40</v>
      </c>
      <c r="B1698">
        <v>42</v>
      </c>
      <c r="C1698">
        <v>421</v>
      </c>
      <c r="D1698">
        <v>1419</v>
      </c>
      <c r="E1698" t="s">
        <v>1387</v>
      </c>
      <c r="F1698" s="336">
        <v>143000</v>
      </c>
    </row>
    <row r="1699" spans="1:6">
      <c r="A1699">
        <v>40</v>
      </c>
      <c r="B1699">
        <v>42</v>
      </c>
      <c r="C1699">
        <v>421</v>
      </c>
      <c r="D1699">
        <v>1470</v>
      </c>
      <c r="E1699" t="s">
        <v>735</v>
      </c>
      <c r="F1699" s="336">
        <v>17293351</v>
      </c>
    </row>
    <row r="1700" spans="1:6">
      <c r="A1700">
        <v>40</v>
      </c>
      <c r="B1700">
        <v>42</v>
      </c>
      <c r="C1700">
        <v>421</v>
      </c>
      <c r="D1700">
        <v>1472</v>
      </c>
      <c r="E1700" t="s">
        <v>1388</v>
      </c>
      <c r="F1700" s="336">
        <v>83118</v>
      </c>
    </row>
    <row r="1701" spans="1:6">
      <c r="A1701">
        <v>40</v>
      </c>
      <c r="B1701">
        <v>42</v>
      </c>
      <c r="C1701">
        <v>421</v>
      </c>
      <c r="D1701">
        <v>1482</v>
      </c>
      <c r="E1701" t="s">
        <v>1389</v>
      </c>
      <c r="F1701" s="336">
        <v>0</v>
      </c>
    </row>
    <row r="1702" spans="1:6">
      <c r="A1702">
        <v>40</v>
      </c>
      <c r="B1702">
        <v>42</v>
      </c>
      <c r="C1702">
        <v>421</v>
      </c>
      <c r="D1702">
        <v>1503</v>
      </c>
      <c r="E1702" t="s">
        <v>737</v>
      </c>
      <c r="F1702" s="336">
        <v>288660</v>
      </c>
    </row>
    <row r="1703" spans="1:6">
      <c r="A1703">
        <v>40</v>
      </c>
      <c r="B1703">
        <v>42</v>
      </c>
      <c r="C1703">
        <v>421</v>
      </c>
      <c r="D1703">
        <v>1574</v>
      </c>
      <c r="E1703" t="s">
        <v>740</v>
      </c>
      <c r="F1703" s="336">
        <v>1613883</v>
      </c>
    </row>
    <row r="1704" spans="1:6">
      <c r="A1704">
        <v>40</v>
      </c>
      <c r="B1704">
        <v>42</v>
      </c>
      <c r="C1704">
        <v>421</v>
      </c>
      <c r="D1704">
        <v>1594</v>
      </c>
      <c r="E1704" t="s">
        <v>1036</v>
      </c>
      <c r="F1704" s="336">
        <v>2843630</v>
      </c>
    </row>
    <row r="1705" spans="1:6">
      <c r="A1705">
        <v>40</v>
      </c>
      <c r="B1705">
        <v>42</v>
      </c>
      <c r="C1705">
        <v>421</v>
      </c>
      <c r="D1705">
        <v>1606</v>
      </c>
      <c r="E1705" t="s">
        <v>1390</v>
      </c>
      <c r="F1705" s="336">
        <v>33163755</v>
      </c>
    </row>
    <row r="1706" spans="1:6">
      <c r="A1706">
        <v>40</v>
      </c>
      <c r="B1706">
        <v>42</v>
      </c>
      <c r="C1706">
        <v>421</v>
      </c>
      <c r="D1706">
        <v>1611</v>
      </c>
      <c r="E1706" t="s">
        <v>1391</v>
      </c>
      <c r="F1706" s="336">
        <v>1107877</v>
      </c>
    </row>
    <row r="1707" spans="1:6">
      <c r="A1707">
        <v>40</v>
      </c>
      <c r="B1707">
        <v>42</v>
      </c>
      <c r="C1707">
        <v>421</v>
      </c>
      <c r="D1707">
        <v>1853</v>
      </c>
      <c r="E1707" t="s">
        <v>1392</v>
      </c>
      <c r="F1707" s="336">
        <v>951925</v>
      </c>
    </row>
    <row r="1708" spans="1:6">
      <c r="A1708">
        <v>40</v>
      </c>
      <c r="B1708">
        <v>42</v>
      </c>
      <c r="C1708">
        <v>421</v>
      </c>
      <c r="D1708">
        <v>1863</v>
      </c>
      <c r="E1708" t="s">
        <v>1393</v>
      </c>
      <c r="F1708" s="336">
        <v>74535</v>
      </c>
    </row>
    <row r="1709" spans="1:6">
      <c r="A1709">
        <v>40</v>
      </c>
      <c r="B1709">
        <v>42</v>
      </c>
      <c r="C1709">
        <v>421</v>
      </c>
      <c r="D1709">
        <v>2002</v>
      </c>
      <c r="E1709" t="s">
        <v>1394</v>
      </c>
      <c r="F1709" s="336">
        <v>12432616</v>
      </c>
    </row>
    <row r="1710" spans="1:6">
      <c r="A1710">
        <v>40</v>
      </c>
      <c r="B1710">
        <v>42</v>
      </c>
      <c r="C1710">
        <v>421</v>
      </c>
      <c r="D1710">
        <v>2020</v>
      </c>
      <c r="E1710" t="s">
        <v>1395</v>
      </c>
      <c r="F1710" s="336">
        <v>130800</v>
      </c>
    </row>
    <row r="1711" spans="1:6">
      <c r="A1711">
        <v>40</v>
      </c>
      <c r="B1711">
        <v>42</v>
      </c>
      <c r="C1711">
        <v>421</v>
      </c>
      <c r="D1711">
        <v>2025</v>
      </c>
      <c r="E1711" t="s">
        <v>753</v>
      </c>
      <c r="F1711" s="336">
        <v>1296889</v>
      </c>
    </row>
    <row r="1712" spans="1:6">
      <c r="A1712">
        <v>40</v>
      </c>
      <c r="B1712">
        <v>42</v>
      </c>
      <c r="C1712">
        <v>421</v>
      </c>
      <c r="D1712">
        <v>2088</v>
      </c>
      <c r="E1712" t="s">
        <v>1396</v>
      </c>
      <c r="F1712" s="336">
        <v>141004</v>
      </c>
    </row>
    <row r="1713" spans="1:6">
      <c r="A1713">
        <v>40</v>
      </c>
      <c r="B1713">
        <v>42</v>
      </c>
      <c r="C1713">
        <v>421</v>
      </c>
      <c r="D1713">
        <v>2127</v>
      </c>
      <c r="E1713" t="s">
        <v>1397</v>
      </c>
      <c r="F1713" s="336">
        <v>250277</v>
      </c>
    </row>
    <row r="1714" spans="1:6">
      <c r="A1714">
        <v>40</v>
      </c>
      <c r="B1714">
        <v>42</v>
      </c>
      <c r="C1714">
        <v>421</v>
      </c>
      <c r="D1714">
        <v>2174</v>
      </c>
      <c r="E1714" t="s">
        <v>1398</v>
      </c>
      <c r="F1714" s="336">
        <v>116750</v>
      </c>
    </row>
    <row r="1715" spans="1:6">
      <c r="A1715">
        <v>40</v>
      </c>
      <c r="B1715">
        <v>42</v>
      </c>
      <c r="C1715">
        <v>421</v>
      </c>
      <c r="D1715">
        <v>2184</v>
      </c>
      <c r="E1715" t="s">
        <v>1399</v>
      </c>
      <c r="F1715" s="336">
        <v>2426055</v>
      </c>
    </row>
    <row r="1716" spans="1:6">
      <c r="A1716">
        <v>40</v>
      </c>
      <c r="B1716">
        <v>42</v>
      </c>
      <c r="C1716">
        <v>421</v>
      </c>
      <c r="D1716">
        <v>2208</v>
      </c>
      <c r="E1716" t="s">
        <v>1400</v>
      </c>
      <c r="F1716" s="336">
        <v>1939772</v>
      </c>
    </row>
    <row r="1717" spans="1:6">
      <c r="A1717">
        <v>40</v>
      </c>
      <c r="B1717">
        <v>42</v>
      </c>
      <c r="C1717">
        <v>421</v>
      </c>
      <c r="D1717">
        <v>2219</v>
      </c>
      <c r="E1717" t="s">
        <v>1401</v>
      </c>
      <c r="F1717" s="336">
        <v>2641735</v>
      </c>
    </row>
    <row r="1718" spans="1:6">
      <c r="A1718">
        <v>40</v>
      </c>
      <c r="B1718">
        <v>42</v>
      </c>
      <c r="C1718">
        <v>421</v>
      </c>
      <c r="D1718">
        <v>2276</v>
      </c>
      <c r="E1718" t="s">
        <v>766</v>
      </c>
      <c r="F1718" s="336">
        <v>299849429</v>
      </c>
    </row>
    <row r="1719" spans="1:6">
      <c r="A1719">
        <v>40</v>
      </c>
      <c r="B1719">
        <v>42</v>
      </c>
      <c r="C1719">
        <v>421</v>
      </c>
      <c r="D1719">
        <v>2389</v>
      </c>
      <c r="E1719" t="s">
        <v>1402</v>
      </c>
      <c r="F1719" s="336">
        <v>2221550</v>
      </c>
    </row>
    <row r="1720" spans="1:6">
      <c r="A1720">
        <v>40</v>
      </c>
      <c r="B1720">
        <v>42</v>
      </c>
      <c r="C1720">
        <v>421</v>
      </c>
      <c r="D1720">
        <v>2439</v>
      </c>
      <c r="E1720" t="s">
        <v>1403</v>
      </c>
      <c r="F1720" s="336">
        <v>14610636</v>
      </c>
    </row>
    <row r="1721" spans="1:6">
      <c r="A1721">
        <v>40</v>
      </c>
      <c r="B1721">
        <v>42</v>
      </c>
      <c r="C1721">
        <v>421</v>
      </c>
      <c r="D1721">
        <v>2442</v>
      </c>
      <c r="E1721" t="s">
        <v>770</v>
      </c>
      <c r="F1721" s="336">
        <v>3960000</v>
      </c>
    </row>
    <row r="1722" spans="1:6">
      <c r="A1722">
        <v>40</v>
      </c>
      <c r="B1722">
        <v>42</v>
      </c>
      <c r="C1722">
        <v>421</v>
      </c>
      <c r="D1722">
        <v>2447</v>
      </c>
      <c r="E1722" t="s">
        <v>1404</v>
      </c>
      <c r="F1722" s="336">
        <v>1518993</v>
      </c>
    </row>
    <row r="1723" spans="1:6">
      <c r="A1723">
        <v>40</v>
      </c>
      <c r="B1723">
        <v>42</v>
      </c>
      <c r="C1723">
        <v>421</v>
      </c>
      <c r="D1723">
        <v>2480</v>
      </c>
      <c r="E1723" t="s">
        <v>1405</v>
      </c>
      <c r="F1723" s="336">
        <v>985960</v>
      </c>
    </row>
    <row r="1724" spans="1:6">
      <c r="A1724">
        <v>40</v>
      </c>
      <c r="B1724">
        <v>42</v>
      </c>
      <c r="C1724">
        <v>421</v>
      </c>
      <c r="D1724">
        <v>2500</v>
      </c>
      <c r="E1724" t="s">
        <v>1211</v>
      </c>
      <c r="F1724" s="336">
        <v>4200069</v>
      </c>
    </row>
    <row r="1725" spans="1:6">
      <c r="A1725">
        <v>40</v>
      </c>
      <c r="B1725">
        <v>42</v>
      </c>
      <c r="C1725">
        <v>421</v>
      </c>
      <c r="D1725">
        <v>2509</v>
      </c>
      <c r="E1725" t="s">
        <v>1257</v>
      </c>
      <c r="F1725" s="336">
        <v>44525</v>
      </c>
    </row>
    <row r="1726" spans="1:6">
      <c r="A1726">
        <v>40</v>
      </c>
      <c r="B1726">
        <v>42</v>
      </c>
      <c r="C1726">
        <v>421</v>
      </c>
      <c r="D1726">
        <v>2539</v>
      </c>
      <c r="E1726" t="s">
        <v>1406</v>
      </c>
      <c r="F1726" s="336">
        <v>52250</v>
      </c>
    </row>
    <row r="1727" spans="1:6">
      <c r="A1727">
        <v>40</v>
      </c>
      <c r="B1727">
        <v>42</v>
      </c>
      <c r="C1727">
        <v>421</v>
      </c>
      <c r="D1727">
        <v>2543</v>
      </c>
      <c r="E1727" t="s">
        <v>1407</v>
      </c>
      <c r="F1727" s="336">
        <v>388240</v>
      </c>
    </row>
    <row r="1728" spans="1:6">
      <c r="A1728">
        <v>40</v>
      </c>
      <c r="B1728">
        <v>42</v>
      </c>
      <c r="C1728">
        <v>421</v>
      </c>
      <c r="D1728">
        <v>2544</v>
      </c>
      <c r="E1728" t="s">
        <v>1408</v>
      </c>
      <c r="F1728" s="336">
        <v>729050</v>
      </c>
    </row>
    <row r="1729" spans="1:6">
      <c r="A1729">
        <v>40</v>
      </c>
      <c r="B1729">
        <v>42</v>
      </c>
      <c r="C1729">
        <v>421</v>
      </c>
      <c r="D1729">
        <v>2564</v>
      </c>
      <c r="E1729" t="s">
        <v>1409</v>
      </c>
      <c r="F1729" s="336">
        <v>199450</v>
      </c>
    </row>
    <row r="1730" spans="1:6">
      <c r="A1730">
        <v>40</v>
      </c>
      <c r="B1730">
        <v>42</v>
      </c>
      <c r="C1730">
        <v>421</v>
      </c>
      <c r="D1730">
        <v>2638</v>
      </c>
      <c r="E1730" t="s">
        <v>1410</v>
      </c>
      <c r="F1730" s="336">
        <v>47820</v>
      </c>
    </row>
    <row r="1731" spans="1:6">
      <c r="A1731">
        <v>40</v>
      </c>
      <c r="B1731">
        <v>42</v>
      </c>
      <c r="C1731">
        <v>421</v>
      </c>
      <c r="D1731">
        <v>2773</v>
      </c>
      <c r="E1731" t="s">
        <v>1411</v>
      </c>
      <c r="F1731" s="336">
        <v>163800</v>
      </c>
    </row>
    <row r="1732" spans="1:6">
      <c r="A1732">
        <v>40</v>
      </c>
      <c r="B1732">
        <v>42</v>
      </c>
      <c r="C1732">
        <v>421</v>
      </c>
      <c r="D1732">
        <v>2856</v>
      </c>
      <c r="E1732" t="s">
        <v>1412</v>
      </c>
      <c r="F1732" s="336">
        <v>1738220</v>
      </c>
    </row>
    <row r="1733" spans="1:6">
      <c r="A1733">
        <v>40</v>
      </c>
      <c r="B1733">
        <v>42</v>
      </c>
      <c r="C1733">
        <v>421</v>
      </c>
      <c r="D1733">
        <v>2874</v>
      </c>
      <c r="E1733" t="s">
        <v>1413</v>
      </c>
      <c r="F1733" s="336">
        <v>6314580</v>
      </c>
    </row>
    <row r="1734" spans="1:6">
      <c r="A1734">
        <v>40</v>
      </c>
      <c r="B1734">
        <v>42</v>
      </c>
      <c r="C1734">
        <v>421</v>
      </c>
      <c r="D1734">
        <v>2897</v>
      </c>
      <c r="E1734" t="s">
        <v>1414</v>
      </c>
      <c r="F1734" s="336">
        <v>377200</v>
      </c>
    </row>
    <row r="1735" spans="1:6">
      <c r="A1735">
        <v>40</v>
      </c>
      <c r="B1735">
        <v>42</v>
      </c>
      <c r="C1735">
        <v>421</v>
      </c>
      <c r="D1735">
        <v>3014</v>
      </c>
      <c r="E1735" t="s">
        <v>1415</v>
      </c>
      <c r="F1735" s="336">
        <v>2417970</v>
      </c>
    </row>
    <row r="1736" spans="1:6">
      <c r="A1736">
        <v>40</v>
      </c>
      <c r="B1736">
        <v>42</v>
      </c>
      <c r="C1736">
        <v>421</v>
      </c>
      <c r="D1736">
        <v>3021</v>
      </c>
      <c r="E1736" t="s">
        <v>1416</v>
      </c>
      <c r="F1736" s="336">
        <v>856315</v>
      </c>
    </row>
    <row r="1737" spans="1:6">
      <c r="A1737">
        <v>40</v>
      </c>
      <c r="B1737">
        <v>42</v>
      </c>
      <c r="C1737">
        <v>421</v>
      </c>
      <c r="D1737">
        <v>3036</v>
      </c>
      <c r="E1737" t="s">
        <v>1417</v>
      </c>
      <c r="F1737" s="336">
        <v>98025</v>
      </c>
    </row>
    <row r="1738" spans="1:6">
      <c r="A1738">
        <v>40</v>
      </c>
      <c r="B1738">
        <v>42</v>
      </c>
      <c r="C1738">
        <v>421</v>
      </c>
      <c r="D1738">
        <v>3066</v>
      </c>
      <c r="E1738" t="s">
        <v>1418</v>
      </c>
      <c r="F1738" s="336">
        <v>4525200</v>
      </c>
    </row>
    <row r="1739" spans="1:6">
      <c r="A1739">
        <v>40</v>
      </c>
      <c r="B1739">
        <v>42</v>
      </c>
      <c r="C1739">
        <v>421</v>
      </c>
      <c r="D1739">
        <v>3067</v>
      </c>
      <c r="E1739" t="s">
        <v>1419</v>
      </c>
      <c r="F1739" s="336">
        <v>782875</v>
      </c>
    </row>
    <row r="1740" spans="1:6">
      <c r="A1740">
        <v>40</v>
      </c>
      <c r="B1740">
        <v>42</v>
      </c>
      <c r="C1740">
        <v>421</v>
      </c>
      <c r="D1740">
        <v>3076</v>
      </c>
      <c r="E1740" t="s">
        <v>1420</v>
      </c>
      <c r="F1740" s="336">
        <v>1465672</v>
      </c>
    </row>
    <row r="1741" spans="1:6">
      <c r="A1741">
        <v>40</v>
      </c>
      <c r="B1741">
        <v>42</v>
      </c>
      <c r="C1741">
        <v>421</v>
      </c>
      <c r="D1741">
        <v>3082</v>
      </c>
      <c r="E1741" t="s">
        <v>1421</v>
      </c>
      <c r="F1741" s="336">
        <v>17324320</v>
      </c>
    </row>
    <row r="1742" spans="1:6">
      <c r="A1742">
        <v>40</v>
      </c>
      <c r="B1742">
        <v>42</v>
      </c>
      <c r="C1742">
        <v>421</v>
      </c>
      <c r="D1742">
        <v>3087</v>
      </c>
      <c r="E1742" t="s">
        <v>1422</v>
      </c>
      <c r="F1742" s="336">
        <v>8292894</v>
      </c>
    </row>
    <row r="1743" spans="1:6">
      <c r="A1743">
        <v>40</v>
      </c>
      <c r="B1743">
        <v>42</v>
      </c>
      <c r="C1743">
        <v>421</v>
      </c>
      <c r="D1743">
        <v>3119</v>
      </c>
      <c r="E1743" t="s">
        <v>1423</v>
      </c>
      <c r="F1743" s="336">
        <v>2486265</v>
      </c>
    </row>
    <row r="1744" spans="1:6">
      <c r="A1744">
        <v>40</v>
      </c>
      <c r="B1744">
        <v>42</v>
      </c>
      <c r="C1744">
        <v>421</v>
      </c>
      <c r="D1744">
        <v>3179</v>
      </c>
      <c r="E1744" t="s">
        <v>1424</v>
      </c>
      <c r="F1744" s="336">
        <v>1408750</v>
      </c>
    </row>
    <row r="1745" spans="1:6">
      <c r="A1745">
        <v>40</v>
      </c>
      <c r="B1745">
        <v>42</v>
      </c>
      <c r="C1745">
        <v>421</v>
      </c>
      <c r="D1745">
        <v>3182</v>
      </c>
      <c r="E1745" t="s">
        <v>1425</v>
      </c>
      <c r="F1745" s="336">
        <v>417459</v>
      </c>
    </row>
    <row r="1746" spans="1:6">
      <c r="A1746">
        <v>40</v>
      </c>
      <c r="B1746">
        <v>42</v>
      </c>
      <c r="C1746">
        <v>421</v>
      </c>
      <c r="D1746">
        <v>3239</v>
      </c>
      <c r="E1746" t="s">
        <v>1426</v>
      </c>
      <c r="F1746" s="336">
        <v>206657</v>
      </c>
    </row>
    <row r="1747" spans="1:6">
      <c r="A1747">
        <v>40</v>
      </c>
      <c r="B1747">
        <v>42</v>
      </c>
      <c r="C1747">
        <v>421</v>
      </c>
      <c r="D1747">
        <v>3261</v>
      </c>
      <c r="E1747" t="s">
        <v>1318</v>
      </c>
      <c r="F1747" s="336">
        <v>18027500</v>
      </c>
    </row>
    <row r="1748" spans="1:6">
      <c r="A1748">
        <v>40</v>
      </c>
      <c r="B1748">
        <v>42</v>
      </c>
      <c r="C1748">
        <v>421</v>
      </c>
      <c r="D1748">
        <v>3265</v>
      </c>
      <c r="E1748" t="s">
        <v>789</v>
      </c>
      <c r="F1748" s="336">
        <v>49582141</v>
      </c>
    </row>
    <row r="1749" spans="1:6">
      <c r="A1749">
        <v>40</v>
      </c>
      <c r="B1749">
        <v>42</v>
      </c>
      <c r="C1749">
        <v>421</v>
      </c>
      <c r="D1749">
        <v>3285</v>
      </c>
      <c r="E1749" t="s">
        <v>1319</v>
      </c>
      <c r="F1749" s="336">
        <v>687390</v>
      </c>
    </row>
    <row r="1750" spans="1:6">
      <c r="A1750">
        <v>40</v>
      </c>
      <c r="B1750">
        <v>42</v>
      </c>
      <c r="C1750">
        <v>421</v>
      </c>
      <c r="D1750">
        <v>3300</v>
      </c>
      <c r="E1750" t="s">
        <v>1321</v>
      </c>
      <c r="F1750" s="336">
        <v>45498786</v>
      </c>
    </row>
    <row r="1751" spans="1:6">
      <c r="A1751">
        <v>40</v>
      </c>
      <c r="B1751">
        <v>42</v>
      </c>
      <c r="C1751">
        <v>421</v>
      </c>
      <c r="D1751">
        <v>3319</v>
      </c>
      <c r="E1751" t="s">
        <v>1322</v>
      </c>
      <c r="F1751" s="336">
        <v>81600</v>
      </c>
    </row>
    <row r="1752" spans="1:6">
      <c r="A1752">
        <v>40</v>
      </c>
      <c r="B1752">
        <v>42</v>
      </c>
      <c r="C1752">
        <v>421</v>
      </c>
      <c r="D1752">
        <v>3331</v>
      </c>
      <c r="E1752" t="s">
        <v>1427</v>
      </c>
      <c r="F1752" s="336">
        <v>1870290</v>
      </c>
    </row>
    <row r="1753" spans="1:6">
      <c r="A1753">
        <v>40</v>
      </c>
      <c r="B1753">
        <v>42</v>
      </c>
      <c r="C1753">
        <v>421</v>
      </c>
      <c r="D1753">
        <v>3438</v>
      </c>
      <c r="E1753" t="s">
        <v>794</v>
      </c>
      <c r="F1753" s="336">
        <v>305799</v>
      </c>
    </row>
    <row r="1754" spans="1:6">
      <c r="A1754">
        <v>40</v>
      </c>
      <c r="B1754">
        <v>42</v>
      </c>
      <c r="C1754">
        <v>421</v>
      </c>
      <c r="D1754">
        <v>3446</v>
      </c>
      <c r="E1754" t="s">
        <v>1428</v>
      </c>
      <c r="F1754" s="336">
        <v>75680</v>
      </c>
    </row>
    <row r="1755" spans="1:6">
      <c r="A1755">
        <v>40</v>
      </c>
      <c r="B1755">
        <v>42</v>
      </c>
      <c r="C1755">
        <v>421</v>
      </c>
      <c r="D1755">
        <v>3512</v>
      </c>
      <c r="E1755" t="s">
        <v>1429</v>
      </c>
      <c r="F1755" s="336">
        <v>0</v>
      </c>
    </row>
    <row r="1756" spans="1:6">
      <c r="A1756">
        <v>40</v>
      </c>
      <c r="B1756">
        <v>42</v>
      </c>
      <c r="C1756">
        <v>421</v>
      </c>
      <c r="D1756">
        <v>3517</v>
      </c>
      <c r="E1756" t="s">
        <v>1430</v>
      </c>
      <c r="F1756" s="336">
        <v>21712064</v>
      </c>
    </row>
    <row r="1757" spans="1:6">
      <c r="A1757">
        <v>40</v>
      </c>
      <c r="B1757">
        <v>42</v>
      </c>
      <c r="C1757">
        <v>421</v>
      </c>
      <c r="D1757">
        <v>3540</v>
      </c>
      <c r="E1757" t="s">
        <v>1431</v>
      </c>
      <c r="F1757" s="336">
        <v>1219890</v>
      </c>
    </row>
    <row r="1758" spans="1:6">
      <c r="A1758">
        <v>40</v>
      </c>
      <c r="B1758">
        <v>42</v>
      </c>
      <c r="C1758">
        <v>421</v>
      </c>
      <c r="D1758">
        <v>3583</v>
      </c>
      <c r="E1758" t="s">
        <v>1432</v>
      </c>
      <c r="F1758" s="336">
        <v>2996400</v>
      </c>
    </row>
    <row r="1759" spans="1:6">
      <c r="A1759">
        <v>40</v>
      </c>
      <c r="B1759">
        <v>42</v>
      </c>
      <c r="C1759">
        <v>421</v>
      </c>
      <c r="D1759">
        <v>3595</v>
      </c>
      <c r="E1759" t="s">
        <v>1433</v>
      </c>
      <c r="F1759" s="336">
        <v>4789980</v>
      </c>
    </row>
    <row r="1760" spans="1:6">
      <c r="A1760">
        <v>40</v>
      </c>
      <c r="B1760">
        <v>42</v>
      </c>
      <c r="C1760">
        <v>421</v>
      </c>
      <c r="D1760">
        <v>3598</v>
      </c>
      <c r="E1760" t="s">
        <v>1434</v>
      </c>
      <c r="F1760" s="336">
        <v>219750</v>
      </c>
    </row>
    <row r="1761" spans="1:6">
      <c r="A1761">
        <v>40</v>
      </c>
      <c r="B1761">
        <v>42</v>
      </c>
      <c r="C1761">
        <v>421</v>
      </c>
      <c r="D1761">
        <v>3631</v>
      </c>
      <c r="E1761" t="s">
        <v>1435</v>
      </c>
      <c r="F1761" s="336">
        <v>129800</v>
      </c>
    </row>
    <row r="1762" spans="1:6">
      <c r="A1762">
        <v>40</v>
      </c>
      <c r="B1762">
        <v>42</v>
      </c>
      <c r="C1762">
        <v>421</v>
      </c>
      <c r="D1762">
        <v>3692</v>
      </c>
      <c r="E1762" t="s">
        <v>1436</v>
      </c>
      <c r="F1762" s="336">
        <v>314874</v>
      </c>
    </row>
    <row r="1763" spans="1:6">
      <c r="A1763">
        <v>40</v>
      </c>
      <c r="B1763">
        <v>42</v>
      </c>
      <c r="C1763">
        <v>421</v>
      </c>
      <c r="D1763">
        <v>3708</v>
      </c>
      <c r="E1763" t="s">
        <v>1437</v>
      </c>
      <c r="F1763" s="336">
        <v>388680</v>
      </c>
    </row>
    <row r="1764" spans="1:6">
      <c r="A1764">
        <v>40</v>
      </c>
      <c r="B1764">
        <v>42</v>
      </c>
      <c r="C1764">
        <v>421</v>
      </c>
      <c r="D1764">
        <v>3738</v>
      </c>
      <c r="E1764" t="s">
        <v>1438</v>
      </c>
      <c r="F1764" s="336">
        <v>973540</v>
      </c>
    </row>
    <row r="1765" spans="1:6">
      <c r="A1765">
        <v>40</v>
      </c>
      <c r="B1765">
        <v>42</v>
      </c>
      <c r="C1765">
        <v>421</v>
      </c>
      <c r="D1765">
        <v>3752</v>
      </c>
      <c r="E1765" t="s">
        <v>805</v>
      </c>
      <c r="F1765" s="336">
        <v>92685</v>
      </c>
    </row>
    <row r="1766" spans="1:6">
      <c r="A1766">
        <v>40</v>
      </c>
      <c r="B1766">
        <v>42</v>
      </c>
      <c r="C1766">
        <v>421</v>
      </c>
      <c r="D1766">
        <v>3774</v>
      </c>
      <c r="E1766" t="s">
        <v>1439</v>
      </c>
      <c r="F1766" s="336">
        <v>1189950</v>
      </c>
    </row>
    <row r="1767" spans="1:6">
      <c r="A1767">
        <v>40</v>
      </c>
      <c r="B1767">
        <v>42</v>
      </c>
      <c r="C1767">
        <v>421</v>
      </c>
      <c r="D1767">
        <v>3802</v>
      </c>
      <c r="E1767" t="s">
        <v>1440</v>
      </c>
      <c r="F1767" s="336">
        <v>727389</v>
      </c>
    </row>
    <row r="1768" spans="1:6">
      <c r="A1768">
        <v>40</v>
      </c>
      <c r="B1768">
        <v>42</v>
      </c>
      <c r="C1768">
        <v>421</v>
      </c>
      <c r="D1768">
        <v>3812</v>
      </c>
      <c r="E1768" t="s">
        <v>1441</v>
      </c>
      <c r="F1768" s="336">
        <v>202500</v>
      </c>
    </row>
    <row r="1769" spans="1:6">
      <c r="A1769">
        <v>40</v>
      </c>
      <c r="B1769">
        <v>42</v>
      </c>
      <c r="C1769">
        <v>421</v>
      </c>
      <c r="D1769">
        <v>3828</v>
      </c>
      <c r="E1769" t="s">
        <v>1442</v>
      </c>
      <c r="F1769" s="336">
        <v>1096030</v>
      </c>
    </row>
    <row r="1770" spans="1:6">
      <c r="A1770">
        <v>40</v>
      </c>
      <c r="B1770">
        <v>42</v>
      </c>
      <c r="C1770">
        <v>421</v>
      </c>
      <c r="D1770">
        <v>3977</v>
      </c>
      <c r="E1770" t="s">
        <v>1443</v>
      </c>
      <c r="F1770" s="336">
        <v>45860820</v>
      </c>
    </row>
    <row r="1771" spans="1:6">
      <c r="A1771">
        <v>40</v>
      </c>
      <c r="B1771">
        <v>42</v>
      </c>
      <c r="C1771">
        <v>421</v>
      </c>
      <c r="D1771">
        <v>4045</v>
      </c>
      <c r="E1771" t="s">
        <v>1444</v>
      </c>
      <c r="F1771" s="336">
        <v>39445384</v>
      </c>
    </row>
    <row r="1772" spans="1:6">
      <c r="A1772">
        <v>40</v>
      </c>
      <c r="B1772">
        <v>42</v>
      </c>
      <c r="C1772">
        <v>421</v>
      </c>
      <c r="D1772">
        <v>4085</v>
      </c>
      <c r="E1772" t="s">
        <v>1445</v>
      </c>
      <c r="F1772" s="336">
        <v>1168212</v>
      </c>
    </row>
    <row r="1773" spans="1:6">
      <c r="A1773">
        <v>40</v>
      </c>
      <c r="B1773">
        <v>42</v>
      </c>
      <c r="C1773">
        <v>421</v>
      </c>
      <c r="D1773">
        <v>4090</v>
      </c>
      <c r="E1773" t="s">
        <v>1446</v>
      </c>
      <c r="F1773" s="336">
        <v>3534345</v>
      </c>
    </row>
    <row r="1774" spans="1:6">
      <c r="A1774">
        <v>40</v>
      </c>
      <c r="B1774">
        <v>42</v>
      </c>
      <c r="C1774">
        <v>421</v>
      </c>
      <c r="D1774">
        <v>4117</v>
      </c>
      <c r="E1774" t="s">
        <v>810</v>
      </c>
      <c r="F1774" s="336">
        <v>299200</v>
      </c>
    </row>
    <row r="1775" spans="1:6">
      <c r="A1775">
        <v>40</v>
      </c>
      <c r="B1775">
        <v>42</v>
      </c>
      <c r="C1775">
        <v>421</v>
      </c>
      <c r="D1775">
        <v>4130</v>
      </c>
      <c r="E1775" t="s">
        <v>1447</v>
      </c>
      <c r="F1775" s="336">
        <v>204730</v>
      </c>
    </row>
    <row r="1776" spans="1:6">
      <c r="A1776">
        <v>40</v>
      </c>
      <c r="B1776">
        <v>42</v>
      </c>
      <c r="C1776">
        <v>421</v>
      </c>
      <c r="D1776">
        <v>4135</v>
      </c>
      <c r="E1776" t="s">
        <v>811</v>
      </c>
      <c r="F1776" s="336">
        <v>2539877</v>
      </c>
    </row>
    <row r="1777" spans="1:6">
      <c r="A1777">
        <v>40</v>
      </c>
      <c r="B1777">
        <v>42</v>
      </c>
      <c r="C1777">
        <v>421</v>
      </c>
      <c r="D1777">
        <v>4137</v>
      </c>
      <c r="E1777" t="s">
        <v>1448</v>
      </c>
      <c r="F1777" s="336">
        <v>5122008</v>
      </c>
    </row>
    <row r="1778" spans="1:6">
      <c r="A1778">
        <v>40</v>
      </c>
      <c r="B1778">
        <v>42</v>
      </c>
      <c r="C1778">
        <v>421</v>
      </c>
      <c r="D1778">
        <v>4147</v>
      </c>
      <c r="E1778" t="s">
        <v>571</v>
      </c>
      <c r="F1778" s="336">
        <v>386980</v>
      </c>
    </row>
    <row r="1779" spans="1:6">
      <c r="A1779">
        <v>40</v>
      </c>
      <c r="B1779">
        <v>42</v>
      </c>
      <c r="C1779">
        <v>421</v>
      </c>
      <c r="D1779">
        <v>4156</v>
      </c>
      <c r="E1779" t="s">
        <v>1449</v>
      </c>
      <c r="F1779" s="336">
        <v>441797</v>
      </c>
    </row>
    <row r="1780" spans="1:6">
      <c r="A1780">
        <v>40</v>
      </c>
      <c r="B1780">
        <v>42</v>
      </c>
      <c r="C1780">
        <v>421</v>
      </c>
      <c r="D1780">
        <v>4183</v>
      </c>
      <c r="E1780" t="s">
        <v>1450</v>
      </c>
      <c r="F1780" s="336">
        <v>285800</v>
      </c>
    </row>
    <row r="1781" spans="1:6">
      <c r="A1781">
        <v>40</v>
      </c>
      <c r="B1781">
        <v>42</v>
      </c>
      <c r="C1781">
        <v>421</v>
      </c>
      <c r="D1781">
        <v>4208</v>
      </c>
      <c r="E1781" t="s">
        <v>1451</v>
      </c>
      <c r="F1781" s="336">
        <v>0</v>
      </c>
    </row>
    <row r="1782" spans="1:6">
      <c r="A1782">
        <v>40</v>
      </c>
      <c r="B1782">
        <v>42</v>
      </c>
      <c r="C1782">
        <v>421</v>
      </c>
      <c r="D1782">
        <v>4228</v>
      </c>
      <c r="E1782" t="s">
        <v>1328</v>
      </c>
      <c r="F1782" s="336">
        <v>24174720</v>
      </c>
    </row>
    <row r="1783" spans="1:6">
      <c r="A1783">
        <v>40</v>
      </c>
      <c r="B1783">
        <v>42</v>
      </c>
      <c r="C1783">
        <v>421</v>
      </c>
      <c r="D1783">
        <v>4248</v>
      </c>
      <c r="E1783" t="s">
        <v>1452</v>
      </c>
      <c r="F1783" s="336">
        <v>370825</v>
      </c>
    </row>
    <row r="1784" spans="1:6">
      <c r="A1784">
        <v>40</v>
      </c>
      <c r="B1784">
        <v>42</v>
      </c>
      <c r="C1784">
        <v>421</v>
      </c>
      <c r="D1784">
        <v>4252</v>
      </c>
      <c r="E1784" t="s">
        <v>1453</v>
      </c>
      <c r="F1784" s="336">
        <v>8057494</v>
      </c>
    </row>
    <row r="1785" spans="1:6">
      <c r="A1785">
        <v>40</v>
      </c>
      <c r="B1785">
        <v>42</v>
      </c>
      <c r="C1785">
        <v>421</v>
      </c>
      <c r="D1785">
        <v>4284</v>
      </c>
      <c r="E1785" t="s">
        <v>1454</v>
      </c>
      <c r="F1785" s="336">
        <v>1865760</v>
      </c>
    </row>
    <row r="1786" spans="1:6">
      <c r="A1786">
        <v>40</v>
      </c>
      <c r="B1786">
        <v>42</v>
      </c>
      <c r="C1786">
        <v>421</v>
      </c>
      <c r="D1786">
        <v>4342</v>
      </c>
      <c r="E1786" t="s">
        <v>1455</v>
      </c>
      <c r="F1786" s="336">
        <v>1635155</v>
      </c>
    </row>
    <row r="1787" spans="1:6">
      <c r="A1787">
        <v>40</v>
      </c>
      <c r="B1787">
        <v>42</v>
      </c>
      <c r="C1787">
        <v>421</v>
      </c>
      <c r="D1787">
        <v>4359</v>
      </c>
      <c r="E1787" t="s">
        <v>1456</v>
      </c>
      <c r="F1787" s="336">
        <v>5641190</v>
      </c>
    </row>
    <row r="1788" spans="1:6">
      <c r="A1788">
        <v>40</v>
      </c>
      <c r="B1788">
        <v>42</v>
      </c>
      <c r="C1788">
        <v>421</v>
      </c>
      <c r="D1788">
        <v>4372</v>
      </c>
      <c r="E1788" t="s">
        <v>1457</v>
      </c>
      <c r="F1788" s="336">
        <v>5159450</v>
      </c>
    </row>
    <row r="1789" spans="1:6">
      <c r="A1789">
        <v>40</v>
      </c>
      <c r="B1789">
        <v>42</v>
      </c>
      <c r="C1789">
        <v>421</v>
      </c>
      <c r="D1789">
        <v>4390</v>
      </c>
      <c r="E1789" t="s">
        <v>816</v>
      </c>
      <c r="F1789" s="336">
        <v>23560</v>
      </c>
    </row>
    <row r="1790" spans="1:6">
      <c r="A1790">
        <v>40</v>
      </c>
      <c r="B1790">
        <v>42</v>
      </c>
      <c r="C1790">
        <v>421</v>
      </c>
      <c r="D1790">
        <v>4400</v>
      </c>
      <c r="E1790" t="s">
        <v>1458</v>
      </c>
      <c r="F1790" s="336">
        <v>756496</v>
      </c>
    </row>
    <row r="1791" spans="1:6">
      <c r="A1791">
        <v>40</v>
      </c>
      <c r="B1791">
        <v>42</v>
      </c>
      <c r="C1791">
        <v>421</v>
      </c>
      <c r="D1791">
        <v>4419</v>
      </c>
      <c r="E1791" t="s">
        <v>1459</v>
      </c>
      <c r="F1791" s="336">
        <v>511200</v>
      </c>
    </row>
    <row r="1792" spans="1:6">
      <c r="A1792">
        <v>40</v>
      </c>
      <c r="B1792">
        <v>42</v>
      </c>
      <c r="C1792">
        <v>421</v>
      </c>
      <c r="D1792">
        <v>4437</v>
      </c>
      <c r="E1792" t="s">
        <v>1460</v>
      </c>
      <c r="F1792" s="336">
        <v>1806730</v>
      </c>
    </row>
    <row r="1793" spans="1:6">
      <c r="A1793">
        <v>40</v>
      </c>
      <c r="B1793">
        <v>42</v>
      </c>
      <c r="C1793">
        <v>421</v>
      </c>
      <c r="D1793">
        <v>4438</v>
      </c>
      <c r="E1793" t="s">
        <v>1461</v>
      </c>
      <c r="F1793" s="336">
        <v>3984150</v>
      </c>
    </row>
    <row r="1794" spans="1:6">
      <c r="A1794">
        <v>40</v>
      </c>
      <c r="B1794">
        <v>42</v>
      </c>
      <c r="C1794">
        <v>421</v>
      </c>
      <c r="D1794">
        <v>4468</v>
      </c>
      <c r="E1794" t="s">
        <v>1462</v>
      </c>
      <c r="F1794" s="336">
        <v>102569755</v>
      </c>
    </row>
    <row r="1795" spans="1:6">
      <c r="A1795">
        <v>40</v>
      </c>
      <c r="B1795">
        <v>42</v>
      </c>
      <c r="C1795">
        <v>421</v>
      </c>
      <c r="D1795">
        <v>4502</v>
      </c>
      <c r="E1795" t="s">
        <v>1463</v>
      </c>
      <c r="F1795" s="336">
        <v>0</v>
      </c>
    </row>
    <row r="1796" spans="1:6">
      <c r="A1796">
        <v>40</v>
      </c>
      <c r="B1796">
        <v>42</v>
      </c>
      <c r="C1796">
        <v>421</v>
      </c>
      <c r="D1796">
        <v>4513</v>
      </c>
      <c r="E1796" t="s">
        <v>365</v>
      </c>
      <c r="F1796" s="336">
        <v>11251586</v>
      </c>
    </row>
    <row r="1797" spans="1:6">
      <c r="A1797">
        <v>40</v>
      </c>
      <c r="B1797">
        <v>42</v>
      </c>
      <c r="C1797">
        <v>421</v>
      </c>
      <c r="D1797">
        <v>4608</v>
      </c>
      <c r="E1797" t="s">
        <v>1464</v>
      </c>
      <c r="F1797" s="336">
        <v>316700</v>
      </c>
    </row>
    <row r="1798" spans="1:6">
      <c r="A1798">
        <v>40</v>
      </c>
      <c r="B1798">
        <v>42</v>
      </c>
      <c r="C1798">
        <v>421</v>
      </c>
      <c r="D1798">
        <v>4685</v>
      </c>
      <c r="E1798" t="s">
        <v>1465</v>
      </c>
      <c r="F1798" s="336">
        <v>1270200</v>
      </c>
    </row>
    <row r="1799" spans="1:6">
      <c r="A1799">
        <v>40</v>
      </c>
      <c r="B1799">
        <v>42</v>
      </c>
      <c r="C1799">
        <v>421</v>
      </c>
      <c r="D1799">
        <v>4691</v>
      </c>
      <c r="E1799" t="s">
        <v>1466</v>
      </c>
      <c r="F1799" s="336">
        <v>635000</v>
      </c>
    </row>
    <row r="1800" spans="1:6">
      <c r="A1800">
        <v>40</v>
      </c>
      <c r="B1800">
        <v>42</v>
      </c>
      <c r="C1800">
        <v>421</v>
      </c>
      <c r="D1800">
        <v>4763</v>
      </c>
      <c r="E1800" t="s">
        <v>1467</v>
      </c>
      <c r="F1800" s="336">
        <v>5861974</v>
      </c>
    </row>
    <row r="1801" spans="1:6">
      <c r="A1801">
        <v>40</v>
      </c>
      <c r="B1801">
        <v>42</v>
      </c>
      <c r="C1801">
        <v>421</v>
      </c>
      <c r="D1801">
        <v>4849</v>
      </c>
      <c r="E1801" t="s">
        <v>1468</v>
      </c>
      <c r="F1801" s="336">
        <v>2249410</v>
      </c>
    </row>
    <row r="1802" spans="1:6">
      <c r="A1802">
        <v>40</v>
      </c>
      <c r="B1802">
        <v>42</v>
      </c>
      <c r="C1802">
        <v>421</v>
      </c>
      <c r="D1802">
        <v>4926</v>
      </c>
      <c r="E1802" t="s">
        <v>1469</v>
      </c>
      <c r="F1802" s="336">
        <v>366000</v>
      </c>
    </row>
    <row r="1803" spans="1:6">
      <c r="A1803">
        <v>40</v>
      </c>
      <c r="B1803">
        <v>42</v>
      </c>
      <c r="C1803">
        <v>421</v>
      </c>
      <c r="D1803">
        <v>4960</v>
      </c>
      <c r="E1803" t="s">
        <v>1470</v>
      </c>
      <c r="F1803" s="336">
        <v>226800</v>
      </c>
    </row>
    <row r="1804" spans="1:6">
      <c r="A1804">
        <v>40</v>
      </c>
      <c r="B1804">
        <v>42</v>
      </c>
      <c r="C1804">
        <v>421</v>
      </c>
      <c r="D1804">
        <v>4999</v>
      </c>
      <c r="E1804" t="s">
        <v>1471</v>
      </c>
      <c r="F1804" s="336">
        <v>285722</v>
      </c>
    </row>
    <row r="1805" spans="1:6">
      <c r="A1805">
        <v>40</v>
      </c>
      <c r="B1805">
        <v>42</v>
      </c>
      <c r="C1805">
        <v>421</v>
      </c>
      <c r="D1805">
        <v>5021</v>
      </c>
      <c r="E1805" t="s">
        <v>1472</v>
      </c>
      <c r="F1805" s="336">
        <v>15671092</v>
      </c>
    </row>
    <row r="1806" spans="1:6">
      <c r="A1806">
        <v>40</v>
      </c>
      <c r="B1806">
        <v>42</v>
      </c>
      <c r="C1806">
        <v>421</v>
      </c>
      <c r="D1806">
        <v>5034</v>
      </c>
      <c r="E1806" t="s">
        <v>1473</v>
      </c>
      <c r="F1806" s="336">
        <v>1557728</v>
      </c>
    </row>
    <row r="1807" spans="1:6">
      <c r="A1807">
        <v>40</v>
      </c>
      <c r="B1807">
        <v>42</v>
      </c>
      <c r="C1807">
        <v>421</v>
      </c>
      <c r="D1807">
        <v>5051</v>
      </c>
      <c r="E1807" t="s">
        <v>1474</v>
      </c>
      <c r="F1807" s="336">
        <v>1437960</v>
      </c>
    </row>
    <row r="1808" spans="1:6">
      <c r="A1808">
        <v>40</v>
      </c>
      <c r="B1808">
        <v>42</v>
      </c>
      <c r="C1808">
        <v>421</v>
      </c>
      <c r="D1808">
        <v>5137</v>
      </c>
      <c r="E1808" t="s">
        <v>1475</v>
      </c>
      <c r="F1808" s="336">
        <v>1950680</v>
      </c>
    </row>
    <row r="1809" spans="1:6">
      <c r="A1809">
        <v>40</v>
      </c>
      <c r="B1809">
        <v>42</v>
      </c>
      <c r="C1809">
        <v>421</v>
      </c>
      <c r="D1809">
        <v>5158</v>
      </c>
      <c r="E1809" t="s">
        <v>1476</v>
      </c>
      <c r="F1809" s="336">
        <v>4112</v>
      </c>
    </row>
    <row r="1810" spans="1:6">
      <c r="A1810">
        <v>40</v>
      </c>
      <c r="B1810">
        <v>42</v>
      </c>
      <c r="C1810">
        <v>421</v>
      </c>
      <c r="D1810">
        <v>5206</v>
      </c>
      <c r="E1810" t="s">
        <v>1477</v>
      </c>
      <c r="F1810" s="336">
        <v>0</v>
      </c>
    </row>
    <row r="1811" spans="1:6">
      <c r="A1811">
        <v>40</v>
      </c>
      <c r="B1811">
        <v>42</v>
      </c>
      <c r="C1811">
        <v>421</v>
      </c>
      <c r="D1811">
        <v>5243</v>
      </c>
      <c r="E1811" t="s">
        <v>1478</v>
      </c>
      <c r="F1811" s="336">
        <v>88065665</v>
      </c>
    </row>
    <row r="1812" spans="1:6">
      <c r="A1812">
        <v>40</v>
      </c>
      <c r="B1812">
        <v>42</v>
      </c>
      <c r="C1812">
        <v>421</v>
      </c>
      <c r="D1812">
        <v>5265</v>
      </c>
      <c r="E1812" t="s">
        <v>611</v>
      </c>
      <c r="F1812" s="336">
        <v>458710</v>
      </c>
    </row>
    <row r="1813" spans="1:6">
      <c r="A1813">
        <v>40</v>
      </c>
      <c r="B1813">
        <v>42</v>
      </c>
      <c r="C1813">
        <v>421</v>
      </c>
      <c r="D1813">
        <v>5303</v>
      </c>
      <c r="E1813" t="s">
        <v>1479</v>
      </c>
      <c r="F1813" s="336">
        <v>0</v>
      </c>
    </row>
    <row r="1814" spans="1:6">
      <c r="A1814">
        <v>40</v>
      </c>
      <c r="B1814">
        <v>42</v>
      </c>
      <c r="C1814">
        <v>421</v>
      </c>
      <c r="D1814">
        <v>5442</v>
      </c>
      <c r="E1814" t="s">
        <v>1480</v>
      </c>
      <c r="F1814" s="336">
        <v>487240</v>
      </c>
    </row>
    <row r="1815" spans="1:6">
      <c r="A1815">
        <v>40</v>
      </c>
      <c r="B1815">
        <v>42</v>
      </c>
      <c r="C1815">
        <v>421</v>
      </c>
      <c r="D1815">
        <v>5467</v>
      </c>
      <c r="E1815" t="s">
        <v>1481</v>
      </c>
      <c r="F1815" s="336">
        <v>14159172</v>
      </c>
    </row>
    <row r="1816" spans="1:6">
      <c r="A1816">
        <v>40</v>
      </c>
      <c r="B1816">
        <v>42</v>
      </c>
      <c r="C1816">
        <v>421</v>
      </c>
      <c r="D1816">
        <v>5543</v>
      </c>
      <c r="E1816" t="s">
        <v>1482</v>
      </c>
      <c r="F1816" s="336">
        <v>9551115</v>
      </c>
    </row>
    <row r="1817" spans="1:6">
      <c r="A1817">
        <v>40</v>
      </c>
      <c r="B1817">
        <v>42</v>
      </c>
      <c r="C1817">
        <v>421</v>
      </c>
      <c r="D1817">
        <v>5612</v>
      </c>
      <c r="E1817" t="s">
        <v>1483</v>
      </c>
      <c r="F1817" s="336">
        <v>8071632</v>
      </c>
    </row>
    <row r="1818" spans="1:6">
      <c r="A1818">
        <v>40</v>
      </c>
      <c r="B1818">
        <v>42</v>
      </c>
      <c r="C1818">
        <v>421</v>
      </c>
      <c r="D1818">
        <v>5762</v>
      </c>
      <c r="E1818" t="s">
        <v>1484</v>
      </c>
      <c r="F1818" s="336">
        <v>30780</v>
      </c>
    </row>
    <row r="1819" spans="1:6">
      <c r="A1819">
        <v>40</v>
      </c>
      <c r="B1819">
        <v>42</v>
      </c>
      <c r="C1819">
        <v>421</v>
      </c>
      <c r="D1819">
        <v>5770</v>
      </c>
      <c r="E1819" t="s">
        <v>1485</v>
      </c>
      <c r="F1819" s="336">
        <v>8573916</v>
      </c>
    </row>
    <row r="1820" spans="1:6">
      <c r="A1820">
        <v>40</v>
      </c>
      <c r="B1820">
        <v>42</v>
      </c>
      <c r="C1820">
        <v>421</v>
      </c>
      <c r="D1820">
        <v>6008</v>
      </c>
      <c r="E1820" t="s">
        <v>1486</v>
      </c>
      <c r="F1820" s="336">
        <v>14343747</v>
      </c>
    </row>
    <row r="1821" spans="1:6">
      <c r="A1821">
        <v>40</v>
      </c>
      <c r="B1821">
        <v>42</v>
      </c>
      <c r="C1821">
        <v>421</v>
      </c>
      <c r="D1821">
        <v>6033</v>
      </c>
      <c r="E1821" t="s">
        <v>1487</v>
      </c>
      <c r="F1821" s="336">
        <v>293250</v>
      </c>
    </row>
    <row r="1822" spans="1:6">
      <c r="A1822">
        <v>40</v>
      </c>
      <c r="B1822">
        <v>42</v>
      </c>
      <c r="C1822">
        <v>421</v>
      </c>
      <c r="D1822">
        <v>6058</v>
      </c>
      <c r="E1822" t="s">
        <v>1488</v>
      </c>
      <c r="F1822" s="336">
        <v>69510816</v>
      </c>
    </row>
    <row r="1823" spans="1:6">
      <c r="A1823">
        <v>40</v>
      </c>
      <c r="B1823">
        <v>42</v>
      </c>
      <c r="C1823">
        <v>421</v>
      </c>
      <c r="D1823">
        <v>6061</v>
      </c>
      <c r="E1823" t="s">
        <v>1489</v>
      </c>
      <c r="F1823" s="336">
        <v>31440</v>
      </c>
    </row>
    <row r="1824" spans="1:6">
      <c r="A1824">
        <v>40</v>
      </c>
      <c r="B1824">
        <v>42</v>
      </c>
      <c r="C1824">
        <v>421</v>
      </c>
      <c r="D1824">
        <v>6131</v>
      </c>
      <c r="E1824" t="s">
        <v>1490</v>
      </c>
      <c r="F1824" s="336">
        <v>0</v>
      </c>
    </row>
    <row r="1825" spans="1:6">
      <c r="A1825">
        <v>40</v>
      </c>
      <c r="B1825">
        <v>42</v>
      </c>
      <c r="C1825">
        <v>421</v>
      </c>
      <c r="D1825">
        <v>6215</v>
      </c>
      <c r="E1825" t="s">
        <v>1491</v>
      </c>
      <c r="F1825" s="336">
        <v>155400</v>
      </c>
    </row>
    <row r="1826" spans="1:6">
      <c r="A1826">
        <v>40</v>
      </c>
      <c r="B1826">
        <v>42</v>
      </c>
      <c r="C1826">
        <v>421</v>
      </c>
      <c r="D1826">
        <v>6250</v>
      </c>
      <c r="E1826" t="s">
        <v>1492</v>
      </c>
      <c r="F1826" s="336">
        <v>3962009</v>
      </c>
    </row>
    <row r="1827" spans="1:6">
      <c r="A1827">
        <v>40</v>
      </c>
      <c r="B1827">
        <v>42</v>
      </c>
      <c r="C1827">
        <v>421</v>
      </c>
      <c r="D1827">
        <v>6261</v>
      </c>
      <c r="E1827" t="s">
        <v>1493</v>
      </c>
      <c r="F1827" s="336">
        <v>685315</v>
      </c>
    </row>
    <row r="1828" spans="1:6">
      <c r="A1828">
        <v>40</v>
      </c>
      <c r="B1828">
        <v>42</v>
      </c>
      <c r="C1828">
        <v>421</v>
      </c>
      <c r="D1828">
        <v>6325</v>
      </c>
      <c r="E1828" t="s">
        <v>1494</v>
      </c>
      <c r="F1828" s="336">
        <v>1278600</v>
      </c>
    </row>
    <row r="1829" spans="1:6">
      <c r="A1829">
        <v>40</v>
      </c>
      <c r="B1829">
        <v>42</v>
      </c>
      <c r="C1829">
        <v>421</v>
      </c>
      <c r="D1829">
        <v>6343</v>
      </c>
      <c r="E1829" t="s">
        <v>1495</v>
      </c>
      <c r="F1829" s="336">
        <v>0</v>
      </c>
    </row>
    <row r="1830" spans="1:6">
      <c r="A1830">
        <v>40</v>
      </c>
      <c r="B1830">
        <v>42</v>
      </c>
      <c r="C1830">
        <v>421</v>
      </c>
      <c r="D1830">
        <v>6461</v>
      </c>
      <c r="E1830" t="s">
        <v>1496</v>
      </c>
      <c r="F1830" s="336">
        <v>612940</v>
      </c>
    </row>
    <row r="1831" spans="1:6">
      <c r="A1831">
        <v>40</v>
      </c>
      <c r="B1831">
        <v>42</v>
      </c>
      <c r="C1831">
        <v>421</v>
      </c>
      <c r="D1831">
        <v>6535</v>
      </c>
      <c r="E1831" t="s">
        <v>1497</v>
      </c>
      <c r="F1831" s="336">
        <v>174107</v>
      </c>
    </row>
    <row r="1832" spans="1:6">
      <c r="A1832">
        <v>40</v>
      </c>
      <c r="B1832">
        <v>42</v>
      </c>
      <c r="C1832">
        <v>421</v>
      </c>
      <c r="D1832">
        <v>6567</v>
      </c>
      <c r="E1832" t="s">
        <v>493</v>
      </c>
      <c r="F1832" s="336">
        <v>4954185</v>
      </c>
    </row>
    <row r="1833" spans="1:6">
      <c r="A1833">
        <v>40</v>
      </c>
      <c r="B1833">
        <v>42</v>
      </c>
      <c r="C1833">
        <v>421</v>
      </c>
      <c r="D1833">
        <v>6639</v>
      </c>
      <c r="E1833" t="s">
        <v>870</v>
      </c>
      <c r="F1833" s="336">
        <v>900619</v>
      </c>
    </row>
    <row r="1834" spans="1:6">
      <c r="A1834">
        <v>40</v>
      </c>
      <c r="B1834">
        <v>42</v>
      </c>
      <c r="C1834">
        <v>421</v>
      </c>
      <c r="D1834">
        <v>6665</v>
      </c>
      <c r="E1834" t="s">
        <v>1498</v>
      </c>
      <c r="F1834" s="336">
        <v>2961756</v>
      </c>
    </row>
    <row r="1835" spans="1:6">
      <c r="A1835">
        <v>40</v>
      </c>
      <c r="B1835">
        <v>42</v>
      </c>
      <c r="C1835">
        <v>421</v>
      </c>
      <c r="D1835">
        <v>6737</v>
      </c>
      <c r="E1835" t="s">
        <v>1499</v>
      </c>
      <c r="F1835" s="336">
        <v>563450</v>
      </c>
    </row>
    <row r="1836" spans="1:6">
      <c r="A1836">
        <v>40</v>
      </c>
      <c r="B1836">
        <v>42</v>
      </c>
      <c r="C1836">
        <v>421</v>
      </c>
      <c r="D1836">
        <v>6829</v>
      </c>
      <c r="E1836" t="s">
        <v>1500</v>
      </c>
      <c r="F1836" s="336">
        <v>2520000</v>
      </c>
    </row>
    <row r="1837" spans="1:6">
      <c r="A1837">
        <v>40</v>
      </c>
      <c r="B1837">
        <v>42</v>
      </c>
      <c r="C1837">
        <v>421</v>
      </c>
      <c r="D1837">
        <v>6940</v>
      </c>
      <c r="E1837" t="s">
        <v>1501</v>
      </c>
      <c r="F1837" s="336">
        <v>2427500</v>
      </c>
    </row>
    <row r="1838" spans="1:6">
      <c r="A1838">
        <v>40</v>
      </c>
      <c r="B1838">
        <v>42</v>
      </c>
      <c r="C1838">
        <v>421</v>
      </c>
      <c r="D1838">
        <v>6995</v>
      </c>
      <c r="E1838" t="s">
        <v>1502</v>
      </c>
      <c r="F1838" s="336">
        <v>40651</v>
      </c>
    </row>
    <row r="1839" spans="1:6">
      <c r="A1839">
        <v>40</v>
      </c>
      <c r="B1839">
        <v>42</v>
      </c>
      <c r="C1839">
        <v>421</v>
      </c>
      <c r="D1839">
        <v>7018</v>
      </c>
      <c r="E1839" t="s">
        <v>697</v>
      </c>
      <c r="F1839" s="336">
        <v>2949935</v>
      </c>
    </row>
    <row r="1840" spans="1:6">
      <c r="A1840">
        <v>40</v>
      </c>
      <c r="B1840">
        <v>42</v>
      </c>
      <c r="C1840">
        <v>421</v>
      </c>
      <c r="D1840">
        <v>7026</v>
      </c>
      <c r="E1840" t="s">
        <v>1503</v>
      </c>
      <c r="F1840" s="336">
        <v>2181714</v>
      </c>
    </row>
    <row r="1841" spans="1:6">
      <c r="A1841">
        <v>40</v>
      </c>
      <c r="B1841">
        <v>42</v>
      </c>
      <c r="C1841">
        <v>421</v>
      </c>
      <c r="D1841">
        <v>7052</v>
      </c>
      <c r="E1841" t="s">
        <v>1504</v>
      </c>
      <c r="F1841" s="336">
        <v>1820000</v>
      </c>
    </row>
    <row r="1842" spans="1:6">
      <c r="A1842">
        <v>40</v>
      </c>
      <c r="B1842">
        <v>42</v>
      </c>
      <c r="C1842">
        <v>421</v>
      </c>
      <c r="D1842">
        <v>7062</v>
      </c>
      <c r="E1842" t="s">
        <v>1505</v>
      </c>
      <c r="F1842" s="336">
        <v>522516102</v>
      </c>
    </row>
    <row r="1843" spans="1:6">
      <c r="A1843">
        <v>40</v>
      </c>
      <c r="B1843">
        <v>42</v>
      </c>
      <c r="C1843">
        <v>421</v>
      </c>
      <c r="D1843">
        <v>7074</v>
      </c>
      <c r="E1843" t="s">
        <v>1506</v>
      </c>
      <c r="F1843" s="336">
        <v>1554845</v>
      </c>
    </row>
    <row r="1844" spans="1:6">
      <c r="A1844">
        <v>40</v>
      </c>
      <c r="B1844">
        <v>42</v>
      </c>
      <c r="C1844">
        <v>421</v>
      </c>
      <c r="D1844">
        <v>7076</v>
      </c>
      <c r="E1844" t="s">
        <v>1507</v>
      </c>
      <c r="F1844" s="336">
        <v>152000</v>
      </c>
    </row>
    <row r="1845" spans="1:6">
      <c r="A1845">
        <v>40</v>
      </c>
      <c r="B1845">
        <v>42</v>
      </c>
      <c r="C1845">
        <v>421</v>
      </c>
      <c r="D1845">
        <v>7116</v>
      </c>
      <c r="E1845" t="s">
        <v>883</v>
      </c>
      <c r="F1845" s="336">
        <v>41020</v>
      </c>
    </row>
    <row r="1846" spans="1:6">
      <c r="A1846">
        <v>40</v>
      </c>
      <c r="B1846">
        <v>42</v>
      </c>
      <c r="C1846">
        <v>421</v>
      </c>
      <c r="D1846">
        <v>7131</v>
      </c>
      <c r="E1846" t="s">
        <v>1508</v>
      </c>
      <c r="F1846" s="336">
        <v>313787</v>
      </c>
    </row>
    <row r="1847" spans="1:6">
      <c r="A1847">
        <v>40</v>
      </c>
      <c r="B1847">
        <v>42</v>
      </c>
      <c r="C1847">
        <v>421</v>
      </c>
      <c r="D1847">
        <v>7138</v>
      </c>
      <c r="E1847" t="s">
        <v>884</v>
      </c>
      <c r="F1847" s="336">
        <v>96096</v>
      </c>
    </row>
    <row r="1848" spans="1:6">
      <c r="A1848">
        <v>40</v>
      </c>
      <c r="B1848">
        <v>42</v>
      </c>
      <c r="C1848">
        <v>421</v>
      </c>
      <c r="D1848">
        <v>7159</v>
      </c>
      <c r="E1848" t="s">
        <v>1509</v>
      </c>
      <c r="F1848" s="336">
        <v>54456264</v>
      </c>
    </row>
    <row r="1849" spans="1:6">
      <c r="A1849">
        <v>40</v>
      </c>
      <c r="B1849">
        <v>42</v>
      </c>
      <c r="C1849">
        <v>421</v>
      </c>
      <c r="D1849">
        <v>7182</v>
      </c>
      <c r="E1849" t="s">
        <v>1510</v>
      </c>
      <c r="F1849" s="336">
        <v>5232817</v>
      </c>
    </row>
    <row r="1850" spans="1:6">
      <c r="A1850">
        <v>40</v>
      </c>
      <c r="B1850">
        <v>42</v>
      </c>
      <c r="C1850">
        <v>421</v>
      </c>
      <c r="D1850">
        <v>7219</v>
      </c>
      <c r="E1850" t="s">
        <v>1511</v>
      </c>
      <c r="F1850" s="336">
        <v>194467</v>
      </c>
    </row>
    <row r="1851" spans="1:6">
      <c r="A1851">
        <v>40</v>
      </c>
      <c r="B1851">
        <v>42</v>
      </c>
      <c r="C1851">
        <v>421</v>
      </c>
      <c r="D1851">
        <v>7282</v>
      </c>
      <c r="E1851" t="s">
        <v>1512</v>
      </c>
      <c r="F1851" s="336">
        <v>4311000</v>
      </c>
    </row>
    <row r="1852" spans="1:6">
      <c r="A1852">
        <v>40</v>
      </c>
      <c r="B1852">
        <v>42</v>
      </c>
      <c r="C1852">
        <v>421</v>
      </c>
      <c r="D1852">
        <v>7302</v>
      </c>
      <c r="E1852" t="s">
        <v>1513</v>
      </c>
      <c r="F1852" s="336">
        <v>3744639</v>
      </c>
    </row>
    <row r="1853" spans="1:6">
      <c r="A1853">
        <v>40</v>
      </c>
      <c r="B1853">
        <v>42</v>
      </c>
      <c r="C1853">
        <v>421</v>
      </c>
      <c r="D1853">
        <v>7391</v>
      </c>
      <c r="E1853" t="s">
        <v>1514</v>
      </c>
      <c r="F1853" s="336">
        <v>68115</v>
      </c>
    </row>
    <row r="1854" spans="1:6">
      <c r="A1854">
        <v>40</v>
      </c>
      <c r="B1854">
        <v>42</v>
      </c>
      <c r="C1854">
        <v>421</v>
      </c>
      <c r="D1854">
        <v>7445</v>
      </c>
      <c r="E1854" t="s">
        <v>1515</v>
      </c>
      <c r="F1854" s="336">
        <v>1215676</v>
      </c>
    </row>
    <row r="1855" spans="1:6">
      <c r="A1855">
        <v>40</v>
      </c>
      <c r="B1855">
        <v>42</v>
      </c>
      <c r="C1855">
        <v>421</v>
      </c>
      <c r="D1855">
        <v>7520</v>
      </c>
      <c r="E1855" t="s">
        <v>1516</v>
      </c>
      <c r="F1855" s="336">
        <v>1317700</v>
      </c>
    </row>
    <row r="1856" spans="1:6">
      <c r="A1856">
        <v>40</v>
      </c>
      <c r="B1856">
        <v>42</v>
      </c>
      <c r="C1856">
        <v>421</v>
      </c>
      <c r="D1856">
        <v>7523</v>
      </c>
      <c r="E1856" t="s">
        <v>896</v>
      </c>
      <c r="F1856" s="336">
        <v>1570432</v>
      </c>
    </row>
    <row r="1857" spans="1:6">
      <c r="A1857">
        <v>40</v>
      </c>
      <c r="B1857">
        <v>42</v>
      </c>
      <c r="C1857">
        <v>421</v>
      </c>
      <c r="D1857">
        <v>7556</v>
      </c>
      <c r="E1857" t="s">
        <v>1517</v>
      </c>
      <c r="F1857" s="336">
        <v>237539</v>
      </c>
    </row>
    <row r="1858" spans="1:6">
      <c r="A1858">
        <v>40</v>
      </c>
      <c r="B1858">
        <v>42</v>
      </c>
      <c r="C1858">
        <v>421</v>
      </c>
      <c r="D1858">
        <v>7588</v>
      </c>
      <c r="E1858" t="s">
        <v>1518</v>
      </c>
      <c r="F1858" s="336">
        <v>-7650</v>
      </c>
    </row>
    <row r="1859" spans="1:6">
      <c r="A1859">
        <v>40</v>
      </c>
      <c r="B1859">
        <v>42</v>
      </c>
      <c r="C1859">
        <v>421</v>
      </c>
      <c r="D1859">
        <v>7634</v>
      </c>
      <c r="E1859" t="s">
        <v>1519</v>
      </c>
      <c r="F1859" s="336">
        <v>535376</v>
      </c>
    </row>
    <row r="1860" spans="1:6">
      <c r="A1860">
        <v>40</v>
      </c>
      <c r="B1860">
        <v>42</v>
      </c>
      <c r="C1860">
        <v>421</v>
      </c>
      <c r="D1860">
        <v>7636</v>
      </c>
      <c r="E1860" t="s">
        <v>1520</v>
      </c>
      <c r="F1860" s="336">
        <v>46500</v>
      </c>
    </row>
    <row r="1861" spans="1:6">
      <c r="A1861">
        <v>40</v>
      </c>
      <c r="B1861">
        <v>42</v>
      </c>
      <c r="C1861">
        <v>421</v>
      </c>
      <c r="D1861">
        <v>7833</v>
      </c>
      <c r="E1861" t="s">
        <v>1521</v>
      </c>
      <c r="F1861" s="336">
        <v>13236139</v>
      </c>
    </row>
    <row r="1862" spans="1:6">
      <c r="A1862">
        <v>40</v>
      </c>
      <c r="B1862">
        <v>42</v>
      </c>
      <c r="C1862">
        <v>421</v>
      </c>
      <c r="D1862">
        <v>7899</v>
      </c>
      <c r="E1862" t="s">
        <v>1522</v>
      </c>
      <c r="F1862" s="336">
        <v>5365500</v>
      </c>
    </row>
    <row r="1863" spans="1:6">
      <c r="A1863">
        <v>40</v>
      </c>
      <c r="B1863">
        <v>42</v>
      </c>
      <c r="C1863">
        <v>421</v>
      </c>
      <c r="D1863">
        <v>7926</v>
      </c>
      <c r="E1863" t="s">
        <v>1523</v>
      </c>
      <c r="F1863" s="336">
        <v>54401230</v>
      </c>
    </row>
    <row r="1864" spans="1:6">
      <c r="A1864">
        <v>40</v>
      </c>
      <c r="B1864">
        <v>42</v>
      </c>
      <c r="C1864">
        <v>421</v>
      </c>
      <c r="D1864">
        <v>8029</v>
      </c>
      <c r="E1864" t="s">
        <v>1524</v>
      </c>
      <c r="F1864" s="336">
        <v>46170</v>
      </c>
    </row>
    <row r="1865" spans="1:6">
      <c r="A1865">
        <v>40</v>
      </c>
      <c r="B1865">
        <v>42</v>
      </c>
      <c r="C1865">
        <v>421</v>
      </c>
      <c r="D1865">
        <v>8146</v>
      </c>
      <c r="E1865" t="s">
        <v>1525</v>
      </c>
      <c r="F1865" s="336">
        <v>86521</v>
      </c>
    </row>
    <row r="1866" spans="1:6">
      <c r="A1866">
        <v>40</v>
      </c>
      <c r="B1866">
        <v>42</v>
      </c>
      <c r="C1866">
        <v>421</v>
      </c>
      <c r="D1866">
        <v>8153</v>
      </c>
      <c r="E1866" t="s">
        <v>1526</v>
      </c>
      <c r="F1866" s="336">
        <v>5552228</v>
      </c>
    </row>
    <row r="1867" spans="1:6">
      <c r="A1867">
        <v>40</v>
      </c>
      <c r="B1867">
        <v>42</v>
      </c>
      <c r="C1867">
        <v>421</v>
      </c>
      <c r="D1867">
        <v>8181</v>
      </c>
      <c r="E1867" t="s">
        <v>1527</v>
      </c>
      <c r="F1867" s="336">
        <v>0</v>
      </c>
    </row>
    <row r="1868" spans="1:6">
      <c r="A1868">
        <v>40</v>
      </c>
      <c r="B1868">
        <v>42</v>
      </c>
      <c r="C1868">
        <v>421</v>
      </c>
      <c r="D1868">
        <v>8189</v>
      </c>
      <c r="E1868" t="s">
        <v>1528</v>
      </c>
      <c r="F1868" s="336">
        <v>3142800</v>
      </c>
    </row>
    <row r="1869" spans="1:6">
      <c r="A1869">
        <v>40</v>
      </c>
      <c r="B1869">
        <v>42</v>
      </c>
      <c r="C1869">
        <v>421</v>
      </c>
      <c r="D1869">
        <v>8191</v>
      </c>
      <c r="E1869" t="s">
        <v>1529</v>
      </c>
      <c r="F1869" s="336">
        <v>3033037</v>
      </c>
    </row>
    <row r="1870" spans="1:6">
      <c r="A1870">
        <v>40</v>
      </c>
      <c r="B1870">
        <v>42</v>
      </c>
      <c r="C1870">
        <v>421</v>
      </c>
      <c r="D1870">
        <v>8288</v>
      </c>
      <c r="E1870" t="s">
        <v>1530</v>
      </c>
      <c r="F1870" s="336">
        <v>92542</v>
      </c>
    </row>
    <row r="1871" spans="1:6">
      <c r="A1871">
        <v>40</v>
      </c>
      <c r="B1871">
        <v>42</v>
      </c>
      <c r="C1871">
        <v>421</v>
      </c>
      <c r="D1871">
        <v>8292</v>
      </c>
      <c r="E1871" t="s">
        <v>1531</v>
      </c>
      <c r="F1871" s="336">
        <v>0</v>
      </c>
    </row>
    <row r="1872" spans="1:6">
      <c r="A1872">
        <v>40</v>
      </c>
      <c r="B1872">
        <v>42</v>
      </c>
      <c r="C1872">
        <v>421</v>
      </c>
      <c r="D1872">
        <v>8351</v>
      </c>
      <c r="E1872" t="s">
        <v>1532</v>
      </c>
      <c r="F1872" s="336">
        <v>4818450</v>
      </c>
    </row>
    <row r="1873" spans="1:6">
      <c r="A1873">
        <v>40</v>
      </c>
      <c r="B1873">
        <v>42</v>
      </c>
      <c r="C1873">
        <v>421</v>
      </c>
      <c r="D1873">
        <v>8390</v>
      </c>
      <c r="E1873" t="s">
        <v>1533</v>
      </c>
      <c r="F1873" s="336">
        <v>272800</v>
      </c>
    </row>
    <row r="1874" spans="1:6">
      <c r="A1874">
        <v>40</v>
      </c>
      <c r="B1874">
        <v>42</v>
      </c>
      <c r="C1874">
        <v>421</v>
      </c>
      <c r="D1874">
        <v>8455</v>
      </c>
      <c r="E1874" t="s">
        <v>1534</v>
      </c>
      <c r="F1874" s="336">
        <v>1410325</v>
      </c>
    </row>
    <row r="1875" spans="1:6">
      <c r="A1875">
        <v>40</v>
      </c>
      <c r="B1875">
        <v>42</v>
      </c>
      <c r="C1875">
        <v>421</v>
      </c>
      <c r="D1875">
        <v>8499</v>
      </c>
      <c r="E1875" t="s">
        <v>1535</v>
      </c>
      <c r="F1875" s="336">
        <v>33990000</v>
      </c>
    </row>
    <row r="1876" spans="1:6">
      <c r="A1876">
        <v>40</v>
      </c>
      <c r="B1876">
        <v>42</v>
      </c>
      <c r="C1876">
        <v>421</v>
      </c>
      <c r="D1876">
        <v>8596</v>
      </c>
      <c r="E1876" t="s">
        <v>1536</v>
      </c>
      <c r="F1876" s="336">
        <v>13909320</v>
      </c>
    </row>
    <row r="1877" spans="1:6">
      <c r="A1877">
        <v>40</v>
      </c>
      <c r="B1877">
        <v>42</v>
      </c>
      <c r="C1877">
        <v>421</v>
      </c>
      <c r="D1877">
        <v>8607</v>
      </c>
      <c r="E1877" t="s">
        <v>1537</v>
      </c>
      <c r="F1877" s="336">
        <v>0</v>
      </c>
    </row>
    <row r="1878" spans="1:6">
      <c r="A1878">
        <v>40</v>
      </c>
      <c r="B1878">
        <v>42</v>
      </c>
      <c r="C1878">
        <v>421</v>
      </c>
      <c r="D1878">
        <v>8774</v>
      </c>
      <c r="E1878" t="s">
        <v>1538</v>
      </c>
      <c r="F1878" s="336">
        <v>100113</v>
      </c>
    </row>
    <row r="1879" spans="1:6">
      <c r="A1879">
        <v>40</v>
      </c>
      <c r="B1879">
        <v>42</v>
      </c>
      <c r="C1879">
        <v>421</v>
      </c>
      <c r="D1879">
        <v>8783</v>
      </c>
      <c r="E1879" t="s">
        <v>1539</v>
      </c>
      <c r="F1879" s="336">
        <v>6372800</v>
      </c>
    </row>
    <row r="1880" spans="1:6">
      <c r="A1880">
        <v>40</v>
      </c>
      <c r="B1880">
        <v>42</v>
      </c>
      <c r="C1880">
        <v>421</v>
      </c>
      <c r="D1880">
        <v>8816</v>
      </c>
      <c r="E1880" t="s">
        <v>1540</v>
      </c>
      <c r="F1880" s="336">
        <v>1212728</v>
      </c>
    </row>
    <row r="1881" spans="1:6">
      <c r="A1881">
        <v>40</v>
      </c>
      <c r="B1881">
        <v>42</v>
      </c>
      <c r="C1881">
        <v>421</v>
      </c>
      <c r="D1881">
        <v>8874</v>
      </c>
      <c r="E1881" t="s">
        <v>1541</v>
      </c>
      <c r="F1881" s="336">
        <v>1734462</v>
      </c>
    </row>
    <row r="1882" spans="1:6">
      <c r="A1882">
        <v>40</v>
      </c>
      <c r="B1882">
        <v>42</v>
      </c>
      <c r="C1882">
        <v>421</v>
      </c>
      <c r="D1882">
        <v>8898</v>
      </c>
      <c r="E1882" t="s">
        <v>1542</v>
      </c>
      <c r="F1882" s="336">
        <v>12676904</v>
      </c>
    </row>
    <row r="1883" spans="1:6">
      <c r="A1883">
        <v>40</v>
      </c>
      <c r="B1883">
        <v>42</v>
      </c>
      <c r="C1883">
        <v>421</v>
      </c>
      <c r="D1883">
        <v>8914</v>
      </c>
      <c r="E1883" t="s">
        <v>1543</v>
      </c>
      <c r="F1883" s="336">
        <v>9928</v>
      </c>
    </row>
    <row r="1884" spans="1:6">
      <c r="A1884">
        <v>40</v>
      </c>
      <c r="B1884">
        <v>42</v>
      </c>
      <c r="C1884">
        <v>421</v>
      </c>
      <c r="D1884">
        <v>9027</v>
      </c>
      <c r="E1884" t="s">
        <v>1544</v>
      </c>
      <c r="F1884" s="336">
        <v>2960630</v>
      </c>
    </row>
    <row r="1885" spans="1:6">
      <c r="A1885">
        <v>40</v>
      </c>
      <c r="B1885">
        <v>42</v>
      </c>
      <c r="C1885">
        <v>421</v>
      </c>
      <c r="D1885">
        <v>9046</v>
      </c>
      <c r="E1885" t="s">
        <v>1545</v>
      </c>
      <c r="F1885" s="336">
        <v>0</v>
      </c>
    </row>
    <row r="1886" spans="1:6">
      <c r="A1886">
        <v>40</v>
      </c>
      <c r="B1886">
        <v>42</v>
      </c>
      <c r="C1886">
        <v>421</v>
      </c>
      <c r="D1886">
        <v>9108</v>
      </c>
      <c r="E1886" t="s">
        <v>1546</v>
      </c>
      <c r="F1886" s="336">
        <v>2646380</v>
      </c>
    </row>
    <row r="1887" spans="1:6">
      <c r="A1887">
        <v>40</v>
      </c>
      <c r="B1887">
        <v>42</v>
      </c>
      <c r="C1887">
        <v>421</v>
      </c>
      <c r="D1887">
        <v>9162</v>
      </c>
      <c r="E1887" t="s">
        <v>1547</v>
      </c>
      <c r="F1887" s="336">
        <v>416755</v>
      </c>
    </row>
    <row r="1888" spans="1:6">
      <c r="A1888">
        <v>40</v>
      </c>
      <c r="B1888">
        <v>42</v>
      </c>
      <c r="C1888">
        <v>421</v>
      </c>
      <c r="D1888">
        <v>9177</v>
      </c>
      <c r="E1888" t="s">
        <v>1548</v>
      </c>
      <c r="F1888" s="336">
        <v>4170105</v>
      </c>
    </row>
    <row r="1889" spans="1:6">
      <c r="A1889">
        <v>40</v>
      </c>
      <c r="B1889">
        <v>42</v>
      </c>
      <c r="C1889">
        <v>421</v>
      </c>
      <c r="D1889">
        <v>9293</v>
      </c>
      <c r="E1889" t="s">
        <v>1549</v>
      </c>
      <c r="F1889" s="336">
        <v>2745692</v>
      </c>
    </row>
    <row r="1890" spans="1:6">
      <c r="A1890">
        <v>40</v>
      </c>
      <c r="B1890">
        <v>42</v>
      </c>
      <c r="C1890">
        <v>421</v>
      </c>
      <c r="D1890">
        <v>9352</v>
      </c>
      <c r="E1890" t="s">
        <v>1550</v>
      </c>
      <c r="F1890" s="336">
        <v>1627</v>
      </c>
    </row>
    <row r="1891" spans="1:6">
      <c r="A1891">
        <v>40</v>
      </c>
      <c r="B1891">
        <v>42</v>
      </c>
      <c r="C1891">
        <v>421</v>
      </c>
      <c r="D1891">
        <v>9369</v>
      </c>
      <c r="E1891" t="s">
        <v>1551</v>
      </c>
      <c r="F1891" s="336">
        <v>167000</v>
      </c>
    </row>
    <row r="1892" spans="1:6">
      <c r="A1892">
        <v>40</v>
      </c>
      <c r="B1892">
        <v>42</v>
      </c>
      <c r="C1892">
        <v>421</v>
      </c>
      <c r="D1892">
        <v>9380</v>
      </c>
      <c r="E1892" t="s">
        <v>1552</v>
      </c>
      <c r="F1892" s="336">
        <v>0</v>
      </c>
    </row>
    <row r="1893" spans="1:6">
      <c r="A1893">
        <v>40</v>
      </c>
      <c r="B1893">
        <v>42</v>
      </c>
      <c r="C1893">
        <v>421</v>
      </c>
      <c r="D1893">
        <v>9409</v>
      </c>
      <c r="E1893" t="s">
        <v>1553</v>
      </c>
      <c r="F1893" s="336">
        <v>0</v>
      </c>
    </row>
    <row r="1894" spans="1:6">
      <c r="A1894">
        <v>40</v>
      </c>
      <c r="B1894">
        <v>42</v>
      </c>
      <c r="C1894">
        <v>421</v>
      </c>
      <c r="D1894">
        <v>9424</v>
      </c>
      <c r="E1894" t="s">
        <v>1554</v>
      </c>
      <c r="F1894" s="336">
        <v>0</v>
      </c>
    </row>
    <row r="1895" spans="1:6">
      <c r="A1895">
        <v>40</v>
      </c>
      <c r="B1895">
        <v>42</v>
      </c>
      <c r="C1895">
        <v>421</v>
      </c>
      <c r="D1895">
        <v>9609</v>
      </c>
      <c r="E1895" t="s">
        <v>485</v>
      </c>
      <c r="F1895" s="336">
        <v>0</v>
      </c>
    </row>
    <row r="1896" spans="1:6">
      <c r="A1896">
        <v>40</v>
      </c>
      <c r="B1896">
        <v>42</v>
      </c>
      <c r="C1896">
        <v>421</v>
      </c>
      <c r="D1896">
        <v>9610</v>
      </c>
      <c r="E1896" t="s">
        <v>1555</v>
      </c>
      <c r="F1896" s="336">
        <v>8900</v>
      </c>
    </row>
    <row r="1897" spans="1:6">
      <c r="A1897">
        <v>40</v>
      </c>
      <c r="B1897">
        <v>42</v>
      </c>
      <c r="C1897">
        <v>421</v>
      </c>
      <c r="D1897">
        <v>9651</v>
      </c>
      <c r="E1897" t="s">
        <v>1556</v>
      </c>
      <c r="F1897" s="336">
        <v>359163</v>
      </c>
    </row>
    <row r="1898" spans="1:6">
      <c r="A1898">
        <v>40</v>
      </c>
      <c r="B1898">
        <v>42</v>
      </c>
      <c r="C1898">
        <v>421</v>
      </c>
      <c r="D1898">
        <v>9704</v>
      </c>
      <c r="E1898" t="s">
        <v>1557</v>
      </c>
      <c r="F1898" s="336">
        <v>0</v>
      </c>
    </row>
    <row r="1899" spans="1:6">
      <c r="A1899">
        <v>40</v>
      </c>
      <c r="B1899">
        <v>42</v>
      </c>
      <c r="C1899">
        <v>421</v>
      </c>
      <c r="D1899">
        <v>9866</v>
      </c>
      <c r="E1899" t="s">
        <v>1558</v>
      </c>
      <c r="F1899" s="336">
        <v>3162345</v>
      </c>
    </row>
    <row r="1900" spans="1:6">
      <c r="A1900">
        <v>40</v>
      </c>
      <c r="B1900">
        <v>42</v>
      </c>
      <c r="C1900">
        <v>422</v>
      </c>
      <c r="D1900">
        <v>81</v>
      </c>
      <c r="E1900" t="s">
        <v>277</v>
      </c>
      <c r="F1900" s="336">
        <v>34650</v>
      </c>
    </row>
    <row r="1901" spans="1:6">
      <c r="A1901">
        <v>40</v>
      </c>
      <c r="B1901">
        <v>42</v>
      </c>
      <c r="C1901">
        <v>422</v>
      </c>
      <c r="D1901">
        <v>96</v>
      </c>
      <c r="E1901" t="s">
        <v>278</v>
      </c>
      <c r="F1901" s="336">
        <v>7275974</v>
      </c>
    </row>
    <row r="1902" spans="1:6">
      <c r="A1902">
        <v>40</v>
      </c>
      <c r="B1902">
        <v>42</v>
      </c>
      <c r="C1902">
        <v>422</v>
      </c>
      <c r="D1902">
        <v>842</v>
      </c>
      <c r="E1902" t="s">
        <v>279</v>
      </c>
      <c r="F1902" s="336">
        <v>0</v>
      </c>
    </row>
    <row r="1903" spans="1:6">
      <c r="A1903">
        <v>40</v>
      </c>
      <c r="B1903">
        <v>42</v>
      </c>
      <c r="C1903">
        <v>422</v>
      </c>
      <c r="D1903">
        <v>1040</v>
      </c>
      <c r="E1903" t="s">
        <v>1559</v>
      </c>
      <c r="F1903" s="336">
        <v>3102560</v>
      </c>
    </row>
    <row r="1904" spans="1:6">
      <c r="A1904">
        <v>40</v>
      </c>
      <c r="B1904">
        <v>42</v>
      </c>
      <c r="C1904">
        <v>422</v>
      </c>
      <c r="D1904">
        <v>1049</v>
      </c>
      <c r="E1904" t="s">
        <v>1379</v>
      </c>
      <c r="F1904" s="336">
        <v>658878</v>
      </c>
    </row>
    <row r="1905" spans="1:6">
      <c r="A1905">
        <v>40</v>
      </c>
      <c r="B1905">
        <v>42</v>
      </c>
      <c r="C1905">
        <v>422</v>
      </c>
      <c r="D1905">
        <v>1054</v>
      </c>
      <c r="E1905" t="s">
        <v>1560</v>
      </c>
      <c r="F1905" s="336">
        <v>8575000</v>
      </c>
    </row>
    <row r="1906" spans="1:6">
      <c r="A1906">
        <v>40</v>
      </c>
      <c r="B1906">
        <v>42</v>
      </c>
      <c r="C1906">
        <v>422</v>
      </c>
      <c r="D1906">
        <v>1212</v>
      </c>
      <c r="E1906" t="s">
        <v>1561</v>
      </c>
      <c r="F1906" s="336">
        <v>54546</v>
      </c>
    </row>
    <row r="1907" spans="1:6">
      <c r="A1907">
        <v>40</v>
      </c>
      <c r="B1907">
        <v>42</v>
      </c>
      <c r="C1907">
        <v>422</v>
      </c>
      <c r="D1907">
        <v>1278</v>
      </c>
      <c r="E1907" t="s">
        <v>1383</v>
      </c>
      <c r="F1907" s="336">
        <v>27693</v>
      </c>
    </row>
    <row r="1908" spans="1:6">
      <c r="A1908">
        <v>40</v>
      </c>
      <c r="B1908">
        <v>42</v>
      </c>
      <c r="C1908">
        <v>422</v>
      </c>
      <c r="D1908">
        <v>1313</v>
      </c>
      <c r="E1908" t="s">
        <v>1562</v>
      </c>
      <c r="F1908" s="336">
        <v>36000</v>
      </c>
    </row>
    <row r="1909" spans="1:6">
      <c r="A1909">
        <v>40</v>
      </c>
      <c r="B1909">
        <v>42</v>
      </c>
      <c r="C1909">
        <v>422</v>
      </c>
      <c r="D1909">
        <v>1313</v>
      </c>
      <c r="E1909" t="s">
        <v>1563</v>
      </c>
      <c r="F1909" s="336">
        <v>250000</v>
      </c>
    </row>
    <row r="1910" spans="1:6">
      <c r="A1910">
        <v>40</v>
      </c>
      <c r="B1910">
        <v>42</v>
      </c>
      <c r="C1910">
        <v>422</v>
      </c>
      <c r="D1910">
        <v>1398</v>
      </c>
      <c r="E1910" t="s">
        <v>1564</v>
      </c>
      <c r="F1910" s="336">
        <v>1187460</v>
      </c>
    </row>
    <row r="1911" spans="1:6">
      <c r="A1911">
        <v>40</v>
      </c>
      <c r="B1911">
        <v>42</v>
      </c>
      <c r="C1911">
        <v>422</v>
      </c>
      <c r="D1911">
        <v>1472</v>
      </c>
      <c r="E1911" t="s">
        <v>1388</v>
      </c>
      <c r="F1911" s="336">
        <v>60000</v>
      </c>
    </row>
    <row r="1912" spans="1:6">
      <c r="A1912">
        <v>40</v>
      </c>
      <c r="B1912">
        <v>42</v>
      </c>
      <c r="C1912">
        <v>422</v>
      </c>
      <c r="D1912">
        <v>1490</v>
      </c>
      <c r="E1912" t="s">
        <v>1565</v>
      </c>
      <c r="F1912" s="336">
        <v>311453</v>
      </c>
    </row>
    <row r="1913" spans="1:6">
      <c r="A1913">
        <v>40</v>
      </c>
      <c r="B1913">
        <v>42</v>
      </c>
      <c r="C1913">
        <v>422</v>
      </c>
      <c r="D1913">
        <v>1692</v>
      </c>
      <c r="E1913" t="s">
        <v>1566</v>
      </c>
      <c r="F1913" s="336">
        <v>43196183</v>
      </c>
    </row>
    <row r="1914" spans="1:6">
      <c r="A1914">
        <v>40</v>
      </c>
      <c r="B1914">
        <v>42</v>
      </c>
      <c r="C1914">
        <v>422</v>
      </c>
      <c r="D1914">
        <v>1937</v>
      </c>
      <c r="E1914" t="s">
        <v>1567</v>
      </c>
      <c r="F1914" s="336">
        <v>76170260</v>
      </c>
    </row>
    <row r="1915" spans="1:6">
      <c r="A1915">
        <v>40</v>
      </c>
      <c r="B1915">
        <v>42</v>
      </c>
      <c r="C1915">
        <v>422</v>
      </c>
      <c r="D1915">
        <v>1964</v>
      </c>
      <c r="E1915" t="s">
        <v>1568</v>
      </c>
      <c r="F1915" s="336">
        <v>1073172</v>
      </c>
    </row>
    <row r="1916" spans="1:6">
      <c r="A1916">
        <v>40</v>
      </c>
      <c r="B1916">
        <v>42</v>
      </c>
      <c r="C1916">
        <v>422</v>
      </c>
      <c r="D1916">
        <v>2002</v>
      </c>
      <c r="E1916" t="s">
        <v>1394</v>
      </c>
      <c r="F1916" s="336">
        <v>37500</v>
      </c>
    </row>
    <row r="1917" spans="1:6">
      <c r="A1917">
        <v>40</v>
      </c>
      <c r="B1917">
        <v>42</v>
      </c>
      <c r="C1917">
        <v>422</v>
      </c>
      <c r="D1917">
        <v>2133</v>
      </c>
      <c r="E1917" t="s">
        <v>1569</v>
      </c>
      <c r="F1917" s="336">
        <v>11389303</v>
      </c>
    </row>
    <row r="1918" spans="1:6">
      <c r="A1918">
        <v>40</v>
      </c>
      <c r="B1918">
        <v>42</v>
      </c>
      <c r="C1918">
        <v>422</v>
      </c>
      <c r="D1918">
        <v>2177</v>
      </c>
      <c r="E1918" t="s">
        <v>1570</v>
      </c>
      <c r="F1918" s="336">
        <v>601475</v>
      </c>
    </row>
    <row r="1919" spans="1:6">
      <c r="A1919">
        <v>40</v>
      </c>
      <c r="B1919">
        <v>42</v>
      </c>
      <c r="C1919">
        <v>422</v>
      </c>
      <c r="D1919">
        <v>2184</v>
      </c>
      <c r="E1919" t="s">
        <v>1399</v>
      </c>
      <c r="F1919" s="336">
        <v>27000</v>
      </c>
    </row>
    <row r="1920" spans="1:6">
      <c r="A1920">
        <v>40</v>
      </c>
      <c r="B1920">
        <v>42</v>
      </c>
      <c r="C1920">
        <v>422</v>
      </c>
      <c r="D1920">
        <v>2188</v>
      </c>
      <c r="E1920" t="s">
        <v>1571</v>
      </c>
      <c r="F1920" s="336">
        <v>17745240</v>
      </c>
    </row>
    <row r="1921" spans="1:6">
      <c r="A1921">
        <v>40</v>
      </c>
      <c r="B1921">
        <v>42</v>
      </c>
      <c r="C1921">
        <v>422</v>
      </c>
      <c r="D1921">
        <v>2241</v>
      </c>
      <c r="E1921" t="s">
        <v>1572</v>
      </c>
      <c r="F1921" s="336">
        <v>382000</v>
      </c>
    </row>
    <row r="1922" spans="1:6">
      <c r="A1922">
        <v>40</v>
      </c>
      <c r="B1922">
        <v>42</v>
      </c>
      <c r="C1922">
        <v>422</v>
      </c>
      <c r="D1922">
        <v>2257</v>
      </c>
      <c r="E1922" t="s">
        <v>1573</v>
      </c>
      <c r="F1922" s="336">
        <v>2456228</v>
      </c>
    </row>
    <row r="1923" spans="1:6">
      <c r="A1923">
        <v>40</v>
      </c>
      <c r="B1923">
        <v>42</v>
      </c>
      <c r="C1923">
        <v>422</v>
      </c>
      <c r="D1923">
        <v>2265</v>
      </c>
      <c r="E1923" t="s">
        <v>1574</v>
      </c>
      <c r="F1923" s="336">
        <v>957600</v>
      </c>
    </row>
    <row r="1924" spans="1:6">
      <c r="A1924">
        <v>40</v>
      </c>
      <c r="B1924">
        <v>42</v>
      </c>
      <c r="C1924">
        <v>422</v>
      </c>
      <c r="D1924">
        <v>2422</v>
      </c>
      <c r="E1924" t="s">
        <v>1575</v>
      </c>
      <c r="F1924" s="336">
        <v>232200</v>
      </c>
    </row>
    <row r="1925" spans="1:6">
      <c r="A1925">
        <v>40</v>
      </c>
      <c r="B1925">
        <v>42</v>
      </c>
      <c r="C1925">
        <v>422</v>
      </c>
      <c r="D1925">
        <v>2461</v>
      </c>
      <c r="E1925" t="s">
        <v>1576</v>
      </c>
      <c r="F1925" s="336">
        <v>84567738</v>
      </c>
    </row>
    <row r="1926" spans="1:6">
      <c r="A1926">
        <v>40</v>
      </c>
      <c r="B1926">
        <v>42</v>
      </c>
      <c r="C1926">
        <v>422</v>
      </c>
      <c r="D1926">
        <v>2477</v>
      </c>
      <c r="E1926" t="s">
        <v>1577</v>
      </c>
      <c r="F1926" s="336">
        <v>26750</v>
      </c>
    </row>
    <row r="1927" spans="1:6">
      <c r="A1927">
        <v>40</v>
      </c>
      <c r="B1927">
        <v>42</v>
      </c>
      <c r="C1927">
        <v>422</v>
      </c>
      <c r="D1927">
        <v>2500</v>
      </c>
      <c r="E1927" t="s">
        <v>1211</v>
      </c>
      <c r="F1927" s="336">
        <v>534240</v>
      </c>
    </row>
    <row r="1928" spans="1:6">
      <c r="A1928">
        <v>40</v>
      </c>
      <c r="B1928">
        <v>42</v>
      </c>
      <c r="C1928">
        <v>422</v>
      </c>
      <c r="D1928">
        <v>2544</v>
      </c>
      <c r="E1928" t="s">
        <v>1408</v>
      </c>
      <c r="F1928" s="336">
        <v>16548826</v>
      </c>
    </row>
    <row r="1929" spans="1:6">
      <c r="A1929">
        <v>40</v>
      </c>
      <c r="B1929">
        <v>42</v>
      </c>
      <c r="C1929">
        <v>422</v>
      </c>
      <c r="D1929">
        <v>2638</v>
      </c>
      <c r="E1929" t="s">
        <v>1410</v>
      </c>
      <c r="F1929" s="336">
        <v>3007</v>
      </c>
    </row>
    <row r="1930" spans="1:6">
      <c r="A1930">
        <v>40</v>
      </c>
      <c r="B1930">
        <v>42</v>
      </c>
      <c r="C1930">
        <v>422</v>
      </c>
      <c r="D1930">
        <v>2902</v>
      </c>
      <c r="E1930" t="s">
        <v>1578</v>
      </c>
      <c r="F1930" s="336">
        <v>86491740</v>
      </c>
    </row>
    <row r="1931" spans="1:6">
      <c r="A1931">
        <v>40</v>
      </c>
      <c r="B1931">
        <v>42</v>
      </c>
      <c r="C1931">
        <v>422</v>
      </c>
      <c r="D1931">
        <v>3014</v>
      </c>
      <c r="E1931" t="s">
        <v>1415</v>
      </c>
      <c r="F1931" s="336">
        <v>30500</v>
      </c>
    </row>
    <row r="1932" spans="1:6">
      <c r="A1932">
        <v>40</v>
      </c>
      <c r="B1932">
        <v>42</v>
      </c>
      <c r="C1932">
        <v>422</v>
      </c>
      <c r="D1932">
        <v>3181</v>
      </c>
      <c r="E1932" t="s">
        <v>1579</v>
      </c>
      <c r="F1932" s="336">
        <v>99843285</v>
      </c>
    </row>
    <row r="1933" spans="1:6">
      <c r="A1933">
        <v>40</v>
      </c>
      <c r="B1933">
        <v>42</v>
      </c>
      <c r="C1933">
        <v>422</v>
      </c>
      <c r="D1933">
        <v>3224</v>
      </c>
      <c r="E1933" t="s">
        <v>1580</v>
      </c>
      <c r="F1933" s="336">
        <v>1008295</v>
      </c>
    </row>
    <row r="1934" spans="1:6">
      <c r="A1934">
        <v>40</v>
      </c>
      <c r="B1934">
        <v>42</v>
      </c>
      <c r="C1934">
        <v>422</v>
      </c>
      <c r="D1934">
        <v>3272</v>
      </c>
      <c r="E1934" t="s">
        <v>1581</v>
      </c>
      <c r="F1934" s="336">
        <v>120003237</v>
      </c>
    </row>
    <row r="1935" spans="1:6">
      <c r="A1935">
        <v>40</v>
      </c>
      <c r="B1935">
        <v>42</v>
      </c>
      <c r="C1935">
        <v>422</v>
      </c>
      <c r="D1935">
        <v>3402</v>
      </c>
      <c r="E1935" t="s">
        <v>1582</v>
      </c>
      <c r="F1935" s="336">
        <v>1629740</v>
      </c>
    </row>
    <row r="1936" spans="1:6">
      <c r="A1936">
        <v>40</v>
      </c>
      <c r="B1936">
        <v>42</v>
      </c>
      <c r="C1936">
        <v>422</v>
      </c>
      <c r="D1936">
        <v>3458</v>
      </c>
      <c r="E1936" t="s">
        <v>1583</v>
      </c>
      <c r="F1936" s="336">
        <v>8065360</v>
      </c>
    </row>
    <row r="1937" spans="1:6">
      <c r="A1937">
        <v>40</v>
      </c>
      <c r="B1937">
        <v>42</v>
      </c>
      <c r="C1937">
        <v>422</v>
      </c>
      <c r="D1937">
        <v>3575</v>
      </c>
      <c r="E1937" t="s">
        <v>1584</v>
      </c>
      <c r="F1937" s="336">
        <v>40396444</v>
      </c>
    </row>
    <row r="1938" spans="1:6">
      <c r="A1938">
        <v>40</v>
      </c>
      <c r="B1938">
        <v>42</v>
      </c>
      <c r="C1938">
        <v>422</v>
      </c>
      <c r="D1938">
        <v>3656</v>
      </c>
      <c r="E1938" t="s">
        <v>1585</v>
      </c>
      <c r="F1938" s="336">
        <v>347200</v>
      </c>
    </row>
    <row r="1939" spans="1:6">
      <c r="A1939">
        <v>40</v>
      </c>
      <c r="B1939">
        <v>42</v>
      </c>
      <c r="C1939">
        <v>422</v>
      </c>
      <c r="D1939">
        <v>3678</v>
      </c>
      <c r="E1939" t="s">
        <v>405</v>
      </c>
      <c r="F1939" s="336">
        <v>833000</v>
      </c>
    </row>
    <row r="1940" spans="1:6">
      <c r="A1940">
        <v>40</v>
      </c>
      <c r="B1940">
        <v>42</v>
      </c>
      <c r="C1940">
        <v>422</v>
      </c>
      <c r="D1940">
        <v>3829</v>
      </c>
      <c r="E1940" t="s">
        <v>1586</v>
      </c>
      <c r="F1940" s="336">
        <v>10519935</v>
      </c>
    </row>
    <row r="1941" spans="1:6">
      <c r="A1941">
        <v>40</v>
      </c>
      <c r="B1941">
        <v>42</v>
      </c>
      <c r="C1941">
        <v>422</v>
      </c>
      <c r="D1941">
        <v>3968</v>
      </c>
      <c r="E1941" t="s">
        <v>1587</v>
      </c>
      <c r="F1941" s="336">
        <v>1931880</v>
      </c>
    </row>
    <row r="1942" spans="1:6">
      <c r="A1942">
        <v>40</v>
      </c>
      <c r="B1942">
        <v>42</v>
      </c>
      <c r="C1942">
        <v>422</v>
      </c>
      <c r="D1942">
        <v>4109</v>
      </c>
      <c r="E1942" t="s">
        <v>1588</v>
      </c>
      <c r="F1942" s="336">
        <v>2217000</v>
      </c>
    </row>
    <row r="1943" spans="1:6">
      <c r="A1943">
        <v>40</v>
      </c>
      <c r="B1943">
        <v>42</v>
      </c>
      <c r="C1943">
        <v>422</v>
      </c>
      <c r="D1943">
        <v>4177</v>
      </c>
      <c r="E1943" t="s">
        <v>1589</v>
      </c>
      <c r="F1943" s="336">
        <v>16334275</v>
      </c>
    </row>
    <row r="1944" spans="1:6">
      <c r="A1944">
        <v>40</v>
      </c>
      <c r="B1944">
        <v>42</v>
      </c>
      <c r="C1944">
        <v>422</v>
      </c>
      <c r="D1944">
        <v>4207</v>
      </c>
      <c r="E1944" t="s">
        <v>1590</v>
      </c>
      <c r="F1944" s="336">
        <v>2139460</v>
      </c>
    </row>
    <row r="1945" spans="1:6">
      <c r="A1945">
        <v>40</v>
      </c>
      <c r="B1945">
        <v>42</v>
      </c>
      <c r="C1945">
        <v>422</v>
      </c>
      <c r="D1945">
        <v>4288</v>
      </c>
      <c r="E1945" t="s">
        <v>408</v>
      </c>
      <c r="F1945" s="336">
        <v>29521040</v>
      </c>
    </row>
    <row r="1946" spans="1:6">
      <c r="A1946">
        <v>40</v>
      </c>
      <c r="B1946">
        <v>42</v>
      </c>
      <c r="C1946">
        <v>422</v>
      </c>
      <c r="D1946">
        <v>4291</v>
      </c>
      <c r="E1946" t="s">
        <v>1591</v>
      </c>
      <c r="F1946" s="336">
        <v>0</v>
      </c>
    </row>
    <row r="1947" spans="1:6">
      <c r="A1947">
        <v>40</v>
      </c>
      <c r="B1947">
        <v>42</v>
      </c>
      <c r="C1947">
        <v>422</v>
      </c>
      <c r="D1947">
        <v>4463</v>
      </c>
      <c r="E1947" t="s">
        <v>1226</v>
      </c>
      <c r="F1947" s="336">
        <v>36919840</v>
      </c>
    </row>
    <row r="1948" spans="1:6">
      <c r="A1948">
        <v>40</v>
      </c>
      <c r="B1948">
        <v>42</v>
      </c>
      <c r="C1948">
        <v>422</v>
      </c>
      <c r="D1948">
        <v>4471</v>
      </c>
      <c r="E1948" t="s">
        <v>1592</v>
      </c>
      <c r="F1948" s="336">
        <v>165120</v>
      </c>
    </row>
    <row r="1949" spans="1:6">
      <c r="A1949">
        <v>40</v>
      </c>
      <c r="B1949">
        <v>42</v>
      </c>
      <c r="C1949">
        <v>422</v>
      </c>
      <c r="D1949">
        <v>4477</v>
      </c>
      <c r="E1949" t="s">
        <v>1270</v>
      </c>
      <c r="F1949" s="336">
        <v>594035</v>
      </c>
    </row>
    <row r="1950" spans="1:6">
      <c r="A1950">
        <v>40</v>
      </c>
      <c r="B1950">
        <v>42</v>
      </c>
      <c r="C1950">
        <v>422</v>
      </c>
      <c r="D1950">
        <v>4483</v>
      </c>
      <c r="E1950" t="s">
        <v>1593</v>
      </c>
      <c r="F1950" s="336">
        <v>527060</v>
      </c>
    </row>
    <row r="1951" spans="1:6">
      <c r="A1951">
        <v>40</v>
      </c>
      <c r="B1951">
        <v>42</v>
      </c>
      <c r="C1951">
        <v>422</v>
      </c>
      <c r="D1951">
        <v>4571</v>
      </c>
      <c r="E1951" t="s">
        <v>822</v>
      </c>
      <c r="F1951" s="336">
        <v>1116000</v>
      </c>
    </row>
    <row r="1952" spans="1:6">
      <c r="A1952">
        <v>40</v>
      </c>
      <c r="B1952">
        <v>42</v>
      </c>
      <c r="C1952">
        <v>422</v>
      </c>
      <c r="D1952">
        <v>4757</v>
      </c>
      <c r="E1952" t="s">
        <v>1594</v>
      </c>
      <c r="F1952" s="336">
        <v>13852449</v>
      </c>
    </row>
    <row r="1953" spans="1:6">
      <c r="A1953">
        <v>40</v>
      </c>
      <c r="B1953">
        <v>42</v>
      </c>
      <c r="C1953">
        <v>422</v>
      </c>
      <c r="D1953">
        <v>4905</v>
      </c>
      <c r="E1953" t="s">
        <v>1595</v>
      </c>
      <c r="F1953" s="336">
        <v>1102932</v>
      </c>
    </row>
    <row r="1954" spans="1:6">
      <c r="A1954">
        <v>40</v>
      </c>
      <c r="B1954">
        <v>42</v>
      </c>
      <c r="C1954">
        <v>422</v>
      </c>
      <c r="D1954">
        <v>4933</v>
      </c>
      <c r="E1954" t="s">
        <v>1596</v>
      </c>
      <c r="F1954" s="336">
        <v>6800</v>
      </c>
    </row>
    <row r="1955" spans="1:6">
      <c r="A1955">
        <v>40</v>
      </c>
      <c r="B1955">
        <v>42</v>
      </c>
      <c r="C1955">
        <v>422</v>
      </c>
      <c r="D1955">
        <v>5115</v>
      </c>
      <c r="E1955" t="s">
        <v>1597</v>
      </c>
      <c r="F1955" s="336">
        <v>97607413</v>
      </c>
    </row>
    <row r="1956" spans="1:6">
      <c r="A1956">
        <v>40</v>
      </c>
      <c r="B1956">
        <v>42</v>
      </c>
      <c r="C1956">
        <v>422</v>
      </c>
      <c r="D1956">
        <v>5148</v>
      </c>
      <c r="E1956" t="s">
        <v>1598</v>
      </c>
      <c r="F1956" s="336">
        <v>89415</v>
      </c>
    </row>
    <row r="1957" spans="1:6">
      <c r="A1957">
        <v>40</v>
      </c>
      <c r="B1957">
        <v>42</v>
      </c>
      <c r="C1957">
        <v>422</v>
      </c>
      <c r="D1957">
        <v>5158</v>
      </c>
      <c r="E1957" t="s">
        <v>1476</v>
      </c>
      <c r="F1957" s="336">
        <v>47055</v>
      </c>
    </row>
    <row r="1958" spans="1:6">
      <c r="A1958">
        <v>40</v>
      </c>
      <c r="B1958">
        <v>42</v>
      </c>
      <c r="C1958">
        <v>422</v>
      </c>
      <c r="D1958">
        <v>5172</v>
      </c>
      <c r="E1958" t="s">
        <v>1599</v>
      </c>
      <c r="F1958" s="336">
        <v>62040</v>
      </c>
    </row>
    <row r="1959" spans="1:6">
      <c r="A1959">
        <v>40</v>
      </c>
      <c r="B1959">
        <v>42</v>
      </c>
      <c r="C1959">
        <v>422</v>
      </c>
      <c r="D1959">
        <v>5411</v>
      </c>
      <c r="E1959" t="s">
        <v>1600</v>
      </c>
      <c r="F1959" s="336">
        <v>18541262</v>
      </c>
    </row>
    <row r="1960" spans="1:6">
      <c r="A1960">
        <v>40</v>
      </c>
      <c r="B1960">
        <v>42</v>
      </c>
      <c r="C1960">
        <v>422</v>
      </c>
      <c r="D1960">
        <v>5679</v>
      </c>
      <c r="E1960" t="s">
        <v>1601</v>
      </c>
      <c r="F1960" s="336">
        <v>975680</v>
      </c>
    </row>
    <row r="1961" spans="1:6">
      <c r="A1961">
        <v>40</v>
      </c>
      <c r="B1961">
        <v>42</v>
      </c>
      <c r="C1961">
        <v>422</v>
      </c>
      <c r="D1961">
        <v>5797</v>
      </c>
      <c r="E1961" t="s">
        <v>1602</v>
      </c>
      <c r="F1961" s="336">
        <v>3866379</v>
      </c>
    </row>
    <row r="1962" spans="1:6">
      <c r="A1962">
        <v>40</v>
      </c>
      <c r="B1962">
        <v>42</v>
      </c>
      <c r="C1962">
        <v>422</v>
      </c>
      <c r="D1962">
        <v>5879</v>
      </c>
      <c r="E1962" t="s">
        <v>1603</v>
      </c>
      <c r="F1962" s="336">
        <v>3948219</v>
      </c>
    </row>
    <row r="1963" spans="1:6">
      <c r="A1963">
        <v>40</v>
      </c>
      <c r="B1963">
        <v>42</v>
      </c>
      <c r="C1963">
        <v>422</v>
      </c>
      <c r="D1963">
        <v>5884</v>
      </c>
      <c r="E1963" t="s">
        <v>1604</v>
      </c>
      <c r="F1963" s="336">
        <v>38860</v>
      </c>
    </row>
    <row r="1964" spans="1:6">
      <c r="A1964">
        <v>40</v>
      </c>
      <c r="B1964">
        <v>42</v>
      </c>
      <c r="C1964">
        <v>422</v>
      </c>
      <c r="D1964">
        <v>5894</v>
      </c>
      <c r="E1964" t="s">
        <v>1605</v>
      </c>
      <c r="F1964" s="336">
        <v>1410980</v>
      </c>
    </row>
    <row r="1965" spans="1:6">
      <c r="A1965">
        <v>40</v>
      </c>
      <c r="B1965">
        <v>42</v>
      </c>
      <c r="C1965">
        <v>422</v>
      </c>
      <c r="D1965">
        <v>6274</v>
      </c>
      <c r="E1965" t="s">
        <v>376</v>
      </c>
      <c r="F1965" s="336">
        <v>12928500</v>
      </c>
    </row>
    <row r="1966" spans="1:6">
      <c r="A1966">
        <v>40</v>
      </c>
      <c r="B1966">
        <v>42</v>
      </c>
      <c r="C1966">
        <v>422</v>
      </c>
      <c r="D1966">
        <v>6281</v>
      </c>
      <c r="E1966" t="s">
        <v>1606</v>
      </c>
      <c r="F1966" s="336">
        <v>17165519</v>
      </c>
    </row>
    <row r="1967" spans="1:6">
      <c r="A1967">
        <v>40</v>
      </c>
      <c r="B1967">
        <v>42</v>
      </c>
      <c r="C1967">
        <v>422</v>
      </c>
      <c r="D1967">
        <v>6306</v>
      </c>
      <c r="E1967" t="s">
        <v>1607</v>
      </c>
      <c r="F1967" s="336">
        <v>24247750</v>
      </c>
    </row>
    <row r="1968" spans="1:6">
      <c r="A1968">
        <v>40</v>
      </c>
      <c r="B1968">
        <v>42</v>
      </c>
      <c r="C1968">
        <v>422</v>
      </c>
      <c r="D1968">
        <v>6569</v>
      </c>
      <c r="E1968" t="s">
        <v>1608</v>
      </c>
      <c r="F1968" s="336">
        <v>270493473</v>
      </c>
    </row>
    <row r="1969" spans="1:6">
      <c r="A1969">
        <v>40</v>
      </c>
      <c r="B1969">
        <v>42</v>
      </c>
      <c r="C1969">
        <v>422</v>
      </c>
      <c r="D1969">
        <v>6639</v>
      </c>
      <c r="E1969" t="s">
        <v>870</v>
      </c>
      <c r="F1969" s="336">
        <v>714653</v>
      </c>
    </row>
    <row r="1970" spans="1:6">
      <c r="A1970">
        <v>40</v>
      </c>
      <c r="B1970">
        <v>42</v>
      </c>
      <c r="C1970">
        <v>422</v>
      </c>
      <c r="D1970">
        <v>6707</v>
      </c>
      <c r="E1970" t="s">
        <v>1362</v>
      </c>
      <c r="F1970" s="336">
        <v>109600</v>
      </c>
    </row>
    <row r="1971" spans="1:6">
      <c r="A1971">
        <v>40</v>
      </c>
      <c r="B1971">
        <v>42</v>
      </c>
      <c r="C1971">
        <v>422</v>
      </c>
      <c r="D1971">
        <v>6804</v>
      </c>
      <c r="E1971" t="s">
        <v>1609</v>
      </c>
      <c r="F1971" s="336">
        <v>55200</v>
      </c>
    </row>
    <row r="1972" spans="1:6">
      <c r="A1972">
        <v>40</v>
      </c>
      <c r="B1972">
        <v>42</v>
      </c>
      <c r="C1972">
        <v>422</v>
      </c>
      <c r="D1972">
        <v>6876</v>
      </c>
      <c r="E1972" t="s">
        <v>1610</v>
      </c>
      <c r="F1972" s="336">
        <v>10902586</v>
      </c>
    </row>
    <row r="1973" spans="1:6">
      <c r="A1973">
        <v>40</v>
      </c>
      <c r="B1973">
        <v>42</v>
      </c>
      <c r="C1973">
        <v>422</v>
      </c>
      <c r="D1973">
        <v>6957</v>
      </c>
      <c r="E1973" t="s">
        <v>1611</v>
      </c>
      <c r="F1973" s="336">
        <v>3896160</v>
      </c>
    </row>
    <row r="1974" spans="1:6">
      <c r="A1974">
        <v>40</v>
      </c>
      <c r="B1974">
        <v>42</v>
      </c>
      <c r="C1974">
        <v>422</v>
      </c>
      <c r="D1974">
        <v>7029</v>
      </c>
      <c r="E1974" t="s">
        <v>1612</v>
      </c>
      <c r="F1974" s="336">
        <v>182245</v>
      </c>
    </row>
    <row r="1975" spans="1:6">
      <c r="A1975">
        <v>40</v>
      </c>
      <c r="B1975">
        <v>42</v>
      </c>
      <c r="C1975">
        <v>422</v>
      </c>
      <c r="D1975">
        <v>7030</v>
      </c>
      <c r="E1975" t="s">
        <v>1613</v>
      </c>
      <c r="F1975" s="336">
        <v>4587900</v>
      </c>
    </row>
    <row r="1976" spans="1:6">
      <c r="A1976">
        <v>40</v>
      </c>
      <c r="B1976">
        <v>42</v>
      </c>
      <c r="C1976">
        <v>422</v>
      </c>
      <c r="D1976">
        <v>7063</v>
      </c>
      <c r="E1976" t="s">
        <v>1614</v>
      </c>
      <c r="F1976" s="336">
        <v>2298110</v>
      </c>
    </row>
    <row r="1977" spans="1:6">
      <c r="A1977">
        <v>40</v>
      </c>
      <c r="B1977">
        <v>42</v>
      </c>
      <c r="C1977">
        <v>422</v>
      </c>
      <c r="D1977">
        <v>7200</v>
      </c>
      <c r="E1977" t="s">
        <v>1615</v>
      </c>
      <c r="F1977" s="336">
        <v>2911010</v>
      </c>
    </row>
    <row r="1978" spans="1:6">
      <c r="A1978">
        <v>40</v>
      </c>
      <c r="B1978">
        <v>42</v>
      </c>
      <c r="C1978">
        <v>422</v>
      </c>
      <c r="D1978">
        <v>7239</v>
      </c>
      <c r="E1978" t="s">
        <v>1616</v>
      </c>
      <c r="F1978" s="336">
        <v>1980000</v>
      </c>
    </row>
    <row r="1979" spans="1:6">
      <c r="A1979">
        <v>40</v>
      </c>
      <c r="B1979">
        <v>42</v>
      </c>
      <c r="C1979">
        <v>422</v>
      </c>
      <c r="D1979">
        <v>7318</v>
      </c>
      <c r="E1979" t="s">
        <v>1617</v>
      </c>
      <c r="F1979" s="336">
        <v>5153270</v>
      </c>
    </row>
    <row r="1980" spans="1:6">
      <c r="A1980">
        <v>40</v>
      </c>
      <c r="B1980">
        <v>42</v>
      </c>
      <c r="C1980">
        <v>422</v>
      </c>
      <c r="D1980">
        <v>7431</v>
      </c>
      <c r="E1980" t="s">
        <v>1618</v>
      </c>
      <c r="F1980" s="336">
        <v>7653136</v>
      </c>
    </row>
    <row r="1981" spans="1:6">
      <c r="A1981">
        <v>40</v>
      </c>
      <c r="B1981">
        <v>42</v>
      </c>
      <c r="C1981">
        <v>422</v>
      </c>
      <c r="D1981">
        <v>7620</v>
      </c>
      <c r="E1981" t="s">
        <v>1619</v>
      </c>
      <c r="F1981" s="336">
        <v>4907804</v>
      </c>
    </row>
    <row r="1982" spans="1:6">
      <c r="A1982">
        <v>40</v>
      </c>
      <c r="B1982">
        <v>42</v>
      </c>
      <c r="C1982">
        <v>422</v>
      </c>
      <c r="D1982">
        <v>7742</v>
      </c>
      <c r="E1982" t="s">
        <v>1620</v>
      </c>
      <c r="F1982" s="336">
        <v>63960</v>
      </c>
    </row>
    <row r="1983" spans="1:6">
      <c r="A1983">
        <v>40</v>
      </c>
      <c r="B1983">
        <v>42</v>
      </c>
      <c r="C1983">
        <v>422</v>
      </c>
      <c r="D1983">
        <v>7926</v>
      </c>
      <c r="E1983" t="s">
        <v>1523</v>
      </c>
      <c r="F1983" s="336">
        <v>16210920</v>
      </c>
    </row>
    <row r="1984" spans="1:6">
      <c r="A1984">
        <v>40</v>
      </c>
      <c r="B1984">
        <v>42</v>
      </c>
      <c r="C1984">
        <v>422</v>
      </c>
      <c r="D1984">
        <v>7927</v>
      </c>
      <c r="E1984" t="s">
        <v>1621</v>
      </c>
      <c r="F1984" s="336">
        <v>27170</v>
      </c>
    </row>
    <row r="1985" spans="1:6">
      <c r="A1985">
        <v>40</v>
      </c>
      <c r="B1985">
        <v>42</v>
      </c>
      <c r="C1985">
        <v>422</v>
      </c>
      <c r="D1985">
        <v>7930</v>
      </c>
      <c r="E1985" t="s">
        <v>1017</v>
      </c>
      <c r="F1985" s="336">
        <v>423680</v>
      </c>
    </row>
    <row r="1986" spans="1:6">
      <c r="A1986">
        <v>40</v>
      </c>
      <c r="B1986">
        <v>42</v>
      </c>
      <c r="C1986">
        <v>422</v>
      </c>
      <c r="D1986">
        <v>7936</v>
      </c>
      <c r="E1986" t="s">
        <v>1622</v>
      </c>
      <c r="F1986" s="336">
        <v>96487</v>
      </c>
    </row>
    <row r="1987" spans="1:6">
      <c r="A1987">
        <v>40</v>
      </c>
      <c r="B1987">
        <v>42</v>
      </c>
      <c r="C1987">
        <v>422</v>
      </c>
      <c r="D1987">
        <v>8034</v>
      </c>
      <c r="E1987" t="s">
        <v>1623</v>
      </c>
      <c r="F1987" s="336">
        <v>19805</v>
      </c>
    </row>
    <row r="1988" spans="1:6">
      <c r="A1988">
        <v>40</v>
      </c>
      <c r="B1988">
        <v>42</v>
      </c>
      <c r="C1988">
        <v>422</v>
      </c>
      <c r="D1988">
        <v>8063</v>
      </c>
      <c r="E1988" t="s">
        <v>1624</v>
      </c>
      <c r="F1988" s="336">
        <v>28111400</v>
      </c>
    </row>
    <row r="1989" spans="1:6">
      <c r="A1989">
        <v>40</v>
      </c>
      <c r="B1989">
        <v>42</v>
      </c>
      <c r="C1989">
        <v>422</v>
      </c>
      <c r="D1989">
        <v>8072</v>
      </c>
      <c r="E1989" t="s">
        <v>1625</v>
      </c>
      <c r="F1989" s="336">
        <v>14014930</v>
      </c>
    </row>
    <row r="1990" spans="1:6">
      <c r="A1990">
        <v>40</v>
      </c>
      <c r="B1990">
        <v>42</v>
      </c>
      <c r="C1990">
        <v>422</v>
      </c>
      <c r="D1990">
        <v>8292</v>
      </c>
      <c r="E1990" t="s">
        <v>1531</v>
      </c>
      <c r="F1990" s="336">
        <v>291764</v>
      </c>
    </row>
    <row r="1991" spans="1:6">
      <c r="A1991">
        <v>40</v>
      </c>
      <c r="B1991">
        <v>42</v>
      </c>
      <c r="C1991">
        <v>422</v>
      </c>
      <c r="D1991">
        <v>8302</v>
      </c>
      <c r="E1991" t="s">
        <v>1626</v>
      </c>
      <c r="F1991" s="336">
        <v>2131182</v>
      </c>
    </row>
    <row r="1992" spans="1:6">
      <c r="A1992">
        <v>40</v>
      </c>
      <c r="B1992">
        <v>42</v>
      </c>
      <c r="C1992">
        <v>422</v>
      </c>
      <c r="D1992">
        <v>8365</v>
      </c>
      <c r="E1992" t="s">
        <v>917</v>
      </c>
      <c r="F1992" s="336">
        <v>354340</v>
      </c>
    </row>
    <row r="1993" spans="1:6">
      <c r="A1993">
        <v>40</v>
      </c>
      <c r="B1993">
        <v>42</v>
      </c>
      <c r="C1993">
        <v>422</v>
      </c>
      <c r="D1993">
        <v>8422</v>
      </c>
      <c r="E1993" t="s">
        <v>1627</v>
      </c>
      <c r="F1993" s="336">
        <v>82390</v>
      </c>
    </row>
    <row r="1994" spans="1:6">
      <c r="A1994">
        <v>40</v>
      </c>
      <c r="B1994">
        <v>42</v>
      </c>
      <c r="C1994">
        <v>422</v>
      </c>
      <c r="D1994">
        <v>8910</v>
      </c>
      <c r="E1994" t="s">
        <v>1628</v>
      </c>
      <c r="F1994" s="336">
        <v>4698320</v>
      </c>
    </row>
    <row r="1995" spans="1:6">
      <c r="A1995">
        <v>40</v>
      </c>
      <c r="B1995">
        <v>42</v>
      </c>
      <c r="C1995">
        <v>422</v>
      </c>
      <c r="D1995">
        <v>8996</v>
      </c>
      <c r="E1995" t="s">
        <v>1629</v>
      </c>
      <c r="F1995" s="336">
        <v>0</v>
      </c>
    </row>
    <row r="1996" spans="1:6">
      <c r="A1996">
        <v>40</v>
      </c>
      <c r="B1996">
        <v>42</v>
      </c>
      <c r="C1996">
        <v>422</v>
      </c>
      <c r="D1996">
        <v>9082</v>
      </c>
      <c r="E1996" t="s">
        <v>1630</v>
      </c>
      <c r="F1996" s="336">
        <v>719350</v>
      </c>
    </row>
    <row r="1997" spans="1:6">
      <c r="A1997">
        <v>40</v>
      </c>
      <c r="B1997">
        <v>42</v>
      </c>
      <c r="C1997">
        <v>422</v>
      </c>
      <c r="D1997">
        <v>9131</v>
      </c>
      <c r="E1997" t="s">
        <v>1631</v>
      </c>
      <c r="F1997" s="336">
        <v>0</v>
      </c>
    </row>
    <row r="1998" spans="1:6">
      <c r="A1998">
        <v>40</v>
      </c>
      <c r="B1998">
        <v>42</v>
      </c>
      <c r="C1998">
        <v>422</v>
      </c>
      <c r="D1998">
        <v>9246</v>
      </c>
      <c r="E1998" t="s">
        <v>1632</v>
      </c>
      <c r="F1998" s="336">
        <v>364250</v>
      </c>
    </row>
    <row r="1999" spans="1:6">
      <c r="A1999">
        <v>40</v>
      </c>
      <c r="B1999">
        <v>42</v>
      </c>
      <c r="C1999">
        <v>422</v>
      </c>
      <c r="D1999">
        <v>9255</v>
      </c>
      <c r="E1999" t="s">
        <v>1633</v>
      </c>
      <c r="F1999" s="336">
        <v>20254680</v>
      </c>
    </row>
    <row r="2000" spans="1:6">
      <c r="A2000">
        <v>40</v>
      </c>
      <c r="B2000">
        <v>42</v>
      </c>
      <c r="C2000">
        <v>422</v>
      </c>
      <c r="D2000">
        <v>9452</v>
      </c>
      <c r="E2000" t="s">
        <v>1634</v>
      </c>
      <c r="F2000" s="336">
        <v>2003090</v>
      </c>
    </row>
    <row r="2001" spans="1:6">
      <c r="A2001">
        <v>40</v>
      </c>
      <c r="B2001">
        <v>42</v>
      </c>
      <c r="C2001">
        <v>422</v>
      </c>
      <c r="D2001">
        <v>9510</v>
      </c>
      <c r="E2001" t="s">
        <v>1290</v>
      </c>
      <c r="F2001" s="336">
        <v>0</v>
      </c>
    </row>
    <row r="2002" spans="1:6">
      <c r="A2002">
        <v>40</v>
      </c>
      <c r="B2002">
        <v>42</v>
      </c>
      <c r="C2002">
        <v>422</v>
      </c>
      <c r="D2002">
        <v>9714</v>
      </c>
      <c r="E2002" t="s">
        <v>1635</v>
      </c>
      <c r="F2002" s="336">
        <v>40100</v>
      </c>
    </row>
    <row r="2003" spans="1:6">
      <c r="A2003">
        <v>40</v>
      </c>
      <c r="B2003">
        <v>42</v>
      </c>
      <c r="C2003">
        <v>423</v>
      </c>
      <c r="D2003">
        <v>71</v>
      </c>
      <c r="E2003" t="s">
        <v>1310</v>
      </c>
      <c r="F2003" s="336">
        <v>0</v>
      </c>
    </row>
    <row r="2004" spans="1:6">
      <c r="A2004">
        <v>40</v>
      </c>
      <c r="B2004">
        <v>42</v>
      </c>
      <c r="C2004">
        <v>423</v>
      </c>
      <c r="D2004">
        <v>81</v>
      </c>
      <c r="E2004" t="s">
        <v>277</v>
      </c>
      <c r="F2004" s="336">
        <v>337750</v>
      </c>
    </row>
    <row r="2005" spans="1:6">
      <c r="A2005">
        <v>40</v>
      </c>
      <c r="B2005">
        <v>42</v>
      </c>
      <c r="C2005">
        <v>423</v>
      </c>
      <c r="D2005">
        <v>96</v>
      </c>
      <c r="E2005" t="s">
        <v>278</v>
      </c>
      <c r="F2005" s="336">
        <v>104546055</v>
      </c>
    </row>
    <row r="2006" spans="1:6">
      <c r="A2006">
        <v>40</v>
      </c>
      <c r="B2006">
        <v>42</v>
      </c>
      <c r="C2006">
        <v>423</v>
      </c>
      <c r="D2006">
        <v>835</v>
      </c>
      <c r="E2006" t="s">
        <v>279</v>
      </c>
      <c r="F2006" s="336">
        <v>50100</v>
      </c>
    </row>
    <row r="2007" spans="1:6">
      <c r="A2007">
        <v>40</v>
      </c>
      <c r="B2007">
        <v>42</v>
      </c>
      <c r="C2007">
        <v>423</v>
      </c>
      <c r="D2007">
        <v>842</v>
      </c>
      <c r="E2007" t="s">
        <v>279</v>
      </c>
      <c r="F2007" s="336">
        <v>1088750</v>
      </c>
    </row>
    <row r="2008" spans="1:6">
      <c r="A2008">
        <v>40</v>
      </c>
      <c r="B2008">
        <v>42</v>
      </c>
      <c r="C2008">
        <v>423</v>
      </c>
      <c r="D2008">
        <v>1006</v>
      </c>
      <c r="E2008" t="s">
        <v>1636</v>
      </c>
      <c r="F2008" s="336">
        <v>0</v>
      </c>
    </row>
    <row r="2009" spans="1:6">
      <c r="A2009">
        <v>40</v>
      </c>
      <c r="B2009">
        <v>42</v>
      </c>
      <c r="C2009">
        <v>423</v>
      </c>
      <c r="D2009">
        <v>1098</v>
      </c>
      <c r="E2009" t="s">
        <v>1380</v>
      </c>
      <c r="F2009" s="336">
        <v>0</v>
      </c>
    </row>
    <row r="2010" spans="1:6">
      <c r="A2010">
        <v>40</v>
      </c>
      <c r="B2010">
        <v>42</v>
      </c>
      <c r="C2010">
        <v>423</v>
      </c>
      <c r="D2010">
        <v>1191</v>
      </c>
      <c r="E2010" t="s">
        <v>1637</v>
      </c>
      <c r="F2010" s="336">
        <v>20392092</v>
      </c>
    </row>
    <row r="2011" spans="1:6">
      <c r="A2011">
        <v>40</v>
      </c>
      <c r="B2011">
        <v>42</v>
      </c>
      <c r="C2011">
        <v>423</v>
      </c>
      <c r="D2011">
        <v>1226</v>
      </c>
      <c r="E2011" t="s">
        <v>1382</v>
      </c>
      <c r="F2011" s="336">
        <v>12092157</v>
      </c>
    </row>
    <row r="2012" spans="1:6">
      <c r="A2012">
        <v>40</v>
      </c>
      <c r="B2012">
        <v>42</v>
      </c>
      <c r="C2012">
        <v>423</v>
      </c>
      <c r="D2012">
        <v>1269</v>
      </c>
      <c r="E2012" t="s">
        <v>1638</v>
      </c>
      <c r="F2012" s="336">
        <v>381147668</v>
      </c>
    </row>
    <row r="2013" spans="1:6">
      <c r="A2013">
        <v>40</v>
      </c>
      <c r="B2013">
        <v>42</v>
      </c>
      <c r="C2013">
        <v>423</v>
      </c>
      <c r="D2013">
        <v>1295</v>
      </c>
      <c r="E2013" t="s">
        <v>1639</v>
      </c>
      <c r="F2013" s="336">
        <v>165958630</v>
      </c>
    </row>
    <row r="2014" spans="1:6">
      <c r="A2014">
        <v>40</v>
      </c>
      <c r="B2014">
        <v>42</v>
      </c>
      <c r="C2014">
        <v>423</v>
      </c>
      <c r="D2014">
        <v>1308</v>
      </c>
      <c r="E2014" t="s">
        <v>1640</v>
      </c>
      <c r="F2014" s="336">
        <v>1325000</v>
      </c>
    </row>
    <row r="2015" spans="1:6">
      <c r="A2015">
        <v>40</v>
      </c>
      <c r="B2015">
        <v>42</v>
      </c>
      <c r="C2015">
        <v>423</v>
      </c>
      <c r="D2015">
        <v>1369</v>
      </c>
      <c r="E2015" t="s">
        <v>1181</v>
      </c>
      <c r="F2015" s="336">
        <v>511560</v>
      </c>
    </row>
    <row r="2016" spans="1:6">
      <c r="A2016">
        <v>40</v>
      </c>
      <c r="B2016">
        <v>42</v>
      </c>
      <c r="C2016">
        <v>423</v>
      </c>
      <c r="D2016">
        <v>1545</v>
      </c>
      <c r="E2016" t="s">
        <v>1641</v>
      </c>
      <c r="F2016" s="336">
        <v>44400</v>
      </c>
    </row>
    <row r="2017" spans="1:6">
      <c r="A2017">
        <v>40</v>
      </c>
      <c r="B2017">
        <v>42</v>
      </c>
      <c r="C2017">
        <v>423</v>
      </c>
      <c r="D2017">
        <v>1563</v>
      </c>
      <c r="E2017" t="s">
        <v>1642</v>
      </c>
      <c r="F2017" s="336">
        <v>662400</v>
      </c>
    </row>
    <row r="2018" spans="1:6">
      <c r="A2018">
        <v>40</v>
      </c>
      <c r="B2018">
        <v>42</v>
      </c>
      <c r="C2018">
        <v>423</v>
      </c>
      <c r="D2018">
        <v>1610</v>
      </c>
      <c r="E2018" t="s">
        <v>1643</v>
      </c>
      <c r="F2018" s="336">
        <v>1894000</v>
      </c>
    </row>
    <row r="2019" spans="1:6">
      <c r="A2019">
        <v>40</v>
      </c>
      <c r="B2019">
        <v>42</v>
      </c>
      <c r="C2019">
        <v>423</v>
      </c>
      <c r="D2019">
        <v>1641</v>
      </c>
      <c r="E2019" t="s">
        <v>1644</v>
      </c>
      <c r="F2019" s="336">
        <v>1403820</v>
      </c>
    </row>
    <row r="2020" spans="1:6">
      <c r="A2020">
        <v>40</v>
      </c>
      <c r="B2020">
        <v>42</v>
      </c>
      <c r="C2020">
        <v>423</v>
      </c>
      <c r="D2020">
        <v>1787</v>
      </c>
      <c r="E2020" t="s">
        <v>1645</v>
      </c>
      <c r="F2020" s="336">
        <v>28137570</v>
      </c>
    </row>
    <row r="2021" spans="1:6">
      <c r="A2021">
        <v>40</v>
      </c>
      <c r="B2021">
        <v>42</v>
      </c>
      <c r="C2021">
        <v>423</v>
      </c>
      <c r="D2021">
        <v>1810</v>
      </c>
      <c r="E2021" t="s">
        <v>1646</v>
      </c>
      <c r="F2021" s="336">
        <v>8324500</v>
      </c>
    </row>
    <row r="2022" spans="1:6">
      <c r="A2022">
        <v>40</v>
      </c>
      <c r="B2022">
        <v>42</v>
      </c>
      <c r="C2022">
        <v>423</v>
      </c>
      <c r="D2022">
        <v>1904</v>
      </c>
      <c r="E2022" t="s">
        <v>1647</v>
      </c>
      <c r="F2022" s="336">
        <v>2339180</v>
      </c>
    </row>
    <row r="2023" spans="1:6">
      <c r="A2023">
        <v>40</v>
      </c>
      <c r="B2023">
        <v>42</v>
      </c>
      <c r="C2023">
        <v>423</v>
      </c>
      <c r="D2023">
        <v>2002</v>
      </c>
      <c r="E2023" t="s">
        <v>1394</v>
      </c>
      <c r="F2023" s="336">
        <v>5264170</v>
      </c>
    </row>
    <row r="2024" spans="1:6">
      <c r="A2024">
        <v>40</v>
      </c>
      <c r="B2024">
        <v>42</v>
      </c>
      <c r="C2024">
        <v>423</v>
      </c>
      <c r="D2024">
        <v>2500</v>
      </c>
      <c r="E2024" t="s">
        <v>1211</v>
      </c>
      <c r="F2024" s="336">
        <v>45518277</v>
      </c>
    </row>
    <row r="2025" spans="1:6">
      <c r="A2025">
        <v>40</v>
      </c>
      <c r="B2025">
        <v>42</v>
      </c>
      <c r="C2025">
        <v>423</v>
      </c>
      <c r="D2025">
        <v>2684</v>
      </c>
      <c r="E2025" t="s">
        <v>1648</v>
      </c>
      <c r="F2025" s="336">
        <v>1082750</v>
      </c>
    </row>
    <row r="2026" spans="1:6">
      <c r="A2026">
        <v>40</v>
      </c>
      <c r="B2026">
        <v>42</v>
      </c>
      <c r="C2026">
        <v>423</v>
      </c>
      <c r="D2026">
        <v>2687</v>
      </c>
      <c r="E2026" t="s">
        <v>1649</v>
      </c>
      <c r="F2026" s="336">
        <v>138300</v>
      </c>
    </row>
    <row r="2027" spans="1:6">
      <c r="A2027">
        <v>40</v>
      </c>
      <c r="B2027">
        <v>42</v>
      </c>
      <c r="C2027">
        <v>423</v>
      </c>
      <c r="D2027">
        <v>2699</v>
      </c>
      <c r="E2027" t="s">
        <v>1650</v>
      </c>
      <c r="F2027" s="336">
        <v>711925390</v>
      </c>
    </row>
    <row r="2028" spans="1:6">
      <c r="A2028">
        <v>40</v>
      </c>
      <c r="B2028">
        <v>42</v>
      </c>
      <c r="C2028">
        <v>423</v>
      </c>
      <c r="D2028">
        <v>2824</v>
      </c>
      <c r="E2028" t="s">
        <v>1651</v>
      </c>
      <c r="F2028" s="336">
        <v>1127900</v>
      </c>
    </row>
    <row r="2029" spans="1:6">
      <c r="A2029">
        <v>40</v>
      </c>
      <c r="B2029">
        <v>42</v>
      </c>
      <c r="C2029">
        <v>423</v>
      </c>
      <c r="D2029">
        <v>2876</v>
      </c>
      <c r="E2029" t="s">
        <v>1652</v>
      </c>
      <c r="F2029" s="336">
        <v>4292165</v>
      </c>
    </row>
    <row r="2030" spans="1:6">
      <c r="A2030">
        <v>40</v>
      </c>
      <c r="B2030">
        <v>42</v>
      </c>
      <c r="C2030">
        <v>423</v>
      </c>
      <c r="D2030">
        <v>2926</v>
      </c>
      <c r="E2030" t="s">
        <v>1316</v>
      </c>
      <c r="F2030" s="336">
        <v>64320</v>
      </c>
    </row>
    <row r="2031" spans="1:6">
      <c r="A2031">
        <v>40</v>
      </c>
      <c r="B2031">
        <v>42</v>
      </c>
      <c r="C2031">
        <v>423</v>
      </c>
      <c r="D2031">
        <v>3014</v>
      </c>
      <c r="E2031" t="s">
        <v>1415</v>
      </c>
      <c r="F2031" s="336">
        <v>1054100</v>
      </c>
    </row>
    <row r="2032" spans="1:6">
      <c r="A2032">
        <v>40</v>
      </c>
      <c r="B2032">
        <v>42</v>
      </c>
      <c r="C2032">
        <v>423</v>
      </c>
      <c r="D2032">
        <v>3322</v>
      </c>
      <c r="E2032" t="s">
        <v>1653</v>
      </c>
      <c r="F2032" s="336">
        <v>425000</v>
      </c>
    </row>
    <row r="2033" spans="1:6">
      <c r="A2033">
        <v>40</v>
      </c>
      <c r="B2033">
        <v>42</v>
      </c>
      <c r="C2033">
        <v>423</v>
      </c>
      <c r="D2033">
        <v>3374</v>
      </c>
      <c r="E2033" t="s">
        <v>1654</v>
      </c>
      <c r="F2033" s="336">
        <v>2807550</v>
      </c>
    </row>
    <row r="2034" spans="1:6">
      <c r="A2034">
        <v>40</v>
      </c>
      <c r="B2034">
        <v>42</v>
      </c>
      <c r="C2034">
        <v>423</v>
      </c>
      <c r="D2034">
        <v>3535</v>
      </c>
      <c r="E2034" t="s">
        <v>1323</v>
      </c>
      <c r="F2034" s="336">
        <v>438872</v>
      </c>
    </row>
    <row r="2035" spans="1:6">
      <c r="A2035">
        <v>40</v>
      </c>
      <c r="B2035">
        <v>42</v>
      </c>
      <c r="C2035">
        <v>423</v>
      </c>
      <c r="D2035">
        <v>3813</v>
      </c>
      <c r="E2035" t="s">
        <v>290</v>
      </c>
      <c r="F2035" s="336">
        <v>96440</v>
      </c>
    </row>
    <row r="2036" spans="1:6">
      <c r="A2036">
        <v>40</v>
      </c>
      <c r="B2036">
        <v>42</v>
      </c>
      <c r="C2036">
        <v>423</v>
      </c>
      <c r="D2036">
        <v>3885</v>
      </c>
      <c r="E2036" t="s">
        <v>1655</v>
      </c>
      <c r="F2036" s="336">
        <v>507994</v>
      </c>
    </row>
    <row r="2037" spans="1:6">
      <c r="A2037">
        <v>40</v>
      </c>
      <c r="B2037">
        <v>42</v>
      </c>
      <c r="C2037">
        <v>423</v>
      </c>
      <c r="D2037">
        <v>3934</v>
      </c>
      <c r="E2037" t="s">
        <v>1656</v>
      </c>
      <c r="F2037" s="336">
        <v>0</v>
      </c>
    </row>
    <row r="2038" spans="1:6">
      <c r="A2038">
        <v>40</v>
      </c>
      <c r="B2038">
        <v>42</v>
      </c>
      <c r="C2038">
        <v>423</v>
      </c>
      <c r="D2038">
        <v>4042</v>
      </c>
      <c r="E2038" t="s">
        <v>1657</v>
      </c>
      <c r="F2038" s="336">
        <v>42000</v>
      </c>
    </row>
    <row r="2039" spans="1:6">
      <c r="A2039">
        <v>40</v>
      </c>
      <c r="B2039">
        <v>42</v>
      </c>
      <c r="C2039">
        <v>423</v>
      </c>
      <c r="D2039">
        <v>4346</v>
      </c>
      <c r="E2039" t="s">
        <v>1658</v>
      </c>
      <c r="F2039" s="336">
        <v>46308540</v>
      </c>
    </row>
    <row r="2040" spans="1:6">
      <c r="A2040">
        <v>40</v>
      </c>
      <c r="B2040">
        <v>42</v>
      </c>
      <c r="C2040">
        <v>423</v>
      </c>
      <c r="D2040">
        <v>4390</v>
      </c>
      <c r="E2040" t="s">
        <v>816</v>
      </c>
      <c r="F2040" s="336">
        <v>208495</v>
      </c>
    </row>
    <row r="2041" spans="1:6">
      <c r="A2041">
        <v>40</v>
      </c>
      <c r="B2041">
        <v>42</v>
      </c>
      <c r="C2041">
        <v>423</v>
      </c>
      <c r="D2041">
        <v>4400</v>
      </c>
      <c r="E2041" t="s">
        <v>1458</v>
      </c>
      <c r="F2041" s="336">
        <v>4656</v>
      </c>
    </row>
    <row r="2042" spans="1:6">
      <c r="A2042">
        <v>40</v>
      </c>
      <c r="B2042">
        <v>42</v>
      </c>
      <c r="C2042">
        <v>423</v>
      </c>
      <c r="D2042">
        <v>4463</v>
      </c>
      <c r="E2042" t="s">
        <v>1226</v>
      </c>
      <c r="F2042" s="336">
        <v>2095740</v>
      </c>
    </row>
    <row r="2043" spans="1:6">
      <c r="A2043">
        <v>40</v>
      </c>
      <c r="B2043">
        <v>42</v>
      </c>
      <c r="C2043">
        <v>423</v>
      </c>
      <c r="D2043">
        <v>4513</v>
      </c>
      <c r="E2043" t="s">
        <v>365</v>
      </c>
      <c r="F2043" s="336">
        <v>255981</v>
      </c>
    </row>
    <row r="2044" spans="1:6">
      <c r="A2044">
        <v>40</v>
      </c>
      <c r="B2044">
        <v>42</v>
      </c>
      <c r="C2044">
        <v>423</v>
      </c>
      <c r="D2044">
        <v>4571</v>
      </c>
      <c r="E2044" t="s">
        <v>822</v>
      </c>
      <c r="F2044" s="336">
        <v>2439033</v>
      </c>
    </row>
    <row r="2045" spans="1:6">
      <c r="A2045">
        <v>40</v>
      </c>
      <c r="B2045">
        <v>42</v>
      </c>
      <c r="C2045">
        <v>423</v>
      </c>
      <c r="D2045">
        <v>4583</v>
      </c>
      <c r="E2045" t="s">
        <v>1659</v>
      </c>
      <c r="F2045" s="336">
        <v>81443625</v>
      </c>
    </row>
    <row r="2046" spans="1:6">
      <c r="A2046">
        <v>40</v>
      </c>
      <c r="B2046">
        <v>42</v>
      </c>
      <c r="C2046">
        <v>423</v>
      </c>
      <c r="D2046">
        <v>4620</v>
      </c>
      <c r="E2046" t="s">
        <v>1660</v>
      </c>
      <c r="F2046" s="336">
        <v>21175084</v>
      </c>
    </row>
    <row r="2047" spans="1:6">
      <c r="A2047">
        <v>40</v>
      </c>
      <c r="B2047">
        <v>42</v>
      </c>
      <c r="C2047">
        <v>423</v>
      </c>
      <c r="D2047">
        <v>4785</v>
      </c>
      <c r="E2047" t="s">
        <v>1661</v>
      </c>
      <c r="F2047" s="336">
        <v>10622300</v>
      </c>
    </row>
    <row r="2048" spans="1:6">
      <c r="A2048">
        <v>40</v>
      </c>
      <c r="B2048">
        <v>42</v>
      </c>
      <c r="C2048">
        <v>423</v>
      </c>
      <c r="D2048">
        <v>4802</v>
      </c>
      <c r="E2048" t="s">
        <v>1662</v>
      </c>
      <c r="F2048" s="336">
        <v>607900</v>
      </c>
    </row>
    <row r="2049" spans="1:6">
      <c r="A2049">
        <v>40</v>
      </c>
      <c r="B2049">
        <v>42</v>
      </c>
      <c r="C2049">
        <v>423</v>
      </c>
      <c r="D2049">
        <v>4802</v>
      </c>
      <c r="E2049" t="s">
        <v>1663</v>
      </c>
      <c r="F2049" s="336">
        <v>91200</v>
      </c>
    </row>
    <row r="2050" spans="1:6">
      <c r="A2050">
        <v>40</v>
      </c>
      <c r="B2050">
        <v>42</v>
      </c>
      <c r="C2050">
        <v>423</v>
      </c>
      <c r="D2050">
        <v>4844</v>
      </c>
      <c r="E2050" t="s">
        <v>1664</v>
      </c>
      <c r="F2050" s="336">
        <v>85000</v>
      </c>
    </row>
    <row r="2051" spans="1:6">
      <c r="A2051">
        <v>40</v>
      </c>
      <c r="B2051">
        <v>42</v>
      </c>
      <c r="C2051">
        <v>423</v>
      </c>
      <c r="D2051">
        <v>4858</v>
      </c>
      <c r="E2051" t="s">
        <v>1665</v>
      </c>
      <c r="F2051" s="336">
        <v>214630</v>
      </c>
    </row>
    <row r="2052" spans="1:6">
      <c r="A2052">
        <v>40</v>
      </c>
      <c r="B2052">
        <v>42</v>
      </c>
      <c r="C2052">
        <v>423</v>
      </c>
      <c r="D2052">
        <v>4892</v>
      </c>
      <c r="E2052" t="s">
        <v>1666</v>
      </c>
      <c r="F2052" s="336">
        <v>3695005</v>
      </c>
    </row>
    <row r="2053" spans="1:6">
      <c r="A2053">
        <v>40</v>
      </c>
      <c r="B2053">
        <v>42</v>
      </c>
      <c r="C2053">
        <v>423</v>
      </c>
      <c r="D2053">
        <v>5018</v>
      </c>
      <c r="E2053" t="s">
        <v>1667</v>
      </c>
      <c r="F2053" s="336">
        <v>70171605</v>
      </c>
    </row>
    <row r="2054" spans="1:6">
      <c r="A2054">
        <v>40</v>
      </c>
      <c r="B2054">
        <v>42</v>
      </c>
      <c r="C2054">
        <v>423</v>
      </c>
      <c r="D2054">
        <v>5029</v>
      </c>
      <c r="E2054" t="s">
        <v>1668</v>
      </c>
      <c r="F2054" s="336">
        <v>680860</v>
      </c>
    </row>
    <row r="2055" spans="1:6">
      <c r="A2055">
        <v>40</v>
      </c>
      <c r="B2055">
        <v>42</v>
      </c>
      <c r="C2055">
        <v>423</v>
      </c>
      <c r="D2055">
        <v>5070</v>
      </c>
      <c r="E2055" t="s">
        <v>837</v>
      </c>
      <c r="F2055" s="336">
        <v>425000</v>
      </c>
    </row>
    <row r="2056" spans="1:6">
      <c r="A2056">
        <v>40</v>
      </c>
      <c r="B2056">
        <v>42</v>
      </c>
      <c r="C2056">
        <v>423</v>
      </c>
      <c r="D2056">
        <v>5115</v>
      </c>
      <c r="E2056" t="s">
        <v>1597</v>
      </c>
      <c r="F2056" s="336">
        <v>366275430</v>
      </c>
    </row>
    <row r="2057" spans="1:6">
      <c r="A2057">
        <v>40</v>
      </c>
      <c r="B2057">
        <v>42</v>
      </c>
      <c r="C2057">
        <v>423</v>
      </c>
      <c r="D2057">
        <v>5158</v>
      </c>
      <c r="E2057" t="s">
        <v>1476</v>
      </c>
      <c r="F2057" s="336">
        <v>0</v>
      </c>
    </row>
    <row r="2058" spans="1:6">
      <c r="A2058">
        <v>40</v>
      </c>
      <c r="B2058">
        <v>42</v>
      </c>
      <c r="C2058">
        <v>423</v>
      </c>
      <c r="D2058">
        <v>5230</v>
      </c>
      <c r="E2058" t="s">
        <v>1669</v>
      </c>
      <c r="F2058" s="336">
        <v>108338787</v>
      </c>
    </row>
    <row r="2059" spans="1:6">
      <c r="A2059">
        <v>40</v>
      </c>
      <c r="B2059">
        <v>42</v>
      </c>
      <c r="C2059">
        <v>423</v>
      </c>
      <c r="D2059">
        <v>5240</v>
      </c>
      <c r="E2059" t="s">
        <v>1670</v>
      </c>
      <c r="F2059" s="336">
        <v>2406198</v>
      </c>
    </row>
    <row r="2060" spans="1:6">
      <c r="A2060">
        <v>40</v>
      </c>
      <c r="B2060">
        <v>42</v>
      </c>
      <c r="C2060">
        <v>423</v>
      </c>
      <c r="D2060">
        <v>5402</v>
      </c>
      <c r="E2060" t="s">
        <v>1671</v>
      </c>
      <c r="F2060" s="336">
        <v>19800</v>
      </c>
    </row>
    <row r="2061" spans="1:6">
      <c r="A2061">
        <v>40</v>
      </c>
      <c r="B2061">
        <v>42</v>
      </c>
      <c r="C2061">
        <v>423</v>
      </c>
      <c r="D2061">
        <v>5411</v>
      </c>
      <c r="E2061" t="s">
        <v>1600</v>
      </c>
      <c r="F2061" s="336">
        <v>45714638</v>
      </c>
    </row>
    <row r="2062" spans="1:6">
      <c r="A2062">
        <v>40</v>
      </c>
      <c r="B2062">
        <v>42</v>
      </c>
      <c r="C2062">
        <v>423</v>
      </c>
      <c r="D2062">
        <v>5458</v>
      </c>
      <c r="E2062" t="s">
        <v>843</v>
      </c>
      <c r="F2062" s="336">
        <v>5000</v>
      </c>
    </row>
    <row r="2063" spans="1:6">
      <c r="A2063">
        <v>40</v>
      </c>
      <c r="B2063">
        <v>42</v>
      </c>
      <c r="C2063">
        <v>423</v>
      </c>
      <c r="D2063">
        <v>5468</v>
      </c>
      <c r="E2063" t="s">
        <v>1672</v>
      </c>
      <c r="F2063" s="336">
        <v>5975338</v>
      </c>
    </row>
    <row r="2064" spans="1:6">
      <c r="A2064">
        <v>40</v>
      </c>
      <c r="B2064">
        <v>42</v>
      </c>
      <c r="C2064">
        <v>423</v>
      </c>
      <c r="D2064">
        <v>5557</v>
      </c>
      <c r="E2064" t="s">
        <v>1673</v>
      </c>
      <c r="F2064" s="336">
        <v>47485</v>
      </c>
    </row>
    <row r="2065" spans="1:6">
      <c r="A2065">
        <v>40</v>
      </c>
      <c r="B2065">
        <v>42</v>
      </c>
      <c r="C2065">
        <v>423</v>
      </c>
      <c r="D2065">
        <v>5700</v>
      </c>
      <c r="E2065" t="s">
        <v>1674</v>
      </c>
      <c r="F2065" s="336">
        <v>125821580</v>
      </c>
    </row>
    <row r="2066" spans="1:6">
      <c r="A2066">
        <v>40</v>
      </c>
      <c r="B2066">
        <v>42</v>
      </c>
      <c r="C2066">
        <v>423</v>
      </c>
      <c r="D2066">
        <v>5770</v>
      </c>
      <c r="E2066" t="s">
        <v>1485</v>
      </c>
      <c r="F2066" s="336">
        <v>2010210</v>
      </c>
    </row>
    <row r="2067" spans="1:6">
      <c r="A2067">
        <v>40</v>
      </c>
      <c r="B2067">
        <v>42</v>
      </c>
      <c r="C2067">
        <v>423</v>
      </c>
      <c r="D2067">
        <v>5894</v>
      </c>
      <c r="E2067" t="s">
        <v>1605</v>
      </c>
      <c r="F2067" s="336">
        <v>463282924</v>
      </c>
    </row>
    <row r="2068" spans="1:6">
      <c r="A2068">
        <v>40</v>
      </c>
      <c r="B2068">
        <v>42</v>
      </c>
      <c r="C2068">
        <v>423</v>
      </c>
      <c r="D2068">
        <v>5895</v>
      </c>
      <c r="E2068" t="s">
        <v>1675</v>
      </c>
      <c r="F2068" s="336">
        <v>9474232</v>
      </c>
    </row>
    <row r="2069" spans="1:6">
      <c r="A2069">
        <v>40</v>
      </c>
      <c r="B2069">
        <v>42</v>
      </c>
      <c r="C2069">
        <v>423</v>
      </c>
      <c r="D2069">
        <v>5937</v>
      </c>
      <c r="E2069" t="s">
        <v>1336</v>
      </c>
      <c r="F2069" s="336">
        <v>3264850</v>
      </c>
    </row>
    <row r="2070" spans="1:6">
      <c r="A2070">
        <v>40</v>
      </c>
      <c r="B2070">
        <v>42</v>
      </c>
      <c r="C2070">
        <v>423</v>
      </c>
      <c r="D2070">
        <v>6025</v>
      </c>
      <c r="E2070" t="s">
        <v>1676</v>
      </c>
      <c r="F2070" s="336">
        <v>48469070</v>
      </c>
    </row>
    <row r="2071" spans="1:6">
      <c r="A2071">
        <v>40</v>
      </c>
      <c r="B2071">
        <v>42</v>
      </c>
      <c r="C2071">
        <v>423</v>
      </c>
      <c r="D2071">
        <v>6198</v>
      </c>
      <c r="E2071" t="s">
        <v>1677</v>
      </c>
      <c r="F2071" s="336">
        <v>60527940</v>
      </c>
    </row>
    <row r="2072" spans="1:6">
      <c r="A2072">
        <v>40</v>
      </c>
      <c r="B2072">
        <v>42</v>
      </c>
      <c r="C2072">
        <v>423</v>
      </c>
      <c r="D2072">
        <v>6280</v>
      </c>
      <c r="E2072" t="s">
        <v>1678</v>
      </c>
      <c r="F2072" s="336">
        <v>2834400</v>
      </c>
    </row>
    <row r="2073" spans="1:6">
      <c r="A2073">
        <v>40</v>
      </c>
      <c r="B2073">
        <v>42</v>
      </c>
      <c r="C2073">
        <v>423</v>
      </c>
      <c r="D2073">
        <v>6439</v>
      </c>
      <c r="E2073" t="s">
        <v>1679</v>
      </c>
      <c r="F2073" s="336">
        <v>170000</v>
      </c>
    </row>
    <row r="2074" spans="1:6">
      <c r="A2074">
        <v>40</v>
      </c>
      <c r="B2074">
        <v>42</v>
      </c>
      <c r="C2074">
        <v>423</v>
      </c>
      <c r="D2074">
        <v>6442</v>
      </c>
      <c r="E2074" t="s">
        <v>1680</v>
      </c>
      <c r="F2074" s="336">
        <v>19840433</v>
      </c>
    </row>
    <row r="2075" spans="1:6">
      <c r="A2075">
        <v>40</v>
      </c>
      <c r="B2075">
        <v>42</v>
      </c>
      <c r="C2075">
        <v>423</v>
      </c>
      <c r="D2075">
        <v>6452</v>
      </c>
      <c r="E2075" t="s">
        <v>577</v>
      </c>
      <c r="F2075" s="336">
        <v>11257500</v>
      </c>
    </row>
    <row r="2076" spans="1:6">
      <c r="A2076">
        <v>40</v>
      </c>
      <c r="B2076">
        <v>42</v>
      </c>
      <c r="C2076">
        <v>423</v>
      </c>
      <c r="D2076">
        <v>6509</v>
      </c>
      <c r="E2076" t="s">
        <v>1681</v>
      </c>
      <c r="F2076" s="336">
        <v>349684723</v>
      </c>
    </row>
    <row r="2077" spans="1:6">
      <c r="A2077">
        <v>40</v>
      </c>
      <c r="B2077">
        <v>42</v>
      </c>
      <c r="C2077">
        <v>423</v>
      </c>
      <c r="D2077">
        <v>6639</v>
      </c>
      <c r="E2077" t="s">
        <v>870</v>
      </c>
      <c r="F2077" s="336">
        <v>37942</v>
      </c>
    </row>
    <row r="2078" spans="1:6">
      <c r="A2078">
        <v>40</v>
      </c>
      <c r="B2078">
        <v>42</v>
      </c>
      <c r="C2078">
        <v>423</v>
      </c>
      <c r="D2078">
        <v>6684</v>
      </c>
      <c r="E2078" t="s">
        <v>1682</v>
      </c>
      <c r="F2078" s="336">
        <v>368650</v>
      </c>
    </row>
    <row r="2079" spans="1:6">
      <c r="A2079">
        <v>40</v>
      </c>
      <c r="B2079">
        <v>42</v>
      </c>
      <c r="C2079">
        <v>423</v>
      </c>
      <c r="D2079">
        <v>6707</v>
      </c>
      <c r="E2079" t="s">
        <v>1362</v>
      </c>
      <c r="F2079" s="336">
        <v>177840</v>
      </c>
    </row>
    <row r="2080" spans="1:6">
      <c r="A2080">
        <v>40</v>
      </c>
      <c r="B2080">
        <v>42</v>
      </c>
      <c r="C2080">
        <v>423</v>
      </c>
      <c r="D2080">
        <v>6772</v>
      </c>
      <c r="E2080" t="s">
        <v>1683</v>
      </c>
      <c r="F2080" s="336">
        <v>979000</v>
      </c>
    </row>
    <row r="2081" spans="1:6">
      <c r="A2081">
        <v>40</v>
      </c>
      <c r="B2081">
        <v>42</v>
      </c>
      <c r="C2081">
        <v>423</v>
      </c>
      <c r="D2081">
        <v>6804</v>
      </c>
      <c r="E2081" t="s">
        <v>1609</v>
      </c>
      <c r="F2081" s="336">
        <v>1111840</v>
      </c>
    </row>
    <row r="2082" spans="1:6">
      <c r="A2082">
        <v>40</v>
      </c>
      <c r="B2082">
        <v>42</v>
      </c>
      <c r="C2082">
        <v>423</v>
      </c>
      <c r="D2082">
        <v>6917</v>
      </c>
      <c r="E2082" t="s">
        <v>1684</v>
      </c>
      <c r="F2082" s="336">
        <v>1183860</v>
      </c>
    </row>
    <row r="2083" spans="1:6">
      <c r="A2083">
        <v>40</v>
      </c>
      <c r="B2083">
        <v>42</v>
      </c>
      <c r="C2083">
        <v>423</v>
      </c>
      <c r="D2083">
        <v>6983</v>
      </c>
      <c r="E2083" t="s">
        <v>578</v>
      </c>
      <c r="F2083" s="336">
        <v>14768010</v>
      </c>
    </row>
    <row r="2084" spans="1:6">
      <c r="A2084">
        <v>40</v>
      </c>
      <c r="B2084">
        <v>42</v>
      </c>
      <c r="C2084">
        <v>423</v>
      </c>
      <c r="D2084">
        <v>7001</v>
      </c>
      <c r="E2084" t="s">
        <v>1685</v>
      </c>
      <c r="F2084" s="336">
        <v>53600</v>
      </c>
    </row>
    <row r="2085" spans="1:6">
      <c r="A2085">
        <v>40</v>
      </c>
      <c r="B2085">
        <v>42</v>
      </c>
      <c r="C2085">
        <v>423</v>
      </c>
      <c r="D2085">
        <v>7063</v>
      </c>
      <c r="E2085" t="s">
        <v>1614</v>
      </c>
      <c r="F2085" s="336">
        <v>0</v>
      </c>
    </row>
    <row r="2086" spans="1:6">
      <c r="A2086">
        <v>40</v>
      </c>
      <c r="B2086">
        <v>42</v>
      </c>
      <c r="C2086">
        <v>423</v>
      </c>
      <c r="D2086">
        <v>7130</v>
      </c>
      <c r="E2086" t="s">
        <v>1686</v>
      </c>
      <c r="F2086" s="336">
        <v>2121100</v>
      </c>
    </row>
    <row r="2087" spans="1:6">
      <c r="A2087">
        <v>40</v>
      </c>
      <c r="B2087">
        <v>42</v>
      </c>
      <c r="C2087">
        <v>423</v>
      </c>
      <c r="D2087">
        <v>7182</v>
      </c>
      <c r="E2087" t="s">
        <v>1510</v>
      </c>
      <c r="F2087" s="336">
        <v>1371410</v>
      </c>
    </row>
    <row r="2088" spans="1:6">
      <c r="A2088">
        <v>40</v>
      </c>
      <c r="B2088">
        <v>42</v>
      </c>
      <c r="C2088">
        <v>423</v>
      </c>
      <c r="D2088">
        <v>7265</v>
      </c>
      <c r="E2088" t="s">
        <v>1687</v>
      </c>
      <c r="F2088" s="336">
        <v>157260</v>
      </c>
    </row>
    <row r="2089" spans="1:6">
      <c r="A2089">
        <v>40</v>
      </c>
      <c r="B2089">
        <v>42</v>
      </c>
      <c r="C2089">
        <v>423</v>
      </c>
      <c r="D2089">
        <v>7350</v>
      </c>
      <c r="E2089" t="s">
        <v>1688</v>
      </c>
      <c r="F2089" s="336">
        <v>4011140</v>
      </c>
    </row>
    <row r="2090" spans="1:6">
      <c r="A2090">
        <v>40</v>
      </c>
      <c r="B2090">
        <v>42</v>
      </c>
      <c r="C2090">
        <v>423</v>
      </c>
      <c r="D2090">
        <v>7368</v>
      </c>
      <c r="E2090" t="s">
        <v>1689</v>
      </c>
      <c r="F2090" s="336">
        <v>2516970</v>
      </c>
    </row>
    <row r="2091" spans="1:6">
      <c r="A2091">
        <v>40</v>
      </c>
      <c r="B2091">
        <v>42</v>
      </c>
      <c r="C2091">
        <v>423</v>
      </c>
      <c r="D2091">
        <v>7419</v>
      </c>
      <c r="E2091" t="s">
        <v>720</v>
      </c>
      <c r="F2091" s="336">
        <v>2550000</v>
      </c>
    </row>
    <row r="2092" spans="1:6">
      <c r="A2092">
        <v>40</v>
      </c>
      <c r="B2092">
        <v>42</v>
      </c>
      <c r="C2092">
        <v>423</v>
      </c>
      <c r="D2092">
        <v>7464</v>
      </c>
      <c r="E2092" t="s">
        <v>1690</v>
      </c>
      <c r="F2092" s="336">
        <v>34800</v>
      </c>
    </row>
    <row r="2093" spans="1:6">
      <c r="A2093">
        <v>40</v>
      </c>
      <c r="B2093">
        <v>42</v>
      </c>
      <c r="C2093">
        <v>423</v>
      </c>
      <c r="D2093">
        <v>7564</v>
      </c>
      <c r="E2093" t="s">
        <v>900</v>
      </c>
      <c r="F2093" s="336">
        <v>0</v>
      </c>
    </row>
    <row r="2094" spans="1:6">
      <c r="A2094">
        <v>40</v>
      </c>
      <c r="B2094">
        <v>42</v>
      </c>
      <c r="C2094">
        <v>423</v>
      </c>
      <c r="D2094">
        <v>7650</v>
      </c>
      <c r="E2094" t="s">
        <v>1691</v>
      </c>
      <c r="F2094" s="336">
        <v>27752140</v>
      </c>
    </row>
    <row r="2095" spans="1:6">
      <c r="A2095">
        <v>40</v>
      </c>
      <c r="B2095">
        <v>42</v>
      </c>
      <c r="C2095">
        <v>423</v>
      </c>
      <c r="D2095">
        <v>7659</v>
      </c>
      <c r="E2095" t="s">
        <v>1692</v>
      </c>
      <c r="F2095" s="336">
        <v>3837000</v>
      </c>
    </row>
    <row r="2096" spans="1:6">
      <c r="A2096">
        <v>40</v>
      </c>
      <c r="B2096">
        <v>42</v>
      </c>
      <c r="C2096">
        <v>423</v>
      </c>
      <c r="D2096">
        <v>7731</v>
      </c>
      <c r="E2096" t="s">
        <v>1693</v>
      </c>
      <c r="F2096" s="336">
        <v>5521638</v>
      </c>
    </row>
    <row r="2097" spans="1:6">
      <c r="A2097">
        <v>40</v>
      </c>
      <c r="B2097">
        <v>42</v>
      </c>
      <c r="C2097">
        <v>423</v>
      </c>
      <c r="D2097">
        <v>8034</v>
      </c>
      <c r="E2097" t="s">
        <v>1623</v>
      </c>
      <c r="F2097" s="336">
        <v>603750</v>
      </c>
    </row>
    <row r="2098" spans="1:6">
      <c r="A2098">
        <v>40</v>
      </c>
      <c r="B2098">
        <v>42</v>
      </c>
      <c r="C2098">
        <v>423</v>
      </c>
      <c r="D2098">
        <v>8038</v>
      </c>
      <c r="E2098" t="s">
        <v>1694</v>
      </c>
      <c r="F2098" s="336">
        <v>277036215</v>
      </c>
    </row>
    <row r="2099" spans="1:6">
      <c r="A2099">
        <v>40</v>
      </c>
      <c r="B2099">
        <v>42</v>
      </c>
      <c r="C2099">
        <v>423</v>
      </c>
      <c r="D2099">
        <v>8072</v>
      </c>
      <c r="E2099" t="s">
        <v>1625</v>
      </c>
      <c r="F2099" s="336">
        <v>528238061</v>
      </c>
    </row>
    <row r="2100" spans="1:6">
      <c r="A2100">
        <v>40</v>
      </c>
      <c r="B2100">
        <v>42</v>
      </c>
      <c r="C2100">
        <v>423</v>
      </c>
      <c r="D2100">
        <v>8302</v>
      </c>
      <c r="E2100" t="s">
        <v>1626</v>
      </c>
      <c r="F2100" s="336">
        <v>217286487</v>
      </c>
    </row>
    <row r="2101" spans="1:6">
      <c r="A2101">
        <v>40</v>
      </c>
      <c r="B2101">
        <v>42</v>
      </c>
      <c r="C2101">
        <v>423</v>
      </c>
      <c r="D2101">
        <v>8419</v>
      </c>
      <c r="E2101" t="s">
        <v>312</v>
      </c>
      <c r="F2101" s="336">
        <v>2301920</v>
      </c>
    </row>
    <row r="2102" spans="1:6">
      <c r="A2102">
        <v>40</v>
      </c>
      <c r="B2102">
        <v>42</v>
      </c>
      <c r="C2102">
        <v>423</v>
      </c>
      <c r="D2102">
        <v>8422</v>
      </c>
      <c r="E2102" t="s">
        <v>1627</v>
      </c>
      <c r="F2102" s="336">
        <v>375480</v>
      </c>
    </row>
    <row r="2103" spans="1:6">
      <c r="A2103">
        <v>40</v>
      </c>
      <c r="B2103">
        <v>42</v>
      </c>
      <c r="C2103">
        <v>423</v>
      </c>
      <c r="D2103">
        <v>8546</v>
      </c>
      <c r="E2103" t="s">
        <v>1695</v>
      </c>
      <c r="F2103" s="336">
        <v>2711371</v>
      </c>
    </row>
    <row r="2104" spans="1:6">
      <c r="A2104">
        <v>40</v>
      </c>
      <c r="B2104">
        <v>42</v>
      </c>
      <c r="C2104">
        <v>423</v>
      </c>
      <c r="D2104">
        <v>8873</v>
      </c>
      <c r="E2104" t="s">
        <v>1696</v>
      </c>
      <c r="F2104" s="336">
        <v>605875</v>
      </c>
    </row>
    <row r="2105" spans="1:6">
      <c r="A2105">
        <v>40</v>
      </c>
      <c r="B2105">
        <v>42</v>
      </c>
      <c r="C2105">
        <v>423</v>
      </c>
      <c r="D2105">
        <v>8932</v>
      </c>
      <c r="E2105" t="s">
        <v>1697</v>
      </c>
      <c r="F2105" s="336">
        <v>4280246</v>
      </c>
    </row>
    <row r="2106" spans="1:6">
      <c r="A2106">
        <v>40</v>
      </c>
      <c r="B2106">
        <v>42</v>
      </c>
      <c r="C2106">
        <v>423</v>
      </c>
      <c r="D2106">
        <v>8934</v>
      </c>
      <c r="E2106" t="s">
        <v>1698</v>
      </c>
      <c r="F2106" s="336">
        <v>20250</v>
      </c>
    </row>
    <row r="2107" spans="1:6">
      <c r="A2107">
        <v>40</v>
      </c>
      <c r="B2107">
        <v>42</v>
      </c>
      <c r="C2107">
        <v>423</v>
      </c>
      <c r="D2107">
        <v>8947</v>
      </c>
      <c r="E2107" t="s">
        <v>1699</v>
      </c>
      <c r="F2107" s="336">
        <v>124430</v>
      </c>
    </row>
    <row r="2108" spans="1:6">
      <c r="A2108">
        <v>40</v>
      </c>
      <c r="B2108">
        <v>42</v>
      </c>
      <c r="C2108">
        <v>423</v>
      </c>
      <c r="D2108">
        <v>9068</v>
      </c>
      <c r="E2108" t="s">
        <v>1700</v>
      </c>
      <c r="F2108" s="336">
        <v>17322818</v>
      </c>
    </row>
    <row r="2109" spans="1:6">
      <c r="A2109">
        <v>40</v>
      </c>
      <c r="B2109">
        <v>42</v>
      </c>
      <c r="C2109">
        <v>423</v>
      </c>
      <c r="D2109">
        <v>9124</v>
      </c>
      <c r="E2109" t="s">
        <v>1701</v>
      </c>
      <c r="F2109" s="336">
        <v>0</v>
      </c>
    </row>
    <row r="2110" spans="1:6">
      <c r="A2110">
        <v>40</v>
      </c>
      <c r="B2110">
        <v>42</v>
      </c>
      <c r="C2110">
        <v>423</v>
      </c>
      <c r="D2110">
        <v>9185</v>
      </c>
      <c r="E2110" t="s">
        <v>1702</v>
      </c>
      <c r="F2110" s="336">
        <v>956250</v>
      </c>
    </row>
    <row r="2111" spans="1:6">
      <c r="A2111">
        <v>40</v>
      </c>
      <c r="B2111">
        <v>42</v>
      </c>
      <c r="C2111">
        <v>423</v>
      </c>
      <c r="D2111">
        <v>9340</v>
      </c>
      <c r="E2111" t="s">
        <v>1703</v>
      </c>
      <c r="F2111" s="336">
        <v>11575096</v>
      </c>
    </row>
    <row r="2112" spans="1:6">
      <c r="A2112">
        <v>40</v>
      </c>
      <c r="B2112">
        <v>42</v>
      </c>
      <c r="C2112">
        <v>423</v>
      </c>
      <c r="D2112">
        <v>9382</v>
      </c>
      <c r="E2112" t="s">
        <v>1374</v>
      </c>
      <c r="F2112" s="336">
        <v>14255312</v>
      </c>
    </row>
    <row r="2113" spans="1:6">
      <c r="A2113">
        <v>40</v>
      </c>
      <c r="B2113">
        <v>42</v>
      </c>
      <c r="C2113">
        <v>423</v>
      </c>
      <c r="D2113">
        <v>9385</v>
      </c>
      <c r="E2113" t="s">
        <v>1704</v>
      </c>
      <c r="F2113" s="336">
        <v>4870600</v>
      </c>
    </row>
    <row r="2114" spans="1:6">
      <c r="A2114">
        <v>40</v>
      </c>
      <c r="B2114">
        <v>42</v>
      </c>
      <c r="C2114">
        <v>423</v>
      </c>
      <c r="D2114">
        <v>9400</v>
      </c>
      <c r="E2114" t="s">
        <v>1705</v>
      </c>
      <c r="F2114" s="336">
        <v>2781550</v>
      </c>
    </row>
    <row r="2115" spans="1:6">
      <c r="A2115">
        <v>40</v>
      </c>
      <c r="B2115">
        <v>42</v>
      </c>
      <c r="C2115">
        <v>423</v>
      </c>
      <c r="D2115">
        <v>9627</v>
      </c>
      <c r="E2115" t="s">
        <v>1706</v>
      </c>
      <c r="F2115" s="336">
        <v>0</v>
      </c>
    </row>
    <row r="2116" spans="1:6">
      <c r="A2116">
        <v>40</v>
      </c>
      <c r="B2116">
        <v>42</v>
      </c>
      <c r="C2116">
        <v>423</v>
      </c>
      <c r="D2116">
        <v>9645</v>
      </c>
      <c r="E2116" t="s">
        <v>1707</v>
      </c>
      <c r="F2116" s="336">
        <v>1661016</v>
      </c>
    </row>
    <row r="2117" spans="1:6">
      <c r="A2117">
        <v>40</v>
      </c>
      <c r="B2117">
        <v>42</v>
      </c>
      <c r="C2117">
        <v>423</v>
      </c>
      <c r="D2117">
        <v>9664</v>
      </c>
      <c r="E2117" t="s">
        <v>1708</v>
      </c>
      <c r="F2117" s="336">
        <v>44581229</v>
      </c>
    </row>
    <row r="2118" spans="1:6">
      <c r="A2118">
        <v>40</v>
      </c>
      <c r="B2118">
        <v>42</v>
      </c>
      <c r="C2118">
        <v>423</v>
      </c>
      <c r="D2118">
        <v>9843</v>
      </c>
      <c r="E2118" t="s">
        <v>1709</v>
      </c>
      <c r="F2118" s="336">
        <v>27077190</v>
      </c>
    </row>
    <row r="2119" spans="1:6">
      <c r="A2119">
        <v>40</v>
      </c>
      <c r="B2119">
        <v>42</v>
      </c>
      <c r="C2119">
        <v>423</v>
      </c>
      <c r="D2119">
        <v>9931</v>
      </c>
      <c r="E2119" t="s">
        <v>1710</v>
      </c>
      <c r="F2119" s="336">
        <v>106250</v>
      </c>
    </row>
    <row r="2120" spans="1:6">
      <c r="A2120">
        <v>40</v>
      </c>
      <c r="B2120">
        <v>42</v>
      </c>
      <c r="C2120">
        <v>425</v>
      </c>
      <c r="D2120">
        <v>96</v>
      </c>
      <c r="E2120" t="s">
        <v>278</v>
      </c>
      <c r="F2120" s="336">
        <v>959244</v>
      </c>
    </row>
    <row r="2121" spans="1:6">
      <c r="A2121">
        <v>40</v>
      </c>
      <c r="B2121">
        <v>42</v>
      </c>
      <c r="C2121">
        <v>425</v>
      </c>
      <c r="D2121">
        <v>842</v>
      </c>
      <c r="E2121" t="s">
        <v>279</v>
      </c>
      <c r="F2121" s="336">
        <v>70200</v>
      </c>
    </row>
    <row r="2122" spans="1:6">
      <c r="A2122">
        <v>40</v>
      </c>
      <c r="B2122">
        <v>42</v>
      </c>
      <c r="C2122">
        <v>425</v>
      </c>
      <c r="D2122">
        <v>1231</v>
      </c>
      <c r="E2122" t="s">
        <v>675</v>
      </c>
      <c r="F2122" s="336">
        <v>7060</v>
      </c>
    </row>
    <row r="2123" spans="1:6">
      <c r="A2123">
        <v>40</v>
      </c>
      <c r="B2123">
        <v>42</v>
      </c>
      <c r="C2123">
        <v>425</v>
      </c>
      <c r="D2123">
        <v>1477</v>
      </c>
      <c r="E2123" t="s">
        <v>281</v>
      </c>
      <c r="F2123" s="336">
        <v>60466370</v>
      </c>
    </row>
    <row r="2124" spans="1:6">
      <c r="A2124">
        <v>40</v>
      </c>
      <c r="B2124">
        <v>42</v>
      </c>
      <c r="C2124">
        <v>425</v>
      </c>
      <c r="D2124">
        <v>1808</v>
      </c>
      <c r="E2124" t="s">
        <v>1711</v>
      </c>
      <c r="F2124" s="336">
        <v>4668060</v>
      </c>
    </row>
    <row r="2125" spans="1:6">
      <c r="A2125">
        <v>40</v>
      </c>
      <c r="B2125">
        <v>42</v>
      </c>
      <c r="C2125">
        <v>425</v>
      </c>
      <c r="D2125">
        <v>2143</v>
      </c>
      <c r="E2125" t="s">
        <v>709</v>
      </c>
      <c r="F2125" s="336">
        <v>737149</v>
      </c>
    </row>
    <row r="2126" spans="1:6">
      <c r="A2126">
        <v>40</v>
      </c>
      <c r="B2126">
        <v>42</v>
      </c>
      <c r="C2126">
        <v>425</v>
      </c>
      <c r="D2126">
        <v>2356</v>
      </c>
      <c r="E2126" t="s">
        <v>960</v>
      </c>
      <c r="F2126" s="336">
        <v>14327371</v>
      </c>
    </row>
    <row r="2127" spans="1:6">
      <c r="A2127">
        <v>40</v>
      </c>
      <c r="B2127">
        <v>42</v>
      </c>
      <c r="C2127">
        <v>425</v>
      </c>
      <c r="D2127">
        <v>2397</v>
      </c>
      <c r="E2127" t="s">
        <v>961</v>
      </c>
      <c r="F2127" s="336">
        <v>52562379</v>
      </c>
    </row>
    <row r="2128" spans="1:6">
      <c r="A2128">
        <v>40</v>
      </c>
      <c r="B2128">
        <v>42</v>
      </c>
      <c r="C2128">
        <v>425</v>
      </c>
      <c r="D2128">
        <v>2411</v>
      </c>
      <c r="E2128" t="s">
        <v>340</v>
      </c>
      <c r="F2128" s="336">
        <v>2944055</v>
      </c>
    </row>
    <row r="2129" spans="1:6">
      <c r="A2129">
        <v>40</v>
      </c>
      <c r="B2129">
        <v>42</v>
      </c>
      <c r="C2129">
        <v>425</v>
      </c>
      <c r="D2129">
        <v>2423</v>
      </c>
      <c r="E2129" t="s">
        <v>329</v>
      </c>
      <c r="F2129" s="336">
        <v>13096287</v>
      </c>
    </row>
    <row r="2130" spans="1:6">
      <c r="A2130">
        <v>40</v>
      </c>
      <c r="B2130">
        <v>42</v>
      </c>
      <c r="C2130">
        <v>425</v>
      </c>
      <c r="D2130">
        <v>2875</v>
      </c>
      <c r="E2130" t="s">
        <v>1712</v>
      </c>
      <c r="F2130" s="336">
        <v>140899</v>
      </c>
    </row>
    <row r="2131" spans="1:6">
      <c r="A2131">
        <v>40</v>
      </c>
      <c r="B2131">
        <v>42</v>
      </c>
      <c r="C2131">
        <v>425</v>
      </c>
      <c r="D2131">
        <v>3170</v>
      </c>
      <c r="E2131" t="s">
        <v>1713</v>
      </c>
      <c r="F2131" s="336">
        <v>8871600</v>
      </c>
    </row>
    <row r="2132" spans="1:6">
      <c r="A2132">
        <v>40</v>
      </c>
      <c r="B2132">
        <v>42</v>
      </c>
      <c r="C2132">
        <v>425</v>
      </c>
      <c r="D2132">
        <v>3582</v>
      </c>
      <c r="E2132" t="s">
        <v>1714</v>
      </c>
      <c r="F2132" s="336">
        <v>19765</v>
      </c>
    </row>
    <row r="2133" spans="1:6">
      <c r="A2133">
        <v>40</v>
      </c>
      <c r="B2133">
        <v>42</v>
      </c>
      <c r="C2133">
        <v>425</v>
      </c>
      <c r="D2133">
        <v>3893</v>
      </c>
      <c r="E2133" t="s">
        <v>1715</v>
      </c>
      <c r="F2133" s="336">
        <v>91069653</v>
      </c>
    </row>
    <row r="2134" spans="1:6">
      <c r="A2134">
        <v>40</v>
      </c>
      <c r="B2134">
        <v>42</v>
      </c>
      <c r="C2134">
        <v>425</v>
      </c>
      <c r="D2134">
        <v>3974</v>
      </c>
      <c r="E2134" t="s">
        <v>1716</v>
      </c>
      <c r="F2134" s="336">
        <v>1885825</v>
      </c>
    </row>
    <row r="2135" spans="1:6">
      <c r="A2135">
        <v>40</v>
      </c>
      <c r="B2135">
        <v>42</v>
      </c>
      <c r="C2135">
        <v>425</v>
      </c>
      <c r="D2135">
        <v>4367</v>
      </c>
      <c r="E2135" t="s">
        <v>1717</v>
      </c>
      <c r="F2135" s="336">
        <v>131944988</v>
      </c>
    </row>
    <row r="2136" spans="1:6">
      <c r="A2136">
        <v>40</v>
      </c>
      <c r="B2136">
        <v>42</v>
      </c>
      <c r="C2136">
        <v>425</v>
      </c>
      <c r="D2136">
        <v>4390</v>
      </c>
      <c r="E2136" t="s">
        <v>816</v>
      </c>
      <c r="F2136" s="336">
        <v>513532</v>
      </c>
    </row>
    <row r="2137" spans="1:6">
      <c r="A2137">
        <v>40</v>
      </c>
      <c r="B2137">
        <v>42</v>
      </c>
      <c r="C2137">
        <v>425</v>
      </c>
      <c r="D2137">
        <v>4701</v>
      </c>
      <c r="E2137" t="s">
        <v>1718</v>
      </c>
      <c r="F2137" s="336">
        <v>503403</v>
      </c>
    </row>
    <row r="2138" spans="1:6">
      <c r="A2138">
        <v>40</v>
      </c>
      <c r="B2138">
        <v>42</v>
      </c>
      <c r="C2138">
        <v>425</v>
      </c>
      <c r="D2138">
        <v>4809</v>
      </c>
      <c r="E2138" t="s">
        <v>1719</v>
      </c>
      <c r="F2138" s="336">
        <v>891396</v>
      </c>
    </row>
    <row r="2139" spans="1:6">
      <c r="A2139">
        <v>40</v>
      </c>
      <c r="B2139">
        <v>42</v>
      </c>
      <c r="C2139">
        <v>425</v>
      </c>
      <c r="D2139">
        <v>4857</v>
      </c>
      <c r="E2139" t="s">
        <v>651</v>
      </c>
      <c r="F2139" s="336">
        <v>17667783</v>
      </c>
    </row>
    <row r="2140" spans="1:6">
      <c r="A2140">
        <v>40</v>
      </c>
      <c r="B2140">
        <v>42</v>
      </c>
      <c r="C2140">
        <v>425</v>
      </c>
      <c r="D2140">
        <v>4867</v>
      </c>
      <c r="E2140" t="s">
        <v>1720</v>
      </c>
      <c r="F2140" s="336">
        <v>5161044</v>
      </c>
    </row>
    <row r="2141" spans="1:6">
      <c r="A2141">
        <v>40</v>
      </c>
      <c r="B2141">
        <v>42</v>
      </c>
      <c r="C2141">
        <v>425</v>
      </c>
      <c r="D2141">
        <v>5115</v>
      </c>
      <c r="E2141" t="s">
        <v>1597</v>
      </c>
      <c r="F2141" s="336">
        <v>9140</v>
      </c>
    </row>
    <row r="2142" spans="1:6">
      <c r="A2142">
        <v>40</v>
      </c>
      <c r="B2142">
        <v>42</v>
      </c>
      <c r="C2142">
        <v>425</v>
      </c>
      <c r="D2142">
        <v>5137</v>
      </c>
      <c r="E2142" t="s">
        <v>1475</v>
      </c>
      <c r="F2142" s="336">
        <v>35000</v>
      </c>
    </row>
    <row r="2143" spans="1:6">
      <c r="A2143">
        <v>40</v>
      </c>
      <c r="B2143">
        <v>42</v>
      </c>
      <c r="C2143">
        <v>425</v>
      </c>
      <c r="D2143">
        <v>5242</v>
      </c>
      <c r="E2143" t="s">
        <v>294</v>
      </c>
      <c r="F2143" s="336">
        <v>291832368</v>
      </c>
    </row>
    <row r="2144" spans="1:6">
      <c r="A2144">
        <v>40</v>
      </c>
      <c r="B2144">
        <v>42</v>
      </c>
      <c r="C2144">
        <v>425</v>
      </c>
      <c r="D2144">
        <v>5851</v>
      </c>
      <c r="E2144" t="s">
        <v>1721</v>
      </c>
      <c r="F2144" s="336">
        <v>133465887</v>
      </c>
    </row>
    <row r="2145" spans="1:6">
      <c r="A2145">
        <v>40</v>
      </c>
      <c r="B2145">
        <v>42</v>
      </c>
      <c r="C2145">
        <v>425</v>
      </c>
      <c r="D2145">
        <v>6362</v>
      </c>
      <c r="E2145" t="s">
        <v>1722</v>
      </c>
      <c r="F2145" s="336">
        <v>1069316</v>
      </c>
    </row>
    <row r="2146" spans="1:6">
      <c r="A2146">
        <v>40</v>
      </c>
      <c r="B2146">
        <v>42</v>
      </c>
      <c r="C2146">
        <v>425</v>
      </c>
      <c r="D2146">
        <v>6445</v>
      </c>
      <c r="E2146" t="s">
        <v>1723</v>
      </c>
      <c r="F2146" s="336">
        <v>7052370</v>
      </c>
    </row>
    <row r="2147" spans="1:6">
      <c r="A2147">
        <v>40</v>
      </c>
      <c r="B2147">
        <v>42</v>
      </c>
      <c r="C2147">
        <v>425</v>
      </c>
      <c r="D2147">
        <v>7272</v>
      </c>
      <c r="E2147" t="s">
        <v>1724</v>
      </c>
      <c r="F2147" s="336">
        <v>7070048</v>
      </c>
    </row>
    <row r="2148" spans="1:6">
      <c r="A2148">
        <v>40</v>
      </c>
      <c r="B2148">
        <v>42</v>
      </c>
      <c r="C2148">
        <v>425</v>
      </c>
      <c r="D2148">
        <v>7480</v>
      </c>
      <c r="E2148" t="s">
        <v>1725</v>
      </c>
      <c r="F2148" s="336">
        <v>2097451554</v>
      </c>
    </row>
    <row r="2149" spans="1:6">
      <c r="A2149">
        <v>40</v>
      </c>
      <c r="B2149">
        <v>42</v>
      </c>
      <c r="C2149">
        <v>425</v>
      </c>
      <c r="D2149">
        <v>8075</v>
      </c>
      <c r="E2149" t="s">
        <v>619</v>
      </c>
      <c r="F2149" s="336">
        <v>27440</v>
      </c>
    </row>
    <row r="2150" spans="1:6">
      <c r="A2150">
        <v>40</v>
      </c>
      <c r="B2150">
        <v>42</v>
      </c>
      <c r="C2150">
        <v>425</v>
      </c>
      <c r="D2150">
        <v>8460</v>
      </c>
      <c r="E2150" t="s">
        <v>1726</v>
      </c>
      <c r="F2150" s="336">
        <v>47968</v>
      </c>
    </row>
    <row r="2151" spans="1:6">
      <c r="A2151">
        <v>40</v>
      </c>
      <c r="B2151">
        <v>42</v>
      </c>
      <c r="C2151">
        <v>425</v>
      </c>
      <c r="D2151">
        <v>8743</v>
      </c>
      <c r="E2151" t="s">
        <v>929</v>
      </c>
      <c r="F2151" s="336">
        <v>52351968</v>
      </c>
    </row>
    <row r="2152" spans="1:6">
      <c r="A2152">
        <v>40</v>
      </c>
      <c r="B2152">
        <v>42</v>
      </c>
      <c r="C2152">
        <v>426</v>
      </c>
      <c r="D2152">
        <v>71</v>
      </c>
      <c r="E2152" t="s">
        <v>1310</v>
      </c>
      <c r="F2152" s="336">
        <v>0</v>
      </c>
    </row>
    <row r="2153" spans="1:6">
      <c r="A2153">
        <v>40</v>
      </c>
      <c r="B2153">
        <v>42</v>
      </c>
      <c r="C2153">
        <v>426</v>
      </c>
      <c r="D2153">
        <v>81</v>
      </c>
      <c r="E2153" t="s">
        <v>277</v>
      </c>
      <c r="F2153" s="336">
        <v>1243800</v>
      </c>
    </row>
    <row r="2154" spans="1:6">
      <c r="A2154">
        <v>40</v>
      </c>
      <c r="B2154">
        <v>42</v>
      </c>
      <c r="C2154">
        <v>426</v>
      </c>
      <c r="D2154">
        <v>96</v>
      </c>
      <c r="E2154" t="s">
        <v>278</v>
      </c>
      <c r="F2154" s="336">
        <v>0</v>
      </c>
    </row>
    <row r="2155" spans="1:6">
      <c r="A2155">
        <v>40</v>
      </c>
      <c r="B2155">
        <v>42</v>
      </c>
      <c r="C2155">
        <v>426</v>
      </c>
      <c r="D2155">
        <v>1198</v>
      </c>
      <c r="E2155" t="s">
        <v>1727</v>
      </c>
      <c r="F2155" s="336">
        <v>19033957</v>
      </c>
    </row>
    <row r="2156" spans="1:6">
      <c r="A2156">
        <v>40</v>
      </c>
      <c r="B2156">
        <v>42</v>
      </c>
      <c r="C2156">
        <v>426</v>
      </c>
      <c r="D2156">
        <v>1456</v>
      </c>
      <c r="E2156" t="s">
        <v>1728</v>
      </c>
      <c r="F2156" s="336">
        <v>1801700</v>
      </c>
    </row>
    <row r="2157" spans="1:6">
      <c r="A2157">
        <v>40</v>
      </c>
      <c r="B2157">
        <v>42</v>
      </c>
      <c r="C2157">
        <v>426</v>
      </c>
      <c r="D2157">
        <v>1945</v>
      </c>
      <c r="E2157" t="s">
        <v>1729</v>
      </c>
      <c r="F2157" s="336">
        <v>3433363</v>
      </c>
    </row>
    <row r="2158" spans="1:6">
      <c r="A2158">
        <v>40</v>
      </c>
      <c r="B2158">
        <v>42</v>
      </c>
      <c r="C2158">
        <v>426</v>
      </c>
      <c r="D2158">
        <v>2030</v>
      </c>
      <c r="E2158" t="s">
        <v>1730</v>
      </c>
      <c r="F2158" s="336">
        <v>33000</v>
      </c>
    </row>
    <row r="2159" spans="1:6">
      <c r="A2159">
        <v>40</v>
      </c>
      <c r="B2159">
        <v>42</v>
      </c>
      <c r="C2159">
        <v>426</v>
      </c>
      <c r="D2159">
        <v>2062</v>
      </c>
      <c r="E2159" t="s">
        <v>1731</v>
      </c>
      <c r="F2159" s="336">
        <v>14395700</v>
      </c>
    </row>
    <row r="2160" spans="1:6">
      <c r="A2160">
        <v>40</v>
      </c>
      <c r="B2160">
        <v>42</v>
      </c>
      <c r="C2160">
        <v>426</v>
      </c>
      <c r="D2160">
        <v>2080</v>
      </c>
      <c r="E2160" t="s">
        <v>1732</v>
      </c>
      <c r="F2160" s="336">
        <v>60992044</v>
      </c>
    </row>
    <row r="2161" spans="1:6">
      <c r="A2161">
        <v>40</v>
      </c>
      <c r="B2161">
        <v>42</v>
      </c>
      <c r="C2161">
        <v>426</v>
      </c>
      <c r="D2161">
        <v>2291</v>
      </c>
      <c r="E2161" t="s">
        <v>1733</v>
      </c>
      <c r="F2161" s="336">
        <v>15661710</v>
      </c>
    </row>
    <row r="2162" spans="1:6">
      <c r="A2162">
        <v>40</v>
      </c>
      <c r="B2162">
        <v>42</v>
      </c>
      <c r="C2162">
        <v>426</v>
      </c>
      <c r="D2162">
        <v>2404</v>
      </c>
      <c r="E2162" t="s">
        <v>1734</v>
      </c>
      <c r="F2162" s="336">
        <v>2240900</v>
      </c>
    </row>
    <row r="2163" spans="1:6">
      <c r="A2163">
        <v>40</v>
      </c>
      <c r="B2163">
        <v>42</v>
      </c>
      <c r="C2163">
        <v>426</v>
      </c>
      <c r="D2163">
        <v>2527</v>
      </c>
      <c r="E2163" t="s">
        <v>1735</v>
      </c>
      <c r="F2163" s="336">
        <v>1825180</v>
      </c>
    </row>
    <row r="2164" spans="1:6">
      <c r="A2164">
        <v>40</v>
      </c>
      <c r="B2164">
        <v>42</v>
      </c>
      <c r="C2164">
        <v>426</v>
      </c>
      <c r="D2164">
        <v>2636</v>
      </c>
      <c r="E2164" t="s">
        <v>1736</v>
      </c>
      <c r="F2164" s="336">
        <v>41652885</v>
      </c>
    </row>
    <row r="2165" spans="1:6">
      <c r="A2165">
        <v>40</v>
      </c>
      <c r="B2165">
        <v>42</v>
      </c>
      <c r="C2165">
        <v>426</v>
      </c>
      <c r="D2165">
        <v>2829</v>
      </c>
      <c r="E2165" t="s">
        <v>1737</v>
      </c>
      <c r="F2165" s="336">
        <v>5642740</v>
      </c>
    </row>
    <row r="2166" spans="1:6">
      <c r="A2166">
        <v>40</v>
      </c>
      <c r="B2166">
        <v>42</v>
      </c>
      <c r="C2166">
        <v>426</v>
      </c>
      <c r="D2166">
        <v>3021</v>
      </c>
      <c r="E2166" t="s">
        <v>1416</v>
      </c>
      <c r="F2166" s="336">
        <v>2415800</v>
      </c>
    </row>
    <row r="2167" spans="1:6">
      <c r="A2167">
        <v>40</v>
      </c>
      <c r="B2167">
        <v>42</v>
      </c>
      <c r="C2167">
        <v>426</v>
      </c>
      <c r="D2167">
        <v>3240</v>
      </c>
      <c r="E2167" t="s">
        <v>1738</v>
      </c>
      <c r="F2167" s="336">
        <v>3448396</v>
      </c>
    </row>
    <row r="2168" spans="1:6">
      <c r="A2168">
        <v>40</v>
      </c>
      <c r="B2168">
        <v>42</v>
      </c>
      <c r="C2168">
        <v>426</v>
      </c>
      <c r="D2168">
        <v>3386</v>
      </c>
      <c r="E2168" t="s">
        <v>1739</v>
      </c>
      <c r="F2168" s="336">
        <v>1174200</v>
      </c>
    </row>
    <row r="2169" spans="1:6">
      <c r="A2169">
        <v>40</v>
      </c>
      <c r="B2169">
        <v>42</v>
      </c>
      <c r="C2169">
        <v>426</v>
      </c>
      <c r="D2169">
        <v>3475</v>
      </c>
      <c r="E2169" t="s">
        <v>1740</v>
      </c>
      <c r="F2169" s="336">
        <v>206354223</v>
      </c>
    </row>
    <row r="2170" spans="1:6">
      <c r="A2170">
        <v>40</v>
      </c>
      <c r="B2170">
        <v>42</v>
      </c>
      <c r="C2170">
        <v>426</v>
      </c>
      <c r="D2170">
        <v>3512</v>
      </c>
      <c r="E2170" t="s">
        <v>1429</v>
      </c>
      <c r="F2170" s="336">
        <v>3253500</v>
      </c>
    </row>
    <row r="2171" spans="1:6">
      <c r="A2171">
        <v>40</v>
      </c>
      <c r="B2171">
        <v>42</v>
      </c>
      <c r="C2171">
        <v>426</v>
      </c>
      <c r="D2171">
        <v>3579</v>
      </c>
      <c r="E2171" t="s">
        <v>1741</v>
      </c>
      <c r="F2171" s="336">
        <v>812160</v>
      </c>
    </row>
    <row r="2172" spans="1:6">
      <c r="A2172">
        <v>40</v>
      </c>
      <c r="B2172">
        <v>42</v>
      </c>
      <c r="C2172">
        <v>426</v>
      </c>
      <c r="D2172">
        <v>3734</v>
      </c>
      <c r="E2172" t="s">
        <v>1742</v>
      </c>
      <c r="F2172" s="336">
        <v>39180623</v>
      </c>
    </row>
    <row r="2173" spans="1:6">
      <c r="A2173">
        <v>40</v>
      </c>
      <c r="B2173">
        <v>42</v>
      </c>
      <c r="C2173">
        <v>426</v>
      </c>
      <c r="D2173">
        <v>3894</v>
      </c>
      <c r="E2173" t="s">
        <v>1743</v>
      </c>
      <c r="F2173" s="336">
        <v>3012100</v>
      </c>
    </row>
    <row r="2174" spans="1:6">
      <c r="A2174">
        <v>40</v>
      </c>
      <c r="B2174">
        <v>42</v>
      </c>
      <c r="C2174">
        <v>426</v>
      </c>
      <c r="D2174">
        <v>4041</v>
      </c>
      <c r="E2174" t="s">
        <v>1744</v>
      </c>
      <c r="F2174" s="336">
        <v>21344050</v>
      </c>
    </row>
    <row r="2175" spans="1:6">
      <c r="A2175">
        <v>40</v>
      </c>
      <c r="B2175">
        <v>42</v>
      </c>
      <c r="C2175">
        <v>426</v>
      </c>
      <c r="D2175">
        <v>4085</v>
      </c>
      <c r="E2175" t="s">
        <v>1445</v>
      </c>
      <c r="F2175" s="336">
        <v>9975000</v>
      </c>
    </row>
    <row r="2176" spans="1:6">
      <c r="A2176">
        <v>40</v>
      </c>
      <c r="B2176">
        <v>42</v>
      </c>
      <c r="C2176">
        <v>426</v>
      </c>
      <c r="D2176">
        <v>4094</v>
      </c>
      <c r="E2176" t="s">
        <v>1745</v>
      </c>
      <c r="F2176" s="336">
        <v>2102950</v>
      </c>
    </row>
    <row r="2177" spans="1:6">
      <c r="A2177">
        <v>40</v>
      </c>
      <c r="B2177">
        <v>42</v>
      </c>
      <c r="C2177">
        <v>426</v>
      </c>
      <c r="D2177">
        <v>4132</v>
      </c>
      <c r="E2177" t="s">
        <v>1746</v>
      </c>
      <c r="F2177" s="336">
        <v>69776940</v>
      </c>
    </row>
    <row r="2178" spans="1:6">
      <c r="A2178">
        <v>40</v>
      </c>
      <c r="B2178">
        <v>42</v>
      </c>
      <c r="C2178">
        <v>426</v>
      </c>
      <c r="D2178">
        <v>4133</v>
      </c>
      <c r="E2178" t="s">
        <v>920</v>
      </c>
      <c r="F2178" s="336">
        <v>6872050</v>
      </c>
    </row>
    <row r="2179" spans="1:6">
      <c r="A2179">
        <v>40</v>
      </c>
      <c r="B2179">
        <v>42</v>
      </c>
      <c r="C2179">
        <v>426</v>
      </c>
      <c r="D2179">
        <v>4151</v>
      </c>
      <c r="E2179" t="s">
        <v>1747</v>
      </c>
      <c r="F2179" s="336">
        <v>70347265</v>
      </c>
    </row>
    <row r="2180" spans="1:6">
      <c r="A2180">
        <v>40</v>
      </c>
      <c r="B2180">
        <v>42</v>
      </c>
      <c r="C2180">
        <v>426</v>
      </c>
      <c r="D2180">
        <v>4220</v>
      </c>
      <c r="E2180" t="s">
        <v>1748</v>
      </c>
      <c r="F2180" s="336">
        <v>5552900</v>
      </c>
    </row>
    <row r="2181" spans="1:6">
      <c r="A2181">
        <v>40</v>
      </c>
      <c r="B2181">
        <v>42</v>
      </c>
      <c r="C2181">
        <v>426</v>
      </c>
      <c r="D2181">
        <v>4298</v>
      </c>
      <c r="E2181" t="s">
        <v>1749</v>
      </c>
      <c r="F2181" s="336">
        <v>53163711</v>
      </c>
    </row>
    <row r="2182" spans="1:6">
      <c r="A2182">
        <v>40</v>
      </c>
      <c r="B2182">
        <v>42</v>
      </c>
      <c r="C2182">
        <v>426</v>
      </c>
      <c r="D2182">
        <v>4739</v>
      </c>
      <c r="E2182" t="s">
        <v>1750</v>
      </c>
      <c r="F2182" s="336">
        <v>28410498</v>
      </c>
    </row>
    <row r="2183" spans="1:6">
      <c r="A2183">
        <v>40</v>
      </c>
      <c r="B2183">
        <v>42</v>
      </c>
      <c r="C2183">
        <v>426</v>
      </c>
      <c r="D2183">
        <v>5166</v>
      </c>
      <c r="E2183" t="s">
        <v>1751</v>
      </c>
      <c r="F2183" s="336">
        <v>27728179</v>
      </c>
    </row>
    <row r="2184" spans="1:6">
      <c r="A2184">
        <v>40</v>
      </c>
      <c r="B2184">
        <v>42</v>
      </c>
      <c r="C2184">
        <v>426</v>
      </c>
      <c r="D2184">
        <v>5177</v>
      </c>
      <c r="E2184" t="s">
        <v>1752</v>
      </c>
      <c r="F2184" s="336">
        <v>2141570</v>
      </c>
    </row>
    <row r="2185" spans="1:6">
      <c r="A2185">
        <v>40</v>
      </c>
      <c r="B2185">
        <v>42</v>
      </c>
      <c r="C2185">
        <v>426</v>
      </c>
      <c r="D2185">
        <v>5238</v>
      </c>
      <c r="E2185" t="s">
        <v>1753</v>
      </c>
      <c r="F2185" s="336">
        <v>89668438</v>
      </c>
    </row>
    <row r="2186" spans="1:6">
      <c r="A2186">
        <v>40</v>
      </c>
      <c r="B2186">
        <v>42</v>
      </c>
      <c r="C2186">
        <v>426</v>
      </c>
      <c r="D2186">
        <v>5429</v>
      </c>
      <c r="E2186" t="s">
        <v>688</v>
      </c>
      <c r="F2186" s="336">
        <v>28047900</v>
      </c>
    </row>
    <row r="2187" spans="1:6">
      <c r="A2187">
        <v>40</v>
      </c>
      <c r="B2187">
        <v>42</v>
      </c>
      <c r="C2187">
        <v>426</v>
      </c>
      <c r="D2187">
        <v>5473</v>
      </c>
      <c r="E2187" t="s">
        <v>1754</v>
      </c>
      <c r="F2187" s="336">
        <v>1096600</v>
      </c>
    </row>
    <row r="2188" spans="1:6">
      <c r="A2188">
        <v>40</v>
      </c>
      <c r="B2188">
        <v>42</v>
      </c>
      <c r="C2188">
        <v>426</v>
      </c>
      <c r="D2188">
        <v>5481</v>
      </c>
      <c r="E2188" t="s">
        <v>1755</v>
      </c>
      <c r="F2188" s="336">
        <v>1829250</v>
      </c>
    </row>
    <row r="2189" spans="1:6">
      <c r="A2189">
        <v>40</v>
      </c>
      <c r="B2189">
        <v>42</v>
      </c>
      <c r="C2189">
        <v>426</v>
      </c>
      <c r="D2189">
        <v>5568</v>
      </c>
      <c r="E2189" t="s">
        <v>1756</v>
      </c>
      <c r="F2189" s="336">
        <v>4958750</v>
      </c>
    </row>
    <row r="2190" spans="1:6">
      <c r="A2190">
        <v>40</v>
      </c>
      <c r="B2190">
        <v>42</v>
      </c>
      <c r="C2190">
        <v>426</v>
      </c>
      <c r="D2190">
        <v>5587</v>
      </c>
      <c r="E2190" t="s">
        <v>1757</v>
      </c>
      <c r="F2190" s="336">
        <v>976300</v>
      </c>
    </row>
    <row r="2191" spans="1:6">
      <c r="A2191">
        <v>40</v>
      </c>
      <c r="B2191">
        <v>42</v>
      </c>
      <c r="C2191">
        <v>426</v>
      </c>
      <c r="D2191">
        <v>5772</v>
      </c>
      <c r="E2191" t="s">
        <v>1758</v>
      </c>
      <c r="F2191" s="336">
        <v>21478100</v>
      </c>
    </row>
    <row r="2192" spans="1:6">
      <c r="A2192">
        <v>40</v>
      </c>
      <c r="B2192">
        <v>42</v>
      </c>
      <c r="C2192">
        <v>426</v>
      </c>
      <c r="D2192">
        <v>5814</v>
      </c>
      <c r="E2192" t="s">
        <v>1759</v>
      </c>
      <c r="F2192" s="336">
        <v>54736900</v>
      </c>
    </row>
    <row r="2193" spans="1:6">
      <c r="A2193">
        <v>40</v>
      </c>
      <c r="B2193">
        <v>42</v>
      </c>
      <c r="C2193">
        <v>426</v>
      </c>
      <c r="D2193">
        <v>6104</v>
      </c>
      <c r="E2193" t="s">
        <v>1760</v>
      </c>
      <c r="F2193" s="336">
        <v>0</v>
      </c>
    </row>
    <row r="2194" spans="1:6">
      <c r="A2194">
        <v>40</v>
      </c>
      <c r="B2194">
        <v>42</v>
      </c>
      <c r="C2194">
        <v>426</v>
      </c>
      <c r="D2194">
        <v>6155</v>
      </c>
      <c r="E2194" t="s">
        <v>1761</v>
      </c>
      <c r="F2194" s="336">
        <v>34250700</v>
      </c>
    </row>
    <row r="2195" spans="1:6">
      <c r="A2195">
        <v>40</v>
      </c>
      <c r="B2195">
        <v>42</v>
      </c>
      <c r="C2195">
        <v>426</v>
      </c>
      <c r="D2195">
        <v>6264</v>
      </c>
      <c r="E2195" t="s">
        <v>1762</v>
      </c>
      <c r="F2195" s="336">
        <v>2638250</v>
      </c>
    </row>
    <row r="2196" spans="1:6">
      <c r="A2196">
        <v>40</v>
      </c>
      <c r="B2196">
        <v>42</v>
      </c>
      <c r="C2196">
        <v>426</v>
      </c>
      <c r="D2196">
        <v>6266</v>
      </c>
      <c r="E2196" t="s">
        <v>1763</v>
      </c>
      <c r="F2196" s="336">
        <v>20600400</v>
      </c>
    </row>
    <row r="2197" spans="1:6">
      <c r="A2197">
        <v>40</v>
      </c>
      <c r="B2197">
        <v>42</v>
      </c>
      <c r="C2197">
        <v>426</v>
      </c>
      <c r="D2197">
        <v>6413</v>
      </c>
      <c r="E2197" t="s">
        <v>1764</v>
      </c>
      <c r="F2197" s="336">
        <v>19721319</v>
      </c>
    </row>
    <row r="2198" spans="1:6">
      <c r="A2198">
        <v>40</v>
      </c>
      <c r="B2198">
        <v>42</v>
      </c>
      <c r="C2198">
        <v>426</v>
      </c>
      <c r="D2198">
        <v>6456</v>
      </c>
      <c r="E2198" t="s">
        <v>305</v>
      </c>
      <c r="F2198" s="336">
        <v>7753648</v>
      </c>
    </row>
    <row r="2199" spans="1:6">
      <c r="A2199">
        <v>40</v>
      </c>
      <c r="B2199">
        <v>42</v>
      </c>
      <c r="C2199">
        <v>426</v>
      </c>
      <c r="D2199">
        <v>6504</v>
      </c>
      <c r="E2199" t="s">
        <v>1765</v>
      </c>
      <c r="F2199" s="336">
        <v>1894000</v>
      </c>
    </row>
    <row r="2200" spans="1:6">
      <c r="A2200">
        <v>40</v>
      </c>
      <c r="B2200">
        <v>42</v>
      </c>
      <c r="C2200">
        <v>426</v>
      </c>
      <c r="D2200">
        <v>6603</v>
      </c>
      <c r="E2200" t="s">
        <v>1766</v>
      </c>
      <c r="F2200" s="336">
        <v>11244660</v>
      </c>
    </row>
    <row r="2201" spans="1:6">
      <c r="A2201">
        <v>40</v>
      </c>
      <c r="B2201">
        <v>42</v>
      </c>
      <c r="C2201">
        <v>426</v>
      </c>
      <c r="D2201">
        <v>6614</v>
      </c>
      <c r="E2201" t="s">
        <v>1767</v>
      </c>
      <c r="F2201" s="336">
        <v>16101430</v>
      </c>
    </row>
    <row r="2202" spans="1:6">
      <c r="A2202">
        <v>40</v>
      </c>
      <c r="B2202">
        <v>42</v>
      </c>
      <c r="C2202">
        <v>426</v>
      </c>
      <c r="D2202">
        <v>6627</v>
      </c>
      <c r="E2202" t="s">
        <v>1084</v>
      </c>
      <c r="F2202" s="336">
        <v>45331950</v>
      </c>
    </row>
    <row r="2203" spans="1:6">
      <c r="A2203">
        <v>40</v>
      </c>
      <c r="B2203">
        <v>42</v>
      </c>
      <c r="C2203">
        <v>426</v>
      </c>
      <c r="D2203">
        <v>6838</v>
      </c>
      <c r="E2203" t="s">
        <v>1768</v>
      </c>
      <c r="F2203" s="336">
        <v>19528900</v>
      </c>
    </row>
    <row r="2204" spans="1:6">
      <c r="A2204">
        <v>40</v>
      </c>
      <c r="B2204">
        <v>42</v>
      </c>
      <c r="C2204">
        <v>426</v>
      </c>
      <c r="D2204">
        <v>7320</v>
      </c>
      <c r="E2204" t="s">
        <v>1769</v>
      </c>
      <c r="F2204" s="336">
        <v>7462940</v>
      </c>
    </row>
    <row r="2205" spans="1:6">
      <c r="A2205">
        <v>40</v>
      </c>
      <c r="B2205">
        <v>42</v>
      </c>
      <c r="C2205">
        <v>426</v>
      </c>
      <c r="D2205">
        <v>7380</v>
      </c>
      <c r="E2205" t="s">
        <v>1770</v>
      </c>
      <c r="F2205" s="336">
        <v>35938647</v>
      </c>
    </row>
    <row r="2206" spans="1:6">
      <c r="A2206">
        <v>40</v>
      </c>
      <c r="B2206">
        <v>42</v>
      </c>
      <c r="C2206">
        <v>426</v>
      </c>
      <c r="D2206">
        <v>7430</v>
      </c>
      <c r="E2206" t="s">
        <v>1771</v>
      </c>
      <c r="F2206" s="336">
        <v>164384383</v>
      </c>
    </row>
    <row r="2207" spans="1:6">
      <c r="A2207">
        <v>40</v>
      </c>
      <c r="B2207">
        <v>42</v>
      </c>
      <c r="C2207">
        <v>426</v>
      </c>
      <c r="D2207">
        <v>7484</v>
      </c>
      <c r="E2207" t="s">
        <v>1012</v>
      </c>
      <c r="F2207" s="336">
        <v>3554020</v>
      </c>
    </row>
    <row r="2208" spans="1:6">
      <c r="A2208">
        <v>40</v>
      </c>
      <c r="B2208">
        <v>42</v>
      </c>
      <c r="C2208">
        <v>426</v>
      </c>
      <c r="D2208">
        <v>7538</v>
      </c>
      <c r="E2208" t="s">
        <v>1772</v>
      </c>
      <c r="F2208" s="336">
        <v>24404041</v>
      </c>
    </row>
    <row r="2209" spans="1:6">
      <c r="A2209">
        <v>40</v>
      </c>
      <c r="B2209">
        <v>42</v>
      </c>
      <c r="C2209">
        <v>426</v>
      </c>
      <c r="D2209">
        <v>7712</v>
      </c>
      <c r="E2209" t="s">
        <v>907</v>
      </c>
      <c r="F2209" s="336">
        <v>5895820</v>
      </c>
    </row>
    <row r="2210" spans="1:6">
      <c r="A2210">
        <v>40</v>
      </c>
      <c r="B2210">
        <v>42</v>
      </c>
      <c r="C2210">
        <v>426</v>
      </c>
      <c r="D2210">
        <v>7812</v>
      </c>
      <c r="E2210" t="s">
        <v>1773</v>
      </c>
      <c r="F2210" s="336">
        <v>35188970</v>
      </c>
    </row>
    <row r="2211" spans="1:6">
      <c r="A2211">
        <v>40</v>
      </c>
      <c r="B2211">
        <v>42</v>
      </c>
      <c r="C2211">
        <v>426</v>
      </c>
      <c r="D2211">
        <v>7812</v>
      </c>
      <c r="E2211" t="s">
        <v>1774</v>
      </c>
      <c r="F2211" s="336">
        <v>41955520</v>
      </c>
    </row>
    <row r="2212" spans="1:6">
      <c r="A2212">
        <v>40</v>
      </c>
      <c r="B2212">
        <v>42</v>
      </c>
      <c r="C2212">
        <v>426</v>
      </c>
      <c r="D2212">
        <v>8092</v>
      </c>
      <c r="E2212" t="s">
        <v>1775</v>
      </c>
      <c r="F2212" s="336">
        <v>9539605</v>
      </c>
    </row>
    <row r="2213" spans="1:6">
      <c r="A2213">
        <v>40</v>
      </c>
      <c r="B2213">
        <v>42</v>
      </c>
      <c r="C2213">
        <v>426</v>
      </c>
      <c r="D2213">
        <v>8105</v>
      </c>
      <c r="E2213" t="s">
        <v>1776</v>
      </c>
      <c r="F2213" s="336">
        <v>1333600</v>
      </c>
    </row>
    <row r="2214" spans="1:6">
      <c r="A2214">
        <v>40</v>
      </c>
      <c r="B2214">
        <v>42</v>
      </c>
      <c r="C2214">
        <v>426</v>
      </c>
      <c r="D2214">
        <v>8306</v>
      </c>
      <c r="E2214" t="s">
        <v>1777</v>
      </c>
      <c r="F2214" s="336">
        <v>14302970</v>
      </c>
    </row>
    <row r="2215" spans="1:6">
      <c r="A2215">
        <v>40</v>
      </c>
      <c r="B2215">
        <v>42</v>
      </c>
      <c r="C2215">
        <v>426</v>
      </c>
      <c r="D2215">
        <v>8795</v>
      </c>
      <c r="E2215" t="s">
        <v>1778</v>
      </c>
      <c r="F2215" s="336">
        <v>65687616</v>
      </c>
    </row>
    <row r="2216" spans="1:6">
      <c r="A2216">
        <v>40</v>
      </c>
      <c r="B2216">
        <v>42</v>
      </c>
      <c r="C2216">
        <v>426</v>
      </c>
      <c r="D2216">
        <v>8883</v>
      </c>
      <c r="E2216" t="s">
        <v>1779</v>
      </c>
      <c r="F2216" s="336">
        <v>0</v>
      </c>
    </row>
    <row r="2217" spans="1:6">
      <c r="A2217">
        <v>40</v>
      </c>
      <c r="B2217">
        <v>42</v>
      </c>
      <c r="C2217">
        <v>426</v>
      </c>
      <c r="D2217">
        <v>9271</v>
      </c>
      <c r="E2217" t="s">
        <v>1780</v>
      </c>
      <c r="F2217" s="336">
        <v>65027731</v>
      </c>
    </row>
    <row r="2218" spans="1:6">
      <c r="A2218">
        <v>40</v>
      </c>
      <c r="B2218">
        <v>42</v>
      </c>
      <c r="C2218">
        <v>426</v>
      </c>
      <c r="D2218">
        <v>9422</v>
      </c>
      <c r="E2218" t="s">
        <v>1781</v>
      </c>
      <c r="F2218" s="336">
        <v>0</v>
      </c>
    </row>
    <row r="2219" spans="1:6">
      <c r="A2219">
        <v>40</v>
      </c>
      <c r="B2219">
        <v>42</v>
      </c>
      <c r="C2219">
        <v>426</v>
      </c>
      <c r="D2219">
        <v>9521</v>
      </c>
      <c r="E2219" t="s">
        <v>1782</v>
      </c>
      <c r="F2219" s="336">
        <v>36129050</v>
      </c>
    </row>
    <row r="2220" spans="1:6">
      <c r="A2220">
        <v>40</v>
      </c>
      <c r="B2220">
        <v>42</v>
      </c>
      <c r="C2220">
        <v>426</v>
      </c>
      <c r="D2220">
        <v>9616</v>
      </c>
      <c r="E2220" t="s">
        <v>1783</v>
      </c>
      <c r="F2220" s="336">
        <v>0</v>
      </c>
    </row>
    <row r="2221" spans="1:6">
      <c r="A2221">
        <v>40</v>
      </c>
      <c r="B2221">
        <v>42</v>
      </c>
      <c r="C2221">
        <v>426</v>
      </c>
      <c r="D2221">
        <v>9829</v>
      </c>
      <c r="E2221" t="s">
        <v>1784</v>
      </c>
      <c r="F2221" s="336">
        <v>3363370</v>
      </c>
    </row>
    <row r="2222" spans="1:6">
      <c r="A2222">
        <v>40</v>
      </c>
      <c r="B2222">
        <v>42</v>
      </c>
      <c r="C2222">
        <v>427</v>
      </c>
      <c r="D2222">
        <v>81</v>
      </c>
      <c r="E2222" t="s">
        <v>277</v>
      </c>
      <c r="F2222" s="336">
        <v>660000</v>
      </c>
    </row>
    <row r="2223" spans="1:6">
      <c r="A2223">
        <v>40</v>
      </c>
      <c r="B2223">
        <v>42</v>
      </c>
      <c r="C2223">
        <v>427</v>
      </c>
      <c r="D2223">
        <v>96</v>
      </c>
      <c r="E2223" t="s">
        <v>278</v>
      </c>
      <c r="F2223" s="336">
        <v>72249800</v>
      </c>
    </row>
    <row r="2224" spans="1:6">
      <c r="A2224">
        <v>40</v>
      </c>
      <c r="B2224">
        <v>42</v>
      </c>
      <c r="C2224">
        <v>427</v>
      </c>
      <c r="D2224">
        <v>842</v>
      </c>
      <c r="E2224" t="s">
        <v>279</v>
      </c>
      <c r="F2224" s="336">
        <v>161490</v>
      </c>
    </row>
    <row r="2225" spans="1:6">
      <c r="A2225">
        <v>40</v>
      </c>
      <c r="B2225">
        <v>42</v>
      </c>
      <c r="C2225">
        <v>427</v>
      </c>
      <c r="D2225">
        <v>1053</v>
      </c>
      <c r="E2225" t="s">
        <v>1785</v>
      </c>
      <c r="F2225" s="336">
        <v>4002481</v>
      </c>
    </row>
    <row r="2226" spans="1:6">
      <c r="A2226">
        <v>40</v>
      </c>
      <c r="B2226">
        <v>42</v>
      </c>
      <c r="C2226">
        <v>427</v>
      </c>
      <c r="D2226">
        <v>1306</v>
      </c>
      <c r="E2226" t="s">
        <v>1786</v>
      </c>
      <c r="F2226" s="336">
        <v>0</v>
      </c>
    </row>
    <row r="2227" spans="1:6">
      <c r="A2227">
        <v>40</v>
      </c>
      <c r="B2227">
        <v>42</v>
      </c>
      <c r="C2227">
        <v>427</v>
      </c>
      <c r="D2227">
        <v>1384</v>
      </c>
      <c r="E2227" t="s">
        <v>328</v>
      </c>
      <c r="F2227" s="336">
        <v>449893639</v>
      </c>
    </row>
    <row r="2228" spans="1:6">
      <c r="A2228">
        <v>40</v>
      </c>
      <c r="B2228">
        <v>42</v>
      </c>
      <c r="C2228">
        <v>427</v>
      </c>
      <c r="D2228">
        <v>1447</v>
      </c>
      <c r="E2228" t="s">
        <v>1787</v>
      </c>
      <c r="F2228" s="336">
        <v>67635360</v>
      </c>
    </row>
    <row r="2229" spans="1:6">
      <c r="A2229">
        <v>40</v>
      </c>
      <c r="B2229">
        <v>42</v>
      </c>
      <c r="C2229">
        <v>427</v>
      </c>
      <c r="D2229">
        <v>1639</v>
      </c>
      <c r="E2229" t="s">
        <v>1788</v>
      </c>
      <c r="F2229" s="336">
        <v>158100</v>
      </c>
    </row>
    <row r="2230" spans="1:6">
      <c r="A2230">
        <v>40</v>
      </c>
      <c r="B2230">
        <v>42</v>
      </c>
      <c r="C2230">
        <v>427</v>
      </c>
      <c r="D2230">
        <v>1692</v>
      </c>
      <c r="E2230" t="s">
        <v>1566</v>
      </c>
      <c r="F2230" s="336">
        <v>40117055</v>
      </c>
    </row>
    <row r="2231" spans="1:6">
      <c r="A2231">
        <v>40</v>
      </c>
      <c r="B2231">
        <v>42</v>
      </c>
      <c r="C2231">
        <v>427</v>
      </c>
      <c r="D2231">
        <v>2116</v>
      </c>
      <c r="E2231" t="s">
        <v>1789</v>
      </c>
      <c r="F2231" s="336">
        <v>2723000</v>
      </c>
    </row>
    <row r="2232" spans="1:6">
      <c r="A2232">
        <v>40</v>
      </c>
      <c r="B2232">
        <v>42</v>
      </c>
      <c r="C2232">
        <v>427</v>
      </c>
      <c r="D2232">
        <v>2133</v>
      </c>
      <c r="E2232" t="s">
        <v>1569</v>
      </c>
      <c r="F2232" s="336">
        <v>14097636</v>
      </c>
    </row>
    <row r="2233" spans="1:6">
      <c r="A2233">
        <v>40</v>
      </c>
      <c r="B2233">
        <v>42</v>
      </c>
      <c r="C2233">
        <v>427</v>
      </c>
      <c r="D2233">
        <v>2188</v>
      </c>
      <c r="E2233" t="s">
        <v>1571</v>
      </c>
      <c r="F2233" s="336">
        <v>9059240</v>
      </c>
    </row>
    <row r="2234" spans="1:6">
      <c r="A2234">
        <v>40</v>
      </c>
      <c r="B2234">
        <v>42</v>
      </c>
      <c r="C2234">
        <v>427</v>
      </c>
      <c r="D2234">
        <v>2279</v>
      </c>
      <c r="E2234" t="s">
        <v>455</v>
      </c>
      <c r="F2234" s="336">
        <v>396238965</v>
      </c>
    </row>
    <row r="2235" spans="1:6">
      <c r="A2235">
        <v>40</v>
      </c>
      <c r="B2235">
        <v>42</v>
      </c>
      <c r="C2235">
        <v>427</v>
      </c>
      <c r="D2235">
        <v>2423</v>
      </c>
      <c r="E2235" t="s">
        <v>329</v>
      </c>
      <c r="F2235" s="336">
        <v>4293550</v>
      </c>
    </row>
    <row r="2236" spans="1:6">
      <c r="A2236">
        <v>40</v>
      </c>
      <c r="B2236">
        <v>42</v>
      </c>
      <c r="C2236">
        <v>427</v>
      </c>
      <c r="D2236">
        <v>2477</v>
      </c>
      <c r="E2236" t="s">
        <v>1577</v>
      </c>
      <c r="F2236" s="336">
        <v>238732</v>
      </c>
    </row>
    <row r="2237" spans="1:6">
      <c r="A2237">
        <v>40</v>
      </c>
      <c r="B2237">
        <v>42</v>
      </c>
      <c r="C2237">
        <v>427</v>
      </c>
      <c r="D2237">
        <v>2561</v>
      </c>
      <c r="E2237" t="s">
        <v>396</v>
      </c>
      <c r="F2237" s="336">
        <v>1101150</v>
      </c>
    </row>
    <row r="2238" spans="1:6">
      <c r="A2238">
        <v>40</v>
      </c>
      <c r="B2238">
        <v>42</v>
      </c>
      <c r="C2238">
        <v>427</v>
      </c>
      <c r="D2238">
        <v>2742</v>
      </c>
      <c r="E2238" t="s">
        <v>1790</v>
      </c>
      <c r="F2238" s="336">
        <v>34175605</v>
      </c>
    </row>
    <row r="2239" spans="1:6">
      <c r="A2239">
        <v>40</v>
      </c>
      <c r="B2239">
        <v>42</v>
      </c>
      <c r="C2239">
        <v>427</v>
      </c>
      <c r="D2239">
        <v>2902</v>
      </c>
      <c r="E2239" t="s">
        <v>1578</v>
      </c>
      <c r="F2239" s="336">
        <v>48607000</v>
      </c>
    </row>
    <row r="2240" spans="1:6">
      <c r="A2240">
        <v>40</v>
      </c>
      <c r="B2240">
        <v>42</v>
      </c>
      <c r="C2240">
        <v>427</v>
      </c>
      <c r="D2240">
        <v>3043</v>
      </c>
      <c r="E2240" t="s">
        <v>341</v>
      </c>
      <c r="F2240" s="336">
        <v>-2360</v>
      </c>
    </row>
    <row r="2241" spans="1:6">
      <c r="A2241">
        <v>40</v>
      </c>
      <c r="B2241">
        <v>42</v>
      </c>
      <c r="C2241">
        <v>427</v>
      </c>
      <c r="D2241">
        <v>3117</v>
      </c>
      <c r="E2241" t="s">
        <v>1791</v>
      </c>
      <c r="F2241" s="336">
        <v>8701240</v>
      </c>
    </row>
    <row r="2242" spans="1:6">
      <c r="A2242">
        <v>40</v>
      </c>
      <c r="B2242">
        <v>42</v>
      </c>
      <c r="C2242">
        <v>427</v>
      </c>
      <c r="D2242">
        <v>3181</v>
      </c>
      <c r="E2242" t="s">
        <v>1579</v>
      </c>
      <c r="F2242" s="336">
        <v>349350</v>
      </c>
    </row>
    <row r="2243" spans="1:6">
      <c r="A2243">
        <v>40</v>
      </c>
      <c r="B2243">
        <v>42</v>
      </c>
      <c r="C2243">
        <v>427</v>
      </c>
      <c r="D2243">
        <v>3272</v>
      </c>
      <c r="E2243" t="s">
        <v>1581</v>
      </c>
      <c r="F2243" s="336">
        <v>106218633</v>
      </c>
    </row>
    <row r="2244" spans="1:6">
      <c r="A2244">
        <v>40</v>
      </c>
      <c r="B2244">
        <v>42</v>
      </c>
      <c r="C2244">
        <v>427</v>
      </c>
      <c r="D2244">
        <v>3458</v>
      </c>
      <c r="E2244" t="s">
        <v>1583</v>
      </c>
      <c r="F2244" s="336">
        <v>10126940</v>
      </c>
    </row>
    <row r="2245" spans="1:6">
      <c r="A2245">
        <v>40</v>
      </c>
      <c r="B2245">
        <v>42</v>
      </c>
      <c r="C2245">
        <v>427</v>
      </c>
      <c r="D2245">
        <v>3575</v>
      </c>
      <c r="E2245" t="s">
        <v>1584</v>
      </c>
      <c r="F2245" s="336">
        <v>20239406</v>
      </c>
    </row>
    <row r="2246" spans="1:6">
      <c r="A2246">
        <v>40</v>
      </c>
      <c r="B2246">
        <v>42</v>
      </c>
      <c r="C2246">
        <v>427</v>
      </c>
      <c r="D2246">
        <v>3589</v>
      </c>
      <c r="E2246" t="s">
        <v>1792</v>
      </c>
      <c r="F2246" s="336">
        <v>0</v>
      </c>
    </row>
    <row r="2247" spans="1:6">
      <c r="A2247">
        <v>40</v>
      </c>
      <c r="B2247">
        <v>42</v>
      </c>
      <c r="C2247">
        <v>427</v>
      </c>
      <c r="D2247">
        <v>3645</v>
      </c>
      <c r="E2247" t="s">
        <v>342</v>
      </c>
      <c r="F2247" s="336">
        <v>102912782</v>
      </c>
    </row>
    <row r="2248" spans="1:6">
      <c r="A2248">
        <v>40</v>
      </c>
      <c r="B2248">
        <v>42</v>
      </c>
      <c r="C2248">
        <v>427</v>
      </c>
      <c r="D2248">
        <v>3678</v>
      </c>
      <c r="E2248" t="s">
        <v>405</v>
      </c>
      <c r="F2248" s="336">
        <v>11532650</v>
      </c>
    </row>
    <row r="2249" spans="1:6">
      <c r="A2249">
        <v>40</v>
      </c>
      <c r="B2249">
        <v>42</v>
      </c>
      <c r="C2249">
        <v>427</v>
      </c>
      <c r="D2249">
        <v>4026</v>
      </c>
      <c r="E2249" t="s">
        <v>463</v>
      </c>
      <c r="F2249" s="336">
        <v>3184520</v>
      </c>
    </row>
    <row r="2250" spans="1:6">
      <c r="A2250">
        <v>40</v>
      </c>
      <c r="B2250">
        <v>42</v>
      </c>
      <c r="C2250">
        <v>427</v>
      </c>
      <c r="D2250">
        <v>4064</v>
      </c>
      <c r="E2250" t="s">
        <v>1793</v>
      </c>
      <c r="F2250" s="336">
        <v>22749870</v>
      </c>
    </row>
    <row r="2251" spans="1:6">
      <c r="A2251">
        <v>40</v>
      </c>
      <c r="B2251">
        <v>42</v>
      </c>
      <c r="C2251">
        <v>427</v>
      </c>
      <c r="D2251">
        <v>4197</v>
      </c>
      <c r="E2251" t="s">
        <v>1327</v>
      </c>
      <c r="F2251" s="336">
        <v>32156186</v>
      </c>
    </row>
    <row r="2252" spans="1:6">
      <c r="A2252">
        <v>40</v>
      </c>
      <c r="B2252">
        <v>42</v>
      </c>
      <c r="C2252">
        <v>427</v>
      </c>
      <c r="D2252">
        <v>4326</v>
      </c>
      <c r="E2252" t="s">
        <v>324</v>
      </c>
      <c r="F2252" s="336">
        <v>44320245</v>
      </c>
    </row>
    <row r="2253" spans="1:6">
      <c r="A2253">
        <v>40</v>
      </c>
      <c r="B2253">
        <v>42</v>
      </c>
      <c r="C2253">
        <v>427</v>
      </c>
      <c r="D2253">
        <v>4463</v>
      </c>
      <c r="E2253" t="s">
        <v>1226</v>
      </c>
      <c r="F2253" s="336">
        <v>394250</v>
      </c>
    </row>
    <row r="2254" spans="1:6">
      <c r="A2254">
        <v>40</v>
      </c>
      <c r="B2254">
        <v>42</v>
      </c>
      <c r="C2254">
        <v>427</v>
      </c>
      <c r="D2254">
        <v>4497</v>
      </c>
      <c r="E2254" t="s">
        <v>291</v>
      </c>
      <c r="F2254" s="336">
        <v>0</v>
      </c>
    </row>
    <row r="2255" spans="1:6">
      <c r="A2255">
        <v>40</v>
      </c>
      <c r="B2255">
        <v>42</v>
      </c>
      <c r="C2255">
        <v>427</v>
      </c>
      <c r="D2255">
        <v>4975</v>
      </c>
      <c r="E2255" t="s">
        <v>492</v>
      </c>
      <c r="F2255" s="336">
        <v>40755210</v>
      </c>
    </row>
    <row r="2256" spans="1:6">
      <c r="A2256">
        <v>40</v>
      </c>
      <c r="B2256">
        <v>42</v>
      </c>
      <c r="C2256">
        <v>427</v>
      </c>
      <c r="D2256">
        <v>4999</v>
      </c>
      <c r="E2256" t="s">
        <v>1471</v>
      </c>
      <c r="F2256" s="336">
        <v>135300</v>
      </c>
    </row>
    <row r="2257" spans="1:6">
      <c r="A2257">
        <v>40</v>
      </c>
      <c r="B2257">
        <v>42</v>
      </c>
      <c r="C2257">
        <v>427</v>
      </c>
      <c r="D2257">
        <v>5105</v>
      </c>
      <c r="E2257" t="s">
        <v>1794</v>
      </c>
      <c r="F2257" s="336">
        <v>284000</v>
      </c>
    </row>
    <row r="2258" spans="1:6">
      <c r="A2258">
        <v>40</v>
      </c>
      <c r="B2258">
        <v>42</v>
      </c>
      <c r="C2258">
        <v>427</v>
      </c>
      <c r="D2258">
        <v>5158</v>
      </c>
      <c r="E2258" t="s">
        <v>1476</v>
      </c>
      <c r="F2258" s="336">
        <v>15246</v>
      </c>
    </row>
    <row r="2259" spans="1:6">
      <c r="A2259">
        <v>40</v>
      </c>
      <c r="B2259">
        <v>42</v>
      </c>
      <c r="C2259">
        <v>427</v>
      </c>
      <c r="D2259">
        <v>5235</v>
      </c>
      <c r="E2259" t="s">
        <v>331</v>
      </c>
      <c r="F2259" s="336">
        <v>554</v>
      </c>
    </row>
    <row r="2260" spans="1:6">
      <c r="A2260">
        <v>40</v>
      </c>
      <c r="B2260">
        <v>42</v>
      </c>
      <c r="C2260">
        <v>427</v>
      </c>
      <c r="D2260">
        <v>5242</v>
      </c>
      <c r="E2260" t="s">
        <v>294</v>
      </c>
      <c r="F2260" s="336">
        <v>0</v>
      </c>
    </row>
    <row r="2261" spans="1:6">
      <c r="A2261">
        <v>40</v>
      </c>
      <c r="B2261">
        <v>42</v>
      </c>
      <c r="C2261">
        <v>427</v>
      </c>
      <c r="D2261">
        <v>5411</v>
      </c>
      <c r="E2261" t="s">
        <v>1600</v>
      </c>
      <c r="F2261" s="336">
        <v>333720</v>
      </c>
    </row>
    <row r="2262" spans="1:6">
      <c r="A2262">
        <v>40</v>
      </c>
      <c r="B2262">
        <v>42</v>
      </c>
      <c r="C2262">
        <v>427</v>
      </c>
      <c r="D2262">
        <v>5508</v>
      </c>
      <c r="E2262" t="s">
        <v>1795</v>
      </c>
      <c r="F2262" s="336">
        <v>16592</v>
      </c>
    </row>
    <row r="2263" spans="1:6">
      <c r="A2263">
        <v>40</v>
      </c>
      <c r="B2263">
        <v>42</v>
      </c>
      <c r="C2263">
        <v>427</v>
      </c>
      <c r="D2263">
        <v>5545</v>
      </c>
      <c r="E2263" t="s">
        <v>295</v>
      </c>
      <c r="F2263" s="336">
        <v>0</v>
      </c>
    </row>
    <row r="2264" spans="1:6">
      <c r="A2264">
        <v>40</v>
      </c>
      <c r="B2264">
        <v>42</v>
      </c>
      <c r="C2264">
        <v>427</v>
      </c>
      <c r="D2264">
        <v>5610</v>
      </c>
      <c r="E2264" t="s">
        <v>372</v>
      </c>
      <c r="F2264" s="336">
        <v>2302140</v>
      </c>
    </row>
    <row r="2265" spans="1:6">
      <c r="A2265">
        <v>40</v>
      </c>
      <c r="B2265">
        <v>42</v>
      </c>
      <c r="C2265">
        <v>427</v>
      </c>
      <c r="D2265">
        <v>6093</v>
      </c>
      <c r="E2265" t="s">
        <v>1796</v>
      </c>
      <c r="F2265" s="336">
        <v>62872798</v>
      </c>
    </row>
    <row r="2266" spans="1:6">
      <c r="A2266">
        <v>40</v>
      </c>
      <c r="B2266">
        <v>42</v>
      </c>
      <c r="C2266">
        <v>427</v>
      </c>
      <c r="D2266">
        <v>6150</v>
      </c>
      <c r="E2266" t="s">
        <v>417</v>
      </c>
      <c r="F2266" s="336">
        <v>0</v>
      </c>
    </row>
    <row r="2267" spans="1:6">
      <c r="A2267">
        <v>40</v>
      </c>
      <c r="B2267">
        <v>42</v>
      </c>
      <c r="C2267">
        <v>427</v>
      </c>
      <c r="D2267">
        <v>6198</v>
      </c>
      <c r="E2267" t="s">
        <v>1677</v>
      </c>
      <c r="F2267" s="336">
        <v>23456343</v>
      </c>
    </row>
    <row r="2268" spans="1:6">
      <c r="A2268">
        <v>40</v>
      </c>
      <c r="B2268">
        <v>42</v>
      </c>
      <c r="C2268">
        <v>427</v>
      </c>
      <c r="D2268">
        <v>6274</v>
      </c>
      <c r="E2268" t="s">
        <v>376</v>
      </c>
      <c r="F2268" s="336">
        <v>11615180</v>
      </c>
    </row>
    <row r="2269" spans="1:6">
      <c r="A2269">
        <v>40</v>
      </c>
      <c r="B2269">
        <v>42</v>
      </c>
      <c r="C2269">
        <v>427</v>
      </c>
      <c r="D2269">
        <v>6281</v>
      </c>
      <c r="E2269" t="s">
        <v>1606</v>
      </c>
      <c r="F2269" s="336">
        <v>11437466</v>
      </c>
    </row>
    <row r="2270" spans="1:6">
      <c r="A2270">
        <v>40</v>
      </c>
      <c r="B2270">
        <v>42</v>
      </c>
      <c r="C2270">
        <v>427</v>
      </c>
      <c r="D2270">
        <v>6305</v>
      </c>
      <c r="E2270" t="s">
        <v>1797</v>
      </c>
      <c r="F2270" s="336">
        <v>721570</v>
      </c>
    </row>
    <row r="2271" spans="1:6">
      <c r="A2271">
        <v>40</v>
      </c>
      <c r="B2271">
        <v>42</v>
      </c>
      <c r="C2271">
        <v>427</v>
      </c>
      <c r="D2271">
        <v>6335</v>
      </c>
      <c r="E2271" t="s">
        <v>304</v>
      </c>
      <c r="F2271" s="336">
        <v>9305814</v>
      </c>
    </row>
    <row r="2272" spans="1:6">
      <c r="A2272">
        <v>40</v>
      </c>
      <c r="B2272">
        <v>42</v>
      </c>
      <c r="C2272">
        <v>427</v>
      </c>
      <c r="D2272">
        <v>6405</v>
      </c>
      <c r="E2272" t="s">
        <v>1798</v>
      </c>
      <c r="F2272" s="336">
        <v>431900</v>
      </c>
    </row>
    <row r="2273" spans="1:6">
      <c r="A2273">
        <v>40</v>
      </c>
      <c r="B2273">
        <v>42</v>
      </c>
      <c r="C2273">
        <v>427</v>
      </c>
      <c r="D2273">
        <v>6456</v>
      </c>
      <c r="E2273" t="s">
        <v>305</v>
      </c>
      <c r="F2273" s="336">
        <v>19519325</v>
      </c>
    </row>
    <row r="2274" spans="1:6">
      <c r="A2274">
        <v>40</v>
      </c>
      <c r="B2274">
        <v>42</v>
      </c>
      <c r="C2274">
        <v>427</v>
      </c>
      <c r="D2274">
        <v>6574</v>
      </c>
      <c r="E2274" t="s">
        <v>377</v>
      </c>
      <c r="F2274" s="336">
        <v>0</v>
      </c>
    </row>
    <row r="2275" spans="1:6">
      <c r="A2275">
        <v>40</v>
      </c>
      <c r="B2275">
        <v>42</v>
      </c>
      <c r="C2275">
        <v>427</v>
      </c>
      <c r="D2275">
        <v>6639</v>
      </c>
      <c r="E2275" t="s">
        <v>870</v>
      </c>
      <c r="F2275" s="336">
        <v>32376</v>
      </c>
    </row>
    <row r="2276" spans="1:6">
      <c r="A2276">
        <v>40</v>
      </c>
      <c r="B2276">
        <v>42</v>
      </c>
      <c r="C2276">
        <v>427</v>
      </c>
      <c r="D2276">
        <v>6771</v>
      </c>
      <c r="E2276" t="s">
        <v>378</v>
      </c>
      <c r="F2276" s="336">
        <v>47562371</v>
      </c>
    </row>
    <row r="2277" spans="1:6">
      <c r="A2277">
        <v>40</v>
      </c>
      <c r="B2277">
        <v>42</v>
      </c>
      <c r="C2277">
        <v>427</v>
      </c>
      <c r="D2277">
        <v>6804</v>
      </c>
      <c r="E2277" t="s">
        <v>1609</v>
      </c>
      <c r="F2277" s="336">
        <v>52200</v>
      </c>
    </row>
    <row r="2278" spans="1:6">
      <c r="A2278">
        <v>40</v>
      </c>
      <c r="B2278">
        <v>42</v>
      </c>
      <c r="C2278">
        <v>427</v>
      </c>
      <c r="D2278">
        <v>6860</v>
      </c>
      <c r="E2278" t="s">
        <v>1799</v>
      </c>
      <c r="F2278" s="336">
        <v>879000</v>
      </c>
    </row>
    <row r="2279" spans="1:6">
      <c r="A2279">
        <v>40</v>
      </c>
      <c r="B2279">
        <v>42</v>
      </c>
      <c r="C2279">
        <v>427</v>
      </c>
      <c r="D2279">
        <v>6940</v>
      </c>
      <c r="E2279" t="s">
        <v>1501</v>
      </c>
      <c r="F2279" s="336">
        <v>40398715</v>
      </c>
    </row>
    <row r="2280" spans="1:6">
      <c r="A2280">
        <v>40</v>
      </c>
      <c r="B2280">
        <v>42</v>
      </c>
      <c r="C2280">
        <v>427</v>
      </c>
      <c r="D2280">
        <v>7063</v>
      </c>
      <c r="E2280" t="s">
        <v>1614</v>
      </c>
      <c r="F2280" s="336">
        <v>5952200</v>
      </c>
    </row>
    <row r="2281" spans="1:6">
      <c r="A2281">
        <v>40</v>
      </c>
      <c r="B2281">
        <v>42</v>
      </c>
      <c r="C2281">
        <v>427</v>
      </c>
      <c r="D2281">
        <v>7090</v>
      </c>
      <c r="E2281" t="s">
        <v>1800</v>
      </c>
      <c r="F2281" s="336">
        <v>12338210</v>
      </c>
    </row>
    <row r="2282" spans="1:6">
      <c r="A2282">
        <v>40</v>
      </c>
      <c r="B2282">
        <v>42</v>
      </c>
      <c r="C2282">
        <v>427</v>
      </c>
      <c r="D2282">
        <v>7199</v>
      </c>
      <c r="E2282" t="s">
        <v>1801</v>
      </c>
      <c r="F2282" s="336">
        <v>28800</v>
      </c>
    </row>
    <row r="2283" spans="1:6">
      <c r="A2283">
        <v>40</v>
      </c>
      <c r="B2283">
        <v>42</v>
      </c>
      <c r="C2283">
        <v>427</v>
      </c>
      <c r="D2283">
        <v>7303</v>
      </c>
      <c r="E2283" t="s">
        <v>1802</v>
      </c>
      <c r="F2283" s="336">
        <v>10473500</v>
      </c>
    </row>
    <row r="2284" spans="1:6">
      <c r="A2284">
        <v>40</v>
      </c>
      <c r="B2284">
        <v>42</v>
      </c>
      <c r="C2284">
        <v>427</v>
      </c>
      <c r="D2284">
        <v>7318</v>
      </c>
      <c r="E2284" t="s">
        <v>1617</v>
      </c>
      <c r="F2284" s="336">
        <v>5402730</v>
      </c>
    </row>
    <row r="2285" spans="1:6">
      <c r="A2285">
        <v>40</v>
      </c>
      <c r="B2285">
        <v>42</v>
      </c>
      <c r="C2285">
        <v>427</v>
      </c>
      <c r="D2285">
        <v>7326</v>
      </c>
      <c r="E2285" t="s">
        <v>1803</v>
      </c>
      <c r="F2285" s="336">
        <v>4155000</v>
      </c>
    </row>
    <row r="2286" spans="1:6">
      <c r="A2286">
        <v>40</v>
      </c>
      <c r="B2286">
        <v>42</v>
      </c>
      <c r="C2286">
        <v>427</v>
      </c>
      <c r="D2286">
        <v>7695</v>
      </c>
      <c r="E2286" t="s">
        <v>1804</v>
      </c>
      <c r="F2286" s="336">
        <v>5541300</v>
      </c>
    </row>
    <row r="2287" spans="1:6">
      <c r="A2287">
        <v>40</v>
      </c>
      <c r="B2287">
        <v>42</v>
      </c>
      <c r="C2287">
        <v>427</v>
      </c>
      <c r="D2287">
        <v>7742</v>
      </c>
      <c r="E2287" t="s">
        <v>1620</v>
      </c>
      <c r="F2287" s="336">
        <v>7408893</v>
      </c>
    </row>
    <row r="2288" spans="1:6">
      <c r="A2288">
        <v>40</v>
      </c>
      <c r="B2288">
        <v>42</v>
      </c>
      <c r="C2288">
        <v>427</v>
      </c>
      <c r="D2288">
        <v>7927</v>
      </c>
      <c r="E2288" t="s">
        <v>1621</v>
      </c>
      <c r="F2288" s="336">
        <v>175920</v>
      </c>
    </row>
    <row r="2289" spans="1:6">
      <c r="A2289">
        <v>40</v>
      </c>
      <c r="B2289">
        <v>42</v>
      </c>
      <c r="C2289">
        <v>427</v>
      </c>
      <c r="D2289">
        <v>7930</v>
      </c>
      <c r="E2289" t="s">
        <v>1017</v>
      </c>
      <c r="F2289" s="336">
        <v>22920</v>
      </c>
    </row>
    <row r="2290" spans="1:6">
      <c r="A2290">
        <v>40</v>
      </c>
      <c r="B2290">
        <v>42</v>
      </c>
      <c r="C2290">
        <v>427</v>
      </c>
      <c r="D2290">
        <v>7945</v>
      </c>
      <c r="E2290" t="s">
        <v>1805</v>
      </c>
      <c r="F2290" s="336">
        <v>34245921</v>
      </c>
    </row>
    <row r="2291" spans="1:6">
      <c r="A2291">
        <v>40</v>
      </c>
      <c r="B2291">
        <v>42</v>
      </c>
      <c r="C2291">
        <v>427</v>
      </c>
      <c r="D2291">
        <v>7957</v>
      </c>
      <c r="E2291" t="s">
        <v>1806</v>
      </c>
      <c r="F2291" s="336">
        <v>19773890</v>
      </c>
    </row>
    <row r="2292" spans="1:6">
      <c r="A2292">
        <v>40</v>
      </c>
      <c r="B2292">
        <v>42</v>
      </c>
      <c r="C2292">
        <v>427</v>
      </c>
      <c r="D2292">
        <v>8035</v>
      </c>
      <c r="E2292" t="s">
        <v>1807</v>
      </c>
      <c r="F2292" s="336">
        <v>2492367</v>
      </c>
    </row>
    <row r="2293" spans="1:6">
      <c r="A2293">
        <v>40</v>
      </c>
      <c r="B2293">
        <v>42</v>
      </c>
      <c r="C2293">
        <v>427</v>
      </c>
      <c r="D2293">
        <v>8072</v>
      </c>
      <c r="E2293" t="s">
        <v>1625</v>
      </c>
      <c r="F2293" s="336">
        <v>4395880</v>
      </c>
    </row>
    <row r="2294" spans="1:6">
      <c r="A2294">
        <v>40</v>
      </c>
      <c r="B2294">
        <v>42</v>
      </c>
      <c r="C2294">
        <v>427</v>
      </c>
      <c r="D2294">
        <v>8122</v>
      </c>
      <c r="E2294" t="s">
        <v>1808</v>
      </c>
      <c r="F2294" s="336">
        <v>794560</v>
      </c>
    </row>
    <row r="2295" spans="1:6">
      <c r="A2295">
        <v>40</v>
      </c>
      <c r="B2295">
        <v>42</v>
      </c>
      <c r="C2295">
        <v>427</v>
      </c>
      <c r="D2295">
        <v>8252</v>
      </c>
      <c r="E2295" t="s">
        <v>1809</v>
      </c>
      <c r="F2295" s="336">
        <v>1822315</v>
      </c>
    </row>
    <row r="2296" spans="1:6">
      <c r="A2296">
        <v>40</v>
      </c>
      <c r="B2296">
        <v>42</v>
      </c>
      <c r="C2296">
        <v>427</v>
      </c>
      <c r="D2296">
        <v>8292</v>
      </c>
      <c r="E2296" t="s">
        <v>1531</v>
      </c>
      <c r="F2296" s="336">
        <v>469743</v>
      </c>
    </row>
    <row r="2297" spans="1:6">
      <c r="A2297">
        <v>40</v>
      </c>
      <c r="B2297">
        <v>42</v>
      </c>
      <c r="C2297">
        <v>427</v>
      </c>
      <c r="D2297">
        <v>8456</v>
      </c>
      <c r="E2297" t="s">
        <v>1810</v>
      </c>
      <c r="F2297" s="336">
        <v>3765076</v>
      </c>
    </row>
    <row r="2298" spans="1:6">
      <c r="A2298">
        <v>40</v>
      </c>
      <c r="B2298">
        <v>42</v>
      </c>
      <c r="C2298">
        <v>427</v>
      </c>
      <c r="D2298">
        <v>8463</v>
      </c>
      <c r="E2298" t="s">
        <v>1811</v>
      </c>
      <c r="F2298" s="336">
        <v>2036079</v>
      </c>
    </row>
    <row r="2299" spans="1:6">
      <c r="A2299">
        <v>40</v>
      </c>
      <c r="B2299">
        <v>42</v>
      </c>
      <c r="C2299">
        <v>427</v>
      </c>
      <c r="D2299">
        <v>9040</v>
      </c>
      <c r="E2299" t="s">
        <v>353</v>
      </c>
      <c r="F2299" s="336">
        <v>0</v>
      </c>
    </row>
    <row r="2300" spans="1:6">
      <c r="A2300">
        <v>40</v>
      </c>
      <c r="B2300">
        <v>42</v>
      </c>
      <c r="C2300">
        <v>427</v>
      </c>
      <c r="D2300">
        <v>9455</v>
      </c>
      <c r="E2300" t="s">
        <v>316</v>
      </c>
      <c r="F2300" s="336">
        <v>0</v>
      </c>
    </row>
    <row r="2301" spans="1:6">
      <c r="A2301">
        <v>40</v>
      </c>
      <c r="B2301">
        <v>42</v>
      </c>
      <c r="C2301">
        <v>427</v>
      </c>
      <c r="D2301">
        <v>9492</v>
      </c>
      <c r="E2301" t="s">
        <v>484</v>
      </c>
      <c r="F2301" s="336">
        <v>0</v>
      </c>
    </row>
    <row r="2302" spans="1:6">
      <c r="A2302">
        <v>40</v>
      </c>
      <c r="B2302">
        <v>42</v>
      </c>
      <c r="C2302">
        <v>427</v>
      </c>
      <c r="D2302">
        <v>9743</v>
      </c>
      <c r="E2302" t="s">
        <v>724</v>
      </c>
      <c r="F2302" s="336">
        <v>163559170</v>
      </c>
    </row>
    <row r="2303" spans="1:6">
      <c r="A2303">
        <v>40</v>
      </c>
      <c r="B2303">
        <v>42</v>
      </c>
      <c r="C2303">
        <v>427</v>
      </c>
      <c r="D2303">
        <v>9951</v>
      </c>
      <c r="E2303" t="s">
        <v>320</v>
      </c>
      <c r="F2303" s="336">
        <v>2864818</v>
      </c>
    </row>
    <row r="2304" spans="1:6">
      <c r="A2304">
        <v>40</v>
      </c>
      <c r="B2304">
        <v>42</v>
      </c>
      <c r="C2304">
        <v>428</v>
      </c>
      <c r="D2304">
        <v>81</v>
      </c>
      <c r="E2304" t="s">
        <v>277</v>
      </c>
      <c r="F2304" s="336">
        <v>5500</v>
      </c>
    </row>
    <row r="2305" spans="1:6">
      <c r="A2305">
        <v>40</v>
      </c>
      <c r="B2305">
        <v>42</v>
      </c>
      <c r="C2305">
        <v>428</v>
      </c>
      <c r="D2305">
        <v>96</v>
      </c>
      <c r="E2305" t="s">
        <v>278</v>
      </c>
      <c r="F2305" s="336">
        <v>58544339</v>
      </c>
    </row>
    <row r="2306" spans="1:6">
      <c r="A2306">
        <v>40</v>
      </c>
      <c r="B2306">
        <v>42</v>
      </c>
      <c r="C2306">
        <v>428</v>
      </c>
      <c r="D2306">
        <v>1019</v>
      </c>
      <c r="E2306" t="s">
        <v>1812</v>
      </c>
      <c r="F2306" s="336">
        <v>3824020</v>
      </c>
    </row>
    <row r="2307" spans="1:6">
      <c r="A2307">
        <v>40</v>
      </c>
      <c r="B2307">
        <v>42</v>
      </c>
      <c r="C2307">
        <v>428</v>
      </c>
      <c r="D2307">
        <v>1026</v>
      </c>
      <c r="E2307" t="s">
        <v>1813</v>
      </c>
      <c r="F2307" s="336">
        <v>97870176</v>
      </c>
    </row>
    <row r="2308" spans="1:6">
      <c r="A2308">
        <v>40</v>
      </c>
      <c r="B2308">
        <v>42</v>
      </c>
      <c r="C2308">
        <v>428</v>
      </c>
      <c r="D2308">
        <v>1550</v>
      </c>
      <c r="E2308" t="s">
        <v>1814</v>
      </c>
      <c r="F2308" s="336">
        <v>11372660</v>
      </c>
    </row>
    <row r="2309" spans="1:6">
      <c r="A2309">
        <v>40</v>
      </c>
      <c r="B2309">
        <v>42</v>
      </c>
      <c r="C2309">
        <v>428</v>
      </c>
      <c r="D2309">
        <v>1951</v>
      </c>
      <c r="E2309" t="s">
        <v>1815</v>
      </c>
      <c r="F2309" s="336">
        <v>1816775</v>
      </c>
    </row>
    <row r="2310" spans="1:6">
      <c r="A2310">
        <v>40</v>
      </c>
      <c r="B2310">
        <v>42</v>
      </c>
      <c r="C2310">
        <v>428</v>
      </c>
      <c r="D2310">
        <v>2052</v>
      </c>
      <c r="E2310" t="s">
        <v>1816</v>
      </c>
      <c r="F2310" s="336">
        <v>1624385</v>
      </c>
    </row>
    <row r="2311" spans="1:6">
      <c r="A2311">
        <v>40</v>
      </c>
      <c r="B2311">
        <v>42</v>
      </c>
      <c r="C2311">
        <v>428</v>
      </c>
      <c r="D2311">
        <v>2188</v>
      </c>
      <c r="E2311" t="s">
        <v>1571</v>
      </c>
      <c r="F2311" s="336">
        <v>1355695</v>
      </c>
    </row>
    <row r="2312" spans="1:6">
      <c r="A2312">
        <v>40</v>
      </c>
      <c r="B2312">
        <v>42</v>
      </c>
      <c r="C2312">
        <v>428</v>
      </c>
      <c r="D2312">
        <v>2248</v>
      </c>
      <c r="E2312" t="s">
        <v>1817</v>
      </c>
      <c r="F2312" s="336">
        <v>89389500</v>
      </c>
    </row>
    <row r="2313" spans="1:6">
      <c r="A2313">
        <v>40</v>
      </c>
      <c r="B2313">
        <v>42</v>
      </c>
      <c r="C2313">
        <v>428</v>
      </c>
      <c r="D2313">
        <v>2511</v>
      </c>
      <c r="E2313" t="s">
        <v>1818</v>
      </c>
      <c r="F2313" s="336">
        <v>105512470</v>
      </c>
    </row>
    <row r="2314" spans="1:6">
      <c r="A2314">
        <v>40</v>
      </c>
      <c r="B2314">
        <v>42</v>
      </c>
      <c r="C2314">
        <v>428</v>
      </c>
      <c r="D2314">
        <v>2590</v>
      </c>
      <c r="E2314" t="s">
        <v>1819</v>
      </c>
      <c r="F2314" s="336">
        <v>4617000</v>
      </c>
    </row>
    <row r="2315" spans="1:6">
      <c r="A2315">
        <v>40</v>
      </c>
      <c r="B2315">
        <v>42</v>
      </c>
      <c r="C2315">
        <v>428</v>
      </c>
      <c r="D2315">
        <v>2729</v>
      </c>
      <c r="E2315" t="s">
        <v>1820</v>
      </c>
      <c r="F2315" s="336">
        <v>12232928</v>
      </c>
    </row>
    <row r="2316" spans="1:6">
      <c r="A2316">
        <v>40</v>
      </c>
      <c r="B2316">
        <v>42</v>
      </c>
      <c r="C2316">
        <v>428</v>
      </c>
      <c r="D2316">
        <v>3006</v>
      </c>
      <c r="E2316" t="s">
        <v>1821</v>
      </c>
      <c r="F2316" s="336">
        <v>49760270</v>
      </c>
    </row>
    <row r="2317" spans="1:6">
      <c r="A2317">
        <v>40</v>
      </c>
      <c r="B2317">
        <v>42</v>
      </c>
      <c r="C2317">
        <v>428</v>
      </c>
      <c r="D2317">
        <v>3193</v>
      </c>
      <c r="E2317" t="s">
        <v>1822</v>
      </c>
      <c r="F2317" s="336">
        <v>3365700</v>
      </c>
    </row>
    <row r="2318" spans="1:6">
      <c r="A2318">
        <v>40</v>
      </c>
      <c r="B2318">
        <v>42</v>
      </c>
      <c r="C2318">
        <v>428</v>
      </c>
      <c r="D2318">
        <v>3307</v>
      </c>
      <c r="E2318" t="s">
        <v>1823</v>
      </c>
      <c r="F2318" s="336">
        <v>1027970</v>
      </c>
    </row>
    <row r="2319" spans="1:6">
      <c r="A2319">
        <v>40</v>
      </c>
      <c r="B2319">
        <v>42</v>
      </c>
      <c r="C2319">
        <v>428</v>
      </c>
      <c r="D2319">
        <v>3469</v>
      </c>
      <c r="E2319" t="s">
        <v>1824</v>
      </c>
      <c r="F2319" s="336">
        <v>0</v>
      </c>
    </row>
    <row r="2320" spans="1:6">
      <c r="A2320">
        <v>40</v>
      </c>
      <c r="B2320">
        <v>42</v>
      </c>
      <c r="C2320">
        <v>428</v>
      </c>
      <c r="D2320">
        <v>3563</v>
      </c>
      <c r="E2320" t="s">
        <v>1825</v>
      </c>
      <c r="F2320" s="336">
        <v>301984395</v>
      </c>
    </row>
    <row r="2321" spans="1:6">
      <c r="A2321">
        <v>40</v>
      </c>
      <c r="B2321">
        <v>42</v>
      </c>
      <c r="C2321">
        <v>428</v>
      </c>
      <c r="D2321">
        <v>3579</v>
      </c>
      <c r="E2321" t="s">
        <v>1741</v>
      </c>
      <c r="F2321" s="336">
        <v>2755805</v>
      </c>
    </row>
    <row r="2322" spans="1:6">
      <c r="A2322">
        <v>40</v>
      </c>
      <c r="B2322">
        <v>42</v>
      </c>
      <c r="C2322">
        <v>428</v>
      </c>
      <c r="D2322">
        <v>3589</v>
      </c>
      <c r="E2322" t="s">
        <v>1792</v>
      </c>
      <c r="F2322" s="336">
        <v>36546400</v>
      </c>
    </row>
    <row r="2323" spans="1:6">
      <c r="A2323">
        <v>40</v>
      </c>
      <c r="B2323">
        <v>42</v>
      </c>
      <c r="C2323">
        <v>428</v>
      </c>
      <c r="D2323">
        <v>3664</v>
      </c>
      <c r="E2323" t="s">
        <v>1826</v>
      </c>
      <c r="F2323" s="336">
        <v>15267985</v>
      </c>
    </row>
    <row r="2324" spans="1:6">
      <c r="A2324">
        <v>40</v>
      </c>
      <c r="B2324">
        <v>42</v>
      </c>
      <c r="C2324">
        <v>428</v>
      </c>
      <c r="D2324">
        <v>4295</v>
      </c>
      <c r="E2324" t="s">
        <v>1827</v>
      </c>
      <c r="F2324" s="336">
        <v>13166000</v>
      </c>
    </row>
    <row r="2325" spans="1:6">
      <c r="A2325">
        <v>40</v>
      </c>
      <c r="B2325">
        <v>42</v>
      </c>
      <c r="C2325">
        <v>428</v>
      </c>
      <c r="D2325">
        <v>4497</v>
      </c>
      <c r="E2325" t="s">
        <v>291</v>
      </c>
      <c r="F2325" s="336">
        <v>100685616</v>
      </c>
    </row>
    <row r="2326" spans="1:6">
      <c r="A2326">
        <v>40</v>
      </c>
      <c r="B2326">
        <v>42</v>
      </c>
      <c r="C2326">
        <v>428</v>
      </c>
      <c r="D2326">
        <v>4513</v>
      </c>
      <c r="E2326" t="s">
        <v>365</v>
      </c>
      <c r="F2326" s="336">
        <v>0</v>
      </c>
    </row>
    <row r="2327" spans="1:6">
      <c r="A2327">
        <v>40</v>
      </c>
      <c r="B2327">
        <v>42</v>
      </c>
      <c r="C2327">
        <v>428</v>
      </c>
      <c r="D2327">
        <v>4565</v>
      </c>
      <c r="E2327" t="s">
        <v>1828</v>
      </c>
      <c r="F2327" s="336">
        <v>67000</v>
      </c>
    </row>
    <row r="2328" spans="1:6">
      <c r="A2328">
        <v>40</v>
      </c>
      <c r="B2328">
        <v>42</v>
      </c>
      <c r="C2328">
        <v>428</v>
      </c>
      <c r="D2328">
        <v>4636</v>
      </c>
      <c r="E2328" t="s">
        <v>1829</v>
      </c>
      <c r="F2328" s="336">
        <v>0</v>
      </c>
    </row>
    <row r="2329" spans="1:6">
      <c r="A2329">
        <v>40</v>
      </c>
      <c r="B2329">
        <v>42</v>
      </c>
      <c r="C2329">
        <v>428</v>
      </c>
      <c r="D2329">
        <v>4659</v>
      </c>
      <c r="E2329" t="s">
        <v>1830</v>
      </c>
      <c r="F2329" s="336">
        <v>771006</v>
      </c>
    </row>
    <row r="2330" spans="1:6">
      <c r="A2330">
        <v>40</v>
      </c>
      <c r="B2330">
        <v>42</v>
      </c>
      <c r="C2330">
        <v>428</v>
      </c>
      <c r="D2330">
        <v>5226</v>
      </c>
      <c r="E2330" t="s">
        <v>1831</v>
      </c>
      <c r="F2330" s="336">
        <v>20533210</v>
      </c>
    </row>
    <row r="2331" spans="1:6">
      <c r="A2331">
        <v>40</v>
      </c>
      <c r="B2331">
        <v>42</v>
      </c>
      <c r="C2331">
        <v>428</v>
      </c>
      <c r="D2331">
        <v>5235</v>
      </c>
      <c r="E2331" t="s">
        <v>331</v>
      </c>
      <c r="F2331" s="336">
        <v>175100</v>
      </c>
    </row>
    <row r="2332" spans="1:6">
      <c r="A2332">
        <v>40</v>
      </c>
      <c r="B2332">
        <v>42</v>
      </c>
      <c r="C2332">
        <v>428</v>
      </c>
      <c r="D2332">
        <v>5399</v>
      </c>
      <c r="E2332" t="s">
        <v>1832</v>
      </c>
      <c r="F2332" s="336">
        <v>218540</v>
      </c>
    </row>
    <row r="2333" spans="1:6">
      <c r="A2333">
        <v>40</v>
      </c>
      <c r="B2333">
        <v>42</v>
      </c>
      <c r="C2333">
        <v>428</v>
      </c>
      <c r="D2333">
        <v>5639</v>
      </c>
      <c r="E2333" t="s">
        <v>301</v>
      </c>
      <c r="F2333" s="336">
        <v>2772000</v>
      </c>
    </row>
    <row r="2334" spans="1:6">
      <c r="A2334">
        <v>40</v>
      </c>
      <c r="B2334">
        <v>42</v>
      </c>
      <c r="C2334">
        <v>428</v>
      </c>
      <c r="D2334">
        <v>5782</v>
      </c>
      <c r="E2334" t="s">
        <v>1833</v>
      </c>
      <c r="F2334" s="336">
        <v>0</v>
      </c>
    </row>
    <row r="2335" spans="1:6">
      <c r="A2335">
        <v>40</v>
      </c>
      <c r="B2335">
        <v>42</v>
      </c>
      <c r="C2335">
        <v>428</v>
      </c>
      <c r="D2335">
        <v>5967</v>
      </c>
      <c r="E2335" t="s">
        <v>1834</v>
      </c>
      <c r="F2335" s="336">
        <v>147275859</v>
      </c>
    </row>
    <row r="2336" spans="1:6">
      <c r="A2336">
        <v>40</v>
      </c>
      <c r="B2336">
        <v>42</v>
      </c>
      <c r="C2336">
        <v>428</v>
      </c>
      <c r="D2336">
        <v>7009</v>
      </c>
      <c r="E2336" t="s">
        <v>1835</v>
      </c>
      <c r="F2336" s="336">
        <v>0</v>
      </c>
    </row>
    <row r="2337" spans="1:6">
      <c r="A2337">
        <v>40</v>
      </c>
      <c r="B2337">
        <v>42</v>
      </c>
      <c r="C2337">
        <v>428</v>
      </c>
      <c r="D2337">
        <v>7061</v>
      </c>
      <c r="E2337" t="s">
        <v>1836</v>
      </c>
      <c r="F2337" s="336">
        <v>3694075</v>
      </c>
    </row>
    <row r="2338" spans="1:6">
      <c r="A2338">
        <v>40</v>
      </c>
      <c r="B2338">
        <v>42</v>
      </c>
      <c r="C2338">
        <v>428</v>
      </c>
      <c r="D2338">
        <v>7280</v>
      </c>
      <c r="E2338" t="s">
        <v>1837</v>
      </c>
      <c r="F2338" s="336">
        <v>96721</v>
      </c>
    </row>
    <row r="2339" spans="1:6">
      <c r="A2339">
        <v>40</v>
      </c>
      <c r="B2339">
        <v>42</v>
      </c>
      <c r="C2339">
        <v>428</v>
      </c>
      <c r="D2339">
        <v>7369</v>
      </c>
      <c r="E2339" t="s">
        <v>1838</v>
      </c>
      <c r="F2339" s="336">
        <v>19364945</v>
      </c>
    </row>
    <row r="2340" spans="1:6">
      <c r="A2340">
        <v>40</v>
      </c>
      <c r="B2340">
        <v>42</v>
      </c>
      <c r="C2340">
        <v>428</v>
      </c>
      <c r="D2340">
        <v>7459</v>
      </c>
      <c r="E2340" t="s">
        <v>1839</v>
      </c>
      <c r="F2340" s="336">
        <v>717250</v>
      </c>
    </row>
    <row r="2341" spans="1:6">
      <c r="A2341">
        <v>40</v>
      </c>
      <c r="B2341">
        <v>42</v>
      </c>
      <c r="C2341">
        <v>428</v>
      </c>
      <c r="D2341">
        <v>7625</v>
      </c>
      <c r="E2341" t="s">
        <v>1840</v>
      </c>
      <c r="F2341" s="336">
        <v>0</v>
      </c>
    </row>
    <row r="2342" spans="1:6">
      <c r="A2342">
        <v>40</v>
      </c>
      <c r="B2342">
        <v>42</v>
      </c>
      <c r="C2342">
        <v>428</v>
      </c>
      <c r="D2342">
        <v>7915</v>
      </c>
      <c r="E2342" t="s">
        <v>1841</v>
      </c>
      <c r="F2342" s="336">
        <v>18118340</v>
      </c>
    </row>
    <row r="2343" spans="1:6">
      <c r="A2343">
        <v>40</v>
      </c>
      <c r="B2343">
        <v>42</v>
      </c>
      <c r="C2343">
        <v>428</v>
      </c>
      <c r="D2343">
        <v>7916</v>
      </c>
      <c r="E2343" t="s">
        <v>1842</v>
      </c>
      <c r="F2343" s="336">
        <v>2837505</v>
      </c>
    </row>
    <row r="2344" spans="1:6">
      <c r="A2344">
        <v>40</v>
      </c>
      <c r="B2344">
        <v>42</v>
      </c>
      <c r="C2344">
        <v>428</v>
      </c>
      <c r="D2344">
        <v>7917</v>
      </c>
      <c r="E2344" t="s">
        <v>1843</v>
      </c>
      <c r="F2344" s="336">
        <v>3790080</v>
      </c>
    </row>
    <row r="2345" spans="1:6">
      <c r="A2345">
        <v>40</v>
      </c>
      <c r="B2345">
        <v>42</v>
      </c>
      <c r="C2345">
        <v>428</v>
      </c>
      <c r="D2345">
        <v>7941</v>
      </c>
      <c r="E2345" t="s">
        <v>1844</v>
      </c>
      <c r="F2345" s="336">
        <v>19246170</v>
      </c>
    </row>
    <row r="2346" spans="1:6">
      <c r="A2346">
        <v>40</v>
      </c>
      <c r="B2346">
        <v>42</v>
      </c>
      <c r="C2346">
        <v>428</v>
      </c>
      <c r="D2346">
        <v>7953</v>
      </c>
      <c r="E2346" t="s">
        <v>1845</v>
      </c>
      <c r="F2346" s="336">
        <v>165846682</v>
      </c>
    </row>
    <row r="2347" spans="1:6">
      <c r="A2347">
        <v>40</v>
      </c>
      <c r="B2347">
        <v>42</v>
      </c>
      <c r="C2347">
        <v>428</v>
      </c>
      <c r="D2347">
        <v>8156</v>
      </c>
      <c r="E2347" t="s">
        <v>1846</v>
      </c>
      <c r="F2347" s="336">
        <v>178650</v>
      </c>
    </row>
    <row r="2348" spans="1:6">
      <c r="A2348">
        <v>40</v>
      </c>
      <c r="B2348">
        <v>42</v>
      </c>
      <c r="C2348">
        <v>428</v>
      </c>
      <c r="D2348">
        <v>8293</v>
      </c>
      <c r="E2348" t="s">
        <v>1847</v>
      </c>
      <c r="F2348" s="336">
        <v>100807171</v>
      </c>
    </row>
    <row r="2349" spans="1:6">
      <c r="A2349">
        <v>40</v>
      </c>
      <c r="B2349">
        <v>42</v>
      </c>
      <c r="C2349">
        <v>428</v>
      </c>
      <c r="D2349">
        <v>8335</v>
      </c>
      <c r="E2349" t="s">
        <v>1848</v>
      </c>
      <c r="F2349" s="336">
        <v>44000</v>
      </c>
    </row>
    <row r="2350" spans="1:6">
      <c r="A2350">
        <v>40</v>
      </c>
      <c r="B2350">
        <v>42</v>
      </c>
      <c r="C2350">
        <v>428</v>
      </c>
      <c r="D2350">
        <v>8599</v>
      </c>
      <c r="E2350" t="s">
        <v>314</v>
      </c>
      <c r="F2350" s="336">
        <v>880000</v>
      </c>
    </row>
    <row r="2351" spans="1:6">
      <c r="A2351">
        <v>40</v>
      </c>
      <c r="B2351">
        <v>42</v>
      </c>
      <c r="C2351">
        <v>428</v>
      </c>
      <c r="D2351">
        <v>9054</v>
      </c>
      <c r="E2351" t="s">
        <v>1849</v>
      </c>
      <c r="F2351" s="336">
        <v>0</v>
      </c>
    </row>
    <row r="2352" spans="1:6">
      <c r="A2352">
        <v>40</v>
      </c>
      <c r="B2352">
        <v>42</v>
      </c>
      <c r="C2352">
        <v>428</v>
      </c>
      <c r="D2352">
        <v>9334</v>
      </c>
      <c r="E2352" t="s">
        <v>1850</v>
      </c>
      <c r="F2352" s="336">
        <v>0</v>
      </c>
    </row>
    <row r="2353" spans="1:6">
      <c r="A2353">
        <v>40</v>
      </c>
      <c r="B2353">
        <v>42</v>
      </c>
      <c r="C2353">
        <v>428</v>
      </c>
      <c r="D2353">
        <v>9629</v>
      </c>
      <c r="E2353" t="s">
        <v>1851</v>
      </c>
      <c r="F2353" s="336">
        <v>0</v>
      </c>
    </row>
    <row r="2354" spans="1:6">
      <c r="A2354">
        <v>40</v>
      </c>
      <c r="B2354">
        <v>42</v>
      </c>
      <c r="C2354">
        <v>429</v>
      </c>
      <c r="D2354">
        <v>46</v>
      </c>
      <c r="E2354" t="s">
        <v>1852</v>
      </c>
      <c r="F2354" s="336">
        <v>56100</v>
      </c>
    </row>
    <row r="2355" spans="1:6">
      <c r="A2355">
        <v>40</v>
      </c>
      <c r="B2355">
        <v>42</v>
      </c>
      <c r="C2355">
        <v>429</v>
      </c>
      <c r="D2355">
        <v>81</v>
      </c>
      <c r="E2355" t="s">
        <v>277</v>
      </c>
      <c r="F2355" s="336">
        <v>450000</v>
      </c>
    </row>
    <row r="2356" spans="1:6">
      <c r="A2356">
        <v>40</v>
      </c>
      <c r="B2356">
        <v>42</v>
      </c>
      <c r="C2356">
        <v>429</v>
      </c>
      <c r="D2356">
        <v>96</v>
      </c>
      <c r="E2356" t="s">
        <v>278</v>
      </c>
      <c r="F2356" s="336">
        <v>428100</v>
      </c>
    </row>
    <row r="2357" spans="1:6">
      <c r="A2357">
        <v>40</v>
      </c>
      <c r="B2357">
        <v>42</v>
      </c>
      <c r="C2357">
        <v>429</v>
      </c>
      <c r="D2357">
        <v>842</v>
      </c>
      <c r="E2357" t="s">
        <v>279</v>
      </c>
      <c r="F2357" s="336">
        <v>0</v>
      </c>
    </row>
    <row r="2358" spans="1:6">
      <c r="A2358">
        <v>40</v>
      </c>
      <c r="B2358">
        <v>42</v>
      </c>
      <c r="C2358">
        <v>429</v>
      </c>
      <c r="D2358">
        <v>1242</v>
      </c>
      <c r="E2358" t="s">
        <v>1853</v>
      </c>
      <c r="F2358" s="336">
        <v>9588992</v>
      </c>
    </row>
    <row r="2359" spans="1:6">
      <c r="A2359">
        <v>40</v>
      </c>
      <c r="B2359">
        <v>42</v>
      </c>
      <c r="C2359">
        <v>429</v>
      </c>
      <c r="D2359">
        <v>1511</v>
      </c>
      <c r="E2359" t="s">
        <v>1854</v>
      </c>
      <c r="F2359" s="336">
        <v>351800</v>
      </c>
    </row>
    <row r="2360" spans="1:6">
      <c r="A2360">
        <v>40</v>
      </c>
      <c r="B2360">
        <v>42</v>
      </c>
      <c r="C2360">
        <v>429</v>
      </c>
      <c r="D2360">
        <v>1550</v>
      </c>
      <c r="E2360" t="s">
        <v>1814</v>
      </c>
      <c r="F2360" s="336">
        <v>0</v>
      </c>
    </row>
    <row r="2361" spans="1:6">
      <c r="A2361">
        <v>40</v>
      </c>
      <c r="B2361">
        <v>42</v>
      </c>
      <c r="C2361">
        <v>429</v>
      </c>
      <c r="D2361">
        <v>2128</v>
      </c>
      <c r="E2361" t="s">
        <v>1855</v>
      </c>
      <c r="F2361" s="336">
        <v>0</v>
      </c>
    </row>
    <row r="2362" spans="1:6">
      <c r="A2362">
        <v>40</v>
      </c>
      <c r="B2362">
        <v>42</v>
      </c>
      <c r="C2362">
        <v>429</v>
      </c>
      <c r="D2362">
        <v>2232</v>
      </c>
      <c r="E2362" t="s">
        <v>1856</v>
      </c>
      <c r="F2362" s="336">
        <v>1499310</v>
      </c>
    </row>
    <row r="2363" spans="1:6">
      <c r="A2363">
        <v>40</v>
      </c>
      <c r="B2363">
        <v>42</v>
      </c>
      <c r="C2363">
        <v>429</v>
      </c>
      <c r="D2363">
        <v>2258</v>
      </c>
      <c r="E2363" t="s">
        <v>1857</v>
      </c>
      <c r="F2363" s="336">
        <v>991920</v>
      </c>
    </row>
    <row r="2364" spans="1:6">
      <c r="A2364">
        <v>40</v>
      </c>
      <c r="B2364">
        <v>42</v>
      </c>
      <c r="C2364">
        <v>429</v>
      </c>
      <c r="D2364">
        <v>2693</v>
      </c>
      <c r="E2364" t="s">
        <v>1858</v>
      </c>
      <c r="F2364" s="336">
        <v>24156680</v>
      </c>
    </row>
    <row r="2365" spans="1:6">
      <c r="A2365">
        <v>40</v>
      </c>
      <c r="B2365">
        <v>42</v>
      </c>
      <c r="C2365">
        <v>429</v>
      </c>
      <c r="D2365">
        <v>3076</v>
      </c>
      <c r="E2365" t="s">
        <v>1420</v>
      </c>
      <c r="F2365" s="336">
        <v>4382998</v>
      </c>
    </row>
    <row r="2366" spans="1:6">
      <c r="A2366">
        <v>40</v>
      </c>
      <c r="B2366">
        <v>42</v>
      </c>
      <c r="C2366">
        <v>429</v>
      </c>
      <c r="D2366">
        <v>3199</v>
      </c>
      <c r="E2366" t="s">
        <v>1859</v>
      </c>
      <c r="F2366" s="336">
        <v>1548260</v>
      </c>
    </row>
    <row r="2367" spans="1:6">
      <c r="A2367">
        <v>40</v>
      </c>
      <c r="B2367">
        <v>42</v>
      </c>
      <c r="C2367">
        <v>429</v>
      </c>
      <c r="D2367">
        <v>3579</v>
      </c>
      <c r="E2367" t="s">
        <v>1741</v>
      </c>
      <c r="F2367" s="336">
        <v>6082885</v>
      </c>
    </row>
    <row r="2368" spans="1:6">
      <c r="A2368">
        <v>40</v>
      </c>
      <c r="B2368">
        <v>42</v>
      </c>
      <c r="C2368">
        <v>429</v>
      </c>
      <c r="D2368">
        <v>3792</v>
      </c>
      <c r="E2368" t="s">
        <v>1860</v>
      </c>
      <c r="F2368" s="336">
        <v>830579270</v>
      </c>
    </row>
    <row r="2369" spans="1:6">
      <c r="A2369">
        <v>40</v>
      </c>
      <c r="B2369">
        <v>42</v>
      </c>
      <c r="C2369">
        <v>429</v>
      </c>
      <c r="D2369">
        <v>3946</v>
      </c>
      <c r="E2369" t="s">
        <v>1861</v>
      </c>
      <c r="F2369" s="336">
        <v>3404160</v>
      </c>
    </row>
    <row r="2370" spans="1:6">
      <c r="A2370">
        <v>40</v>
      </c>
      <c r="B2370">
        <v>42</v>
      </c>
      <c r="C2370">
        <v>429</v>
      </c>
      <c r="D2370">
        <v>4162</v>
      </c>
      <c r="E2370" t="s">
        <v>1862</v>
      </c>
      <c r="F2370" s="336">
        <v>26534222</v>
      </c>
    </row>
    <row r="2371" spans="1:6">
      <c r="A2371">
        <v>40</v>
      </c>
      <c r="B2371">
        <v>42</v>
      </c>
      <c r="C2371">
        <v>429</v>
      </c>
      <c r="D2371">
        <v>4707</v>
      </c>
      <c r="E2371" t="s">
        <v>1863</v>
      </c>
      <c r="F2371" s="336">
        <v>0</v>
      </c>
    </row>
    <row r="2372" spans="1:6">
      <c r="A2372">
        <v>40</v>
      </c>
      <c r="B2372">
        <v>42</v>
      </c>
      <c r="C2372">
        <v>429</v>
      </c>
      <c r="D2372">
        <v>4928</v>
      </c>
      <c r="E2372" t="s">
        <v>1864</v>
      </c>
      <c r="F2372" s="336">
        <v>88024490</v>
      </c>
    </row>
    <row r="2373" spans="1:6">
      <c r="A2373">
        <v>40</v>
      </c>
      <c r="B2373">
        <v>42</v>
      </c>
      <c r="C2373">
        <v>429</v>
      </c>
      <c r="D2373">
        <v>4946</v>
      </c>
      <c r="E2373" t="s">
        <v>1865</v>
      </c>
      <c r="F2373" s="336">
        <v>25500</v>
      </c>
    </row>
    <row r="2374" spans="1:6">
      <c r="A2374">
        <v>40</v>
      </c>
      <c r="B2374">
        <v>42</v>
      </c>
      <c r="C2374">
        <v>429</v>
      </c>
      <c r="D2374">
        <v>5235</v>
      </c>
      <c r="E2374" t="s">
        <v>331</v>
      </c>
      <c r="F2374" s="336">
        <v>644200</v>
      </c>
    </row>
    <row r="2375" spans="1:6">
      <c r="A2375">
        <v>40</v>
      </c>
      <c r="B2375">
        <v>42</v>
      </c>
      <c r="C2375">
        <v>429</v>
      </c>
      <c r="D2375">
        <v>5424</v>
      </c>
      <c r="E2375" t="s">
        <v>1866</v>
      </c>
      <c r="F2375" s="336">
        <v>3536610</v>
      </c>
    </row>
    <row r="2376" spans="1:6">
      <c r="A2376">
        <v>40</v>
      </c>
      <c r="B2376">
        <v>42</v>
      </c>
      <c r="C2376">
        <v>429</v>
      </c>
      <c r="D2376">
        <v>5450</v>
      </c>
      <c r="E2376" t="s">
        <v>1867</v>
      </c>
      <c r="F2376" s="336">
        <v>210209078</v>
      </c>
    </row>
    <row r="2377" spans="1:6">
      <c r="A2377">
        <v>40</v>
      </c>
      <c r="B2377">
        <v>42</v>
      </c>
      <c r="C2377">
        <v>429</v>
      </c>
      <c r="D2377">
        <v>5508</v>
      </c>
      <c r="E2377" t="s">
        <v>1795</v>
      </c>
      <c r="F2377" s="336">
        <v>348480</v>
      </c>
    </row>
    <row r="2378" spans="1:6">
      <c r="A2378">
        <v>40</v>
      </c>
      <c r="B2378">
        <v>42</v>
      </c>
      <c r="C2378">
        <v>429</v>
      </c>
      <c r="D2378">
        <v>5535</v>
      </c>
      <c r="E2378" t="s">
        <v>1868</v>
      </c>
      <c r="F2378" s="336">
        <v>12834390</v>
      </c>
    </row>
    <row r="2379" spans="1:6">
      <c r="A2379">
        <v>40</v>
      </c>
      <c r="B2379">
        <v>42</v>
      </c>
      <c r="C2379">
        <v>429</v>
      </c>
      <c r="D2379">
        <v>5554</v>
      </c>
      <c r="E2379" t="s">
        <v>296</v>
      </c>
      <c r="F2379" s="336">
        <v>2305360</v>
      </c>
    </row>
    <row r="2380" spans="1:6">
      <c r="A2380">
        <v>40</v>
      </c>
      <c r="B2380">
        <v>42</v>
      </c>
      <c r="C2380">
        <v>429</v>
      </c>
      <c r="D2380">
        <v>5565</v>
      </c>
      <c r="E2380" t="s">
        <v>297</v>
      </c>
      <c r="F2380" s="336">
        <v>2576480</v>
      </c>
    </row>
    <row r="2381" spans="1:6">
      <c r="A2381">
        <v>40</v>
      </c>
      <c r="B2381">
        <v>42</v>
      </c>
      <c r="C2381">
        <v>429</v>
      </c>
      <c r="D2381">
        <v>5581</v>
      </c>
      <c r="E2381" t="s">
        <v>298</v>
      </c>
      <c r="F2381" s="336">
        <v>2429000</v>
      </c>
    </row>
    <row r="2382" spans="1:6">
      <c r="A2382">
        <v>40</v>
      </c>
      <c r="B2382">
        <v>42</v>
      </c>
      <c r="C2382">
        <v>429</v>
      </c>
      <c r="D2382">
        <v>5614</v>
      </c>
      <c r="E2382" t="s">
        <v>300</v>
      </c>
      <c r="F2382" s="336">
        <v>314062616</v>
      </c>
    </row>
    <row r="2383" spans="1:6">
      <c r="A2383">
        <v>40</v>
      </c>
      <c r="B2383">
        <v>42</v>
      </c>
      <c r="C2383">
        <v>429</v>
      </c>
      <c r="D2383">
        <v>5639</v>
      </c>
      <c r="E2383" t="s">
        <v>301</v>
      </c>
      <c r="F2383" s="336">
        <v>21083692</v>
      </c>
    </row>
    <row r="2384" spans="1:6">
      <c r="A2384">
        <v>40</v>
      </c>
      <c r="B2384">
        <v>42</v>
      </c>
      <c r="C2384">
        <v>429</v>
      </c>
      <c r="D2384">
        <v>5782</v>
      </c>
      <c r="E2384" t="s">
        <v>1833</v>
      </c>
      <c r="F2384" s="336">
        <v>121534837</v>
      </c>
    </row>
    <row r="2385" spans="1:6">
      <c r="A2385">
        <v>40</v>
      </c>
      <c r="B2385">
        <v>42</v>
      </c>
      <c r="C2385">
        <v>429</v>
      </c>
      <c r="D2385">
        <v>5895</v>
      </c>
      <c r="E2385" t="s">
        <v>1675</v>
      </c>
      <c r="F2385" s="336">
        <v>0</v>
      </c>
    </row>
    <row r="2386" spans="1:6">
      <c r="A2386">
        <v>40</v>
      </c>
      <c r="B2386">
        <v>42</v>
      </c>
      <c r="C2386">
        <v>429</v>
      </c>
      <c r="D2386">
        <v>6426</v>
      </c>
      <c r="E2386" t="s">
        <v>1869</v>
      </c>
      <c r="F2386" s="336">
        <v>5057500</v>
      </c>
    </row>
    <row r="2387" spans="1:6">
      <c r="A2387">
        <v>40</v>
      </c>
      <c r="B2387">
        <v>42</v>
      </c>
      <c r="C2387">
        <v>429</v>
      </c>
      <c r="D2387">
        <v>6926</v>
      </c>
      <c r="E2387" t="s">
        <v>1870</v>
      </c>
      <c r="F2387" s="336">
        <v>-21236</v>
      </c>
    </row>
    <row r="2388" spans="1:6">
      <c r="A2388">
        <v>40</v>
      </c>
      <c r="B2388">
        <v>42</v>
      </c>
      <c r="C2388">
        <v>429</v>
      </c>
      <c r="D2388">
        <v>7286</v>
      </c>
      <c r="E2388" t="s">
        <v>1871</v>
      </c>
      <c r="F2388" s="336">
        <v>3461360</v>
      </c>
    </row>
    <row r="2389" spans="1:6">
      <c r="A2389">
        <v>40</v>
      </c>
      <c r="B2389">
        <v>42</v>
      </c>
      <c r="C2389">
        <v>429</v>
      </c>
      <c r="D2389">
        <v>7385</v>
      </c>
      <c r="E2389" t="s">
        <v>1872</v>
      </c>
      <c r="F2389" s="336">
        <v>80000</v>
      </c>
    </row>
    <row r="2390" spans="1:6">
      <c r="A2390">
        <v>40</v>
      </c>
      <c r="B2390">
        <v>42</v>
      </c>
      <c r="C2390">
        <v>429</v>
      </c>
      <c r="D2390">
        <v>7456</v>
      </c>
      <c r="E2390" t="s">
        <v>307</v>
      </c>
      <c r="F2390" s="336">
        <v>8226011</v>
      </c>
    </row>
    <row r="2391" spans="1:6">
      <c r="A2391">
        <v>40</v>
      </c>
      <c r="B2391">
        <v>42</v>
      </c>
      <c r="C2391">
        <v>429</v>
      </c>
      <c r="D2391">
        <v>7479</v>
      </c>
      <c r="E2391" t="s">
        <v>1873</v>
      </c>
      <c r="F2391" s="336">
        <v>40729270</v>
      </c>
    </row>
    <row r="2392" spans="1:6">
      <c r="A2392">
        <v>40</v>
      </c>
      <c r="B2392">
        <v>42</v>
      </c>
      <c r="C2392">
        <v>429</v>
      </c>
      <c r="D2392">
        <v>7544</v>
      </c>
      <c r="E2392" t="s">
        <v>1874</v>
      </c>
      <c r="F2392" s="336">
        <v>588000</v>
      </c>
    </row>
    <row r="2393" spans="1:6">
      <c r="A2393">
        <v>40</v>
      </c>
      <c r="B2393">
        <v>42</v>
      </c>
      <c r="C2393">
        <v>429</v>
      </c>
      <c r="D2393">
        <v>7655</v>
      </c>
      <c r="E2393" t="s">
        <v>1875</v>
      </c>
      <c r="F2393" s="336">
        <v>6731000</v>
      </c>
    </row>
    <row r="2394" spans="1:6">
      <c r="A2394">
        <v>40</v>
      </c>
      <c r="B2394">
        <v>42</v>
      </c>
      <c r="C2394">
        <v>429</v>
      </c>
      <c r="D2394">
        <v>7675</v>
      </c>
      <c r="E2394" t="s">
        <v>1876</v>
      </c>
      <c r="F2394" s="336">
        <v>7901250</v>
      </c>
    </row>
    <row r="2395" spans="1:6">
      <c r="A2395">
        <v>40</v>
      </c>
      <c r="B2395">
        <v>42</v>
      </c>
      <c r="C2395">
        <v>429</v>
      </c>
      <c r="D2395">
        <v>7831</v>
      </c>
      <c r="E2395" t="s">
        <v>1877</v>
      </c>
      <c r="F2395" s="336">
        <v>73350</v>
      </c>
    </row>
    <row r="2396" spans="1:6">
      <c r="A2396">
        <v>40</v>
      </c>
      <c r="B2396">
        <v>42</v>
      </c>
      <c r="C2396">
        <v>429</v>
      </c>
      <c r="D2396">
        <v>7847</v>
      </c>
      <c r="E2396" t="s">
        <v>1878</v>
      </c>
      <c r="F2396" s="336">
        <v>458037</v>
      </c>
    </row>
    <row r="2397" spans="1:6">
      <c r="A2397">
        <v>40</v>
      </c>
      <c r="B2397">
        <v>42</v>
      </c>
      <c r="C2397">
        <v>429</v>
      </c>
      <c r="D2397">
        <v>7902</v>
      </c>
      <c r="E2397" t="s">
        <v>1879</v>
      </c>
      <c r="F2397" s="336">
        <v>652370</v>
      </c>
    </row>
    <row r="2398" spans="1:6">
      <c r="A2398">
        <v>40</v>
      </c>
      <c r="B2398">
        <v>42</v>
      </c>
      <c r="C2398">
        <v>429</v>
      </c>
      <c r="D2398">
        <v>7991</v>
      </c>
      <c r="E2398" t="s">
        <v>1880</v>
      </c>
      <c r="F2398" s="336">
        <v>5900840</v>
      </c>
    </row>
    <row r="2399" spans="1:6">
      <c r="A2399">
        <v>40</v>
      </c>
      <c r="B2399">
        <v>42</v>
      </c>
      <c r="C2399">
        <v>429</v>
      </c>
      <c r="D2399">
        <v>8093</v>
      </c>
      <c r="E2399" t="s">
        <v>1881</v>
      </c>
      <c r="F2399" s="336">
        <v>3592946</v>
      </c>
    </row>
    <row r="2400" spans="1:6">
      <c r="A2400">
        <v>40</v>
      </c>
      <c r="B2400">
        <v>42</v>
      </c>
      <c r="C2400">
        <v>429</v>
      </c>
      <c r="D2400">
        <v>8300</v>
      </c>
      <c r="E2400" t="s">
        <v>1882</v>
      </c>
      <c r="F2400" s="336">
        <v>2623890</v>
      </c>
    </row>
    <row r="2401" spans="1:6">
      <c r="A2401">
        <v>40</v>
      </c>
      <c r="B2401">
        <v>42</v>
      </c>
      <c r="C2401">
        <v>429</v>
      </c>
      <c r="D2401">
        <v>8308</v>
      </c>
      <c r="E2401" t="s">
        <v>1883</v>
      </c>
      <c r="F2401" s="336">
        <v>7660160</v>
      </c>
    </row>
    <row r="2402" spans="1:6">
      <c r="A2402">
        <v>40</v>
      </c>
      <c r="B2402">
        <v>42</v>
      </c>
      <c r="C2402">
        <v>429</v>
      </c>
      <c r="D2402">
        <v>8498</v>
      </c>
      <c r="E2402" t="s">
        <v>1884</v>
      </c>
      <c r="F2402" s="336">
        <v>4800000</v>
      </c>
    </row>
    <row r="2403" spans="1:6">
      <c r="A2403">
        <v>40</v>
      </c>
      <c r="B2403">
        <v>42</v>
      </c>
      <c r="C2403">
        <v>429</v>
      </c>
      <c r="D2403">
        <v>8962</v>
      </c>
      <c r="E2403" t="s">
        <v>1885</v>
      </c>
      <c r="F2403" s="336">
        <v>8872200</v>
      </c>
    </row>
    <row r="2404" spans="1:6">
      <c r="A2404">
        <v>40</v>
      </c>
      <c r="B2404">
        <v>42</v>
      </c>
      <c r="C2404">
        <v>429</v>
      </c>
      <c r="D2404">
        <v>9042</v>
      </c>
      <c r="E2404" t="s">
        <v>1886</v>
      </c>
      <c r="F2404" s="336">
        <v>42611560</v>
      </c>
    </row>
    <row r="2405" spans="1:6">
      <c r="A2405">
        <v>40</v>
      </c>
      <c r="B2405">
        <v>42</v>
      </c>
      <c r="C2405">
        <v>429</v>
      </c>
      <c r="D2405">
        <v>9179</v>
      </c>
      <c r="E2405" t="s">
        <v>1887</v>
      </c>
      <c r="F2405" s="336">
        <v>0</v>
      </c>
    </row>
    <row r="2406" spans="1:6">
      <c r="A2406">
        <v>40</v>
      </c>
      <c r="B2406">
        <v>42</v>
      </c>
      <c r="C2406">
        <v>429</v>
      </c>
      <c r="D2406">
        <v>9192</v>
      </c>
      <c r="E2406" t="s">
        <v>668</v>
      </c>
      <c r="F2406" s="336">
        <v>0</v>
      </c>
    </row>
    <row r="2407" spans="1:6">
      <c r="A2407">
        <v>40</v>
      </c>
      <c r="B2407">
        <v>42</v>
      </c>
      <c r="C2407">
        <v>429</v>
      </c>
      <c r="D2407">
        <v>9346</v>
      </c>
      <c r="E2407" t="s">
        <v>1888</v>
      </c>
      <c r="F2407" s="336">
        <v>4174740</v>
      </c>
    </row>
    <row r="2408" spans="1:6">
      <c r="A2408">
        <v>40</v>
      </c>
      <c r="B2408">
        <v>42</v>
      </c>
      <c r="C2408">
        <v>429</v>
      </c>
      <c r="D2408">
        <v>9396</v>
      </c>
      <c r="E2408" t="s">
        <v>1889</v>
      </c>
      <c r="F2408" s="336">
        <v>520000</v>
      </c>
    </row>
    <row r="2409" spans="1:6">
      <c r="A2409">
        <v>40</v>
      </c>
      <c r="B2409">
        <v>42</v>
      </c>
      <c r="C2409">
        <v>429</v>
      </c>
      <c r="D2409">
        <v>9461</v>
      </c>
      <c r="E2409" t="s">
        <v>1890</v>
      </c>
      <c r="F2409" s="336">
        <v>0</v>
      </c>
    </row>
    <row r="2410" spans="1:6">
      <c r="A2410">
        <v>40</v>
      </c>
      <c r="B2410">
        <v>42</v>
      </c>
      <c r="C2410">
        <v>429</v>
      </c>
      <c r="D2410">
        <v>9504</v>
      </c>
      <c r="E2410" t="s">
        <v>1891</v>
      </c>
      <c r="F2410" s="336">
        <v>0</v>
      </c>
    </row>
    <row r="2411" spans="1:6">
      <c r="A2411">
        <v>40</v>
      </c>
      <c r="B2411">
        <v>47</v>
      </c>
      <c r="C2411">
        <v>471</v>
      </c>
      <c r="D2411">
        <v>81</v>
      </c>
      <c r="E2411" t="s">
        <v>277</v>
      </c>
      <c r="F2411" s="336">
        <v>28800</v>
      </c>
    </row>
    <row r="2412" spans="1:6">
      <c r="A2412">
        <v>40</v>
      </c>
      <c r="B2412">
        <v>47</v>
      </c>
      <c r="C2412">
        <v>471</v>
      </c>
      <c r="D2412">
        <v>96</v>
      </c>
      <c r="E2412" t="s">
        <v>278</v>
      </c>
      <c r="F2412" s="336">
        <v>13563606</v>
      </c>
    </row>
    <row r="2413" spans="1:6">
      <c r="A2413">
        <v>40</v>
      </c>
      <c r="B2413">
        <v>47</v>
      </c>
      <c r="C2413">
        <v>471</v>
      </c>
      <c r="D2413">
        <v>842</v>
      </c>
      <c r="E2413" t="s">
        <v>279</v>
      </c>
      <c r="F2413" s="336">
        <v>0</v>
      </c>
    </row>
    <row r="2414" spans="1:6">
      <c r="A2414">
        <v>40</v>
      </c>
      <c r="B2414">
        <v>47</v>
      </c>
      <c r="C2414">
        <v>471</v>
      </c>
      <c r="D2414">
        <v>847</v>
      </c>
      <c r="E2414" t="s">
        <v>279</v>
      </c>
      <c r="F2414" s="336">
        <v>265600</v>
      </c>
    </row>
    <row r="2415" spans="1:6">
      <c r="A2415">
        <v>40</v>
      </c>
      <c r="B2415">
        <v>47</v>
      </c>
      <c r="C2415">
        <v>471</v>
      </c>
      <c r="D2415">
        <v>1091</v>
      </c>
      <c r="E2415" t="s">
        <v>1892</v>
      </c>
      <c r="F2415" s="336">
        <v>0</v>
      </c>
    </row>
    <row r="2416" spans="1:6">
      <c r="A2416">
        <v>40</v>
      </c>
      <c r="B2416">
        <v>47</v>
      </c>
      <c r="C2416">
        <v>471</v>
      </c>
      <c r="D2416">
        <v>1094</v>
      </c>
      <c r="E2416" t="s">
        <v>1893</v>
      </c>
      <c r="F2416" s="336">
        <v>0</v>
      </c>
    </row>
    <row r="2417" spans="1:6">
      <c r="A2417">
        <v>40</v>
      </c>
      <c r="B2417">
        <v>47</v>
      </c>
      <c r="C2417">
        <v>471</v>
      </c>
      <c r="D2417">
        <v>1182</v>
      </c>
      <c r="E2417" t="s">
        <v>1894</v>
      </c>
      <c r="F2417" s="336">
        <v>46300</v>
      </c>
    </row>
    <row r="2418" spans="1:6">
      <c r="A2418">
        <v>40</v>
      </c>
      <c r="B2418">
        <v>47</v>
      </c>
      <c r="C2418">
        <v>471</v>
      </c>
      <c r="D2418">
        <v>1313</v>
      </c>
      <c r="E2418" t="s">
        <v>1562</v>
      </c>
      <c r="F2418" s="336">
        <v>0</v>
      </c>
    </row>
    <row r="2419" spans="1:6">
      <c r="A2419">
        <v>40</v>
      </c>
      <c r="B2419">
        <v>47</v>
      </c>
      <c r="C2419">
        <v>471</v>
      </c>
      <c r="D2419">
        <v>1851</v>
      </c>
      <c r="E2419" t="s">
        <v>1895</v>
      </c>
      <c r="F2419" s="336">
        <v>207000</v>
      </c>
    </row>
    <row r="2420" spans="1:6">
      <c r="A2420">
        <v>40</v>
      </c>
      <c r="B2420">
        <v>47</v>
      </c>
      <c r="C2420">
        <v>471</v>
      </c>
      <c r="D2420">
        <v>2305</v>
      </c>
      <c r="E2420" t="s">
        <v>1896</v>
      </c>
      <c r="F2420" s="336">
        <v>43306</v>
      </c>
    </row>
    <row r="2421" spans="1:6">
      <c r="A2421">
        <v>40</v>
      </c>
      <c r="B2421">
        <v>47</v>
      </c>
      <c r="C2421">
        <v>471</v>
      </c>
      <c r="D2421">
        <v>2609</v>
      </c>
      <c r="E2421" t="s">
        <v>1897</v>
      </c>
      <c r="F2421" s="336">
        <v>0</v>
      </c>
    </row>
    <row r="2422" spans="1:6">
      <c r="A2422">
        <v>40</v>
      </c>
      <c r="B2422">
        <v>47</v>
      </c>
      <c r="C2422">
        <v>471</v>
      </c>
      <c r="D2422">
        <v>2822</v>
      </c>
      <c r="E2422" t="s">
        <v>1315</v>
      </c>
      <c r="F2422" s="336">
        <v>0</v>
      </c>
    </row>
    <row r="2423" spans="1:6">
      <c r="A2423">
        <v>40</v>
      </c>
      <c r="B2423">
        <v>47</v>
      </c>
      <c r="C2423">
        <v>471</v>
      </c>
      <c r="D2423">
        <v>3402</v>
      </c>
      <c r="E2423" t="s">
        <v>1582</v>
      </c>
      <c r="F2423" s="336">
        <v>0</v>
      </c>
    </row>
    <row r="2424" spans="1:6">
      <c r="A2424">
        <v>40</v>
      </c>
      <c r="B2424">
        <v>47</v>
      </c>
      <c r="C2424">
        <v>471</v>
      </c>
      <c r="D2424">
        <v>3858</v>
      </c>
      <c r="E2424" t="s">
        <v>312</v>
      </c>
      <c r="F2424" s="336">
        <v>503550</v>
      </c>
    </row>
    <row r="2425" spans="1:6">
      <c r="A2425">
        <v>40</v>
      </c>
      <c r="B2425">
        <v>47</v>
      </c>
      <c r="C2425">
        <v>471</v>
      </c>
      <c r="D2425">
        <v>3981</v>
      </c>
      <c r="E2425" t="s">
        <v>1325</v>
      </c>
      <c r="F2425" s="336">
        <v>0</v>
      </c>
    </row>
    <row r="2426" spans="1:6">
      <c r="A2426">
        <v>40</v>
      </c>
      <c r="B2426">
        <v>47</v>
      </c>
      <c r="C2426">
        <v>471</v>
      </c>
      <c r="D2426">
        <v>4033</v>
      </c>
      <c r="E2426" t="s">
        <v>1326</v>
      </c>
      <c r="F2426" s="336">
        <v>96400</v>
      </c>
    </row>
    <row r="2427" spans="1:6">
      <c r="A2427">
        <v>40</v>
      </c>
      <c r="B2427">
        <v>47</v>
      </c>
      <c r="C2427">
        <v>471</v>
      </c>
      <c r="D2427">
        <v>4294</v>
      </c>
      <c r="E2427" t="s">
        <v>1898</v>
      </c>
      <c r="F2427" s="336">
        <v>3596800</v>
      </c>
    </row>
    <row r="2428" spans="1:6">
      <c r="A2428">
        <v>40</v>
      </c>
      <c r="B2428">
        <v>47</v>
      </c>
      <c r="C2428">
        <v>471</v>
      </c>
      <c r="D2428">
        <v>4477</v>
      </c>
      <c r="E2428" t="s">
        <v>1270</v>
      </c>
      <c r="F2428" s="336">
        <v>3712800</v>
      </c>
    </row>
    <row r="2429" spans="1:6">
      <c r="A2429">
        <v>40</v>
      </c>
      <c r="B2429">
        <v>47</v>
      </c>
      <c r="C2429">
        <v>471</v>
      </c>
      <c r="D2429">
        <v>5115</v>
      </c>
      <c r="E2429" t="s">
        <v>1597</v>
      </c>
      <c r="F2429" s="336">
        <v>1014148</v>
      </c>
    </row>
    <row r="2430" spans="1:6">
      <c r="A2430">
        <v>40</v>
      </c>
      <c r="B2430">
        <v>47</v>
      </c>
      <c r="C2430">
        <v>471</v>
      </c>
      <c r="D2430">
        <v>5458</v>
      </c>
      <c r="E2430" t="s">
        <v>843</v>
      </c>
      <c r="F2430" s="336">
        <v>0</v>
      </c>
    </row>
    <row r="2431" spans="1:6">
      <c r="A2431">
        <v>40</v>
      </c>
      <c r="B2431">
        <v>47</v>
      </c>
      <c r="C2431">
        <v>471</v>
      </c>
      <c r="D2431">
        <v>5849</v>
      </c>
      <c r="E2431" t="s">
        <v>1334</v>
      </c>
      <c r="F2431" s="336">
        <v>0</v>
      </c>
    </row>
    <row r="2432" spans="1:6">
      <c r="A2432">
        <v>40</v>
      </c>
      <c r="B2432">
        <v>47</v>
      </c>
      <c r="C2432">
        <v>471</v>
      </c>
      <c r="D2432">
        <v>5876</v>
      </c>
      <c r="E2432" t="s">
        <v>1335</v>
      </c>
      <c r="F2432" s="336">
        <v>0</v>
      </c>
    </row>
    <row r="2433" spans="1:6">
      <c r="A2433">
        <v>40</v>
      </c>
      <c r="B2433">
        <v>47</v>
      </c>
      <c r="C2433">
        <v>471</v>
      </c>
      <c r="D2433">
        <v>5989</v>
      </c>
      <c r="E2433" t="s">
        <v>1337</v>
      </c>
      <c r="F2433" s="336">
        <v>0</v>
      </c>
    </row>
    <row r="2434" spans="1:6">
      <c r="A2434">
        <v>40</v>
      </c>
      <c r="B2434">
        <v>47</v>
      </c>
      <c r="C2434">
        <v>471</v>
      </c>
      <c r="D2434">
        <v>5993</v>
      </c>
      <c r="E2434" t="s">
        <v>1338</v>
      </c>
      <c r="F2434" s="336">
        <v>0</v>
      </c>
    </row>
    <row r="2435" spans="1:6">
      <c r="A2435">
        <v>40</v>
      </c>
      <c r="B2435">
        <v>47</v>
      </c>
      <c r="C2435">
        <v>471</v>
      </c>
      <c r="D2435">
        <v>6002</v>
      </c>
      <c r="E2435" t="s">
        <v>1339</v>
      </c>
      <c r="F2435" s="336">
        <v>0</v>
      </c>
    </row>
    <row r="2436" spans="1:6">
      <c r="A2436">
        <v>40</v>
      </c>
      <c r="B2436">
        <v>47</v>
      </c>
      <c r="C2436">
        <v>471</v>
      </c>
      <c r="D2436">
        <v>6032</v>
      </c>
      <c r="E2436" t="s">
        <v>1340</v>
      </c>
      <c r="F2436" s="336">
        <v>0</v>
      </c>
    </row>
    <row r="2437" spans="1:6">
      <c r="A2437">
        <v>40</v>
      </c>
      <c r="B2437">
        <v>47</v>
      </c>
      <c r="C2437">
        <v>471</v>
      </c>
      <c r="D2437">
        <v>6034</v>
      </c>
      <c r="E2437" t="s">
        <v>1341</v>
      </c>
      <c r="F2437" s="336">
        <v>0</v>
      </c>
    </row>
    <row r="2438" spans="1:6">
      <c r="A2438">
        <v>40</v>
      </c>
      <c r="B2438">
        <v>47</v>
      </c>
      <c r="C2438">
        <v>471</v>
      </c>
      <c r="D2438">
        <v>6035</v>
      </c>
      <c r="E2438" t="s">
        <v>1342</v>
      </c>
      <c r="F2438" s="336">
        <v>0</v>
      </c>
    </row>
    <row r="2439" spans="1:6">
      <c r="A2439">
        <v>40</v>
      </c>
      <c r="B2439">
        <v>47</v>
      </c>
      <c r="C2439">
        <v>471</v>
      </c>
      <c r="D2439">
        <v>6044</v>
      </c>
      <c r="E2439" t="s">
        <v>1343</v>
      </c>
      <c r="F2439" s="336">
        <v>0</v>
      </c>
    </row>
    <row r="2440" spans="1:6">
      <c r="A2440">
        <v>40</v>
      </c>
      <c r="B2440">
        <v>47</v>
      </c>
      <c r="C2440">
        <v>471</v>
      </c>
      <c r="D2440">
        <v>6049</v>
      </c>
      <c r="E2440" t="s">
        <v>1344</v>
      </c>
      <c r="F2440" s="336">
        <v>0</v>
      </c>
    </row>
    <row r="2441" spans="1:6">
      <c r="A2441">
        <v>40</v>
      </c>
      <c r="B2441">
        <v>47</v>
      </c>
      <c r="C2441">
        <v>471</v>
      </c>
      <c r="D2441">
        <v>6052</v>
      </c>
      <c r="E2441" t="s">
        <v>1345</v>
      </c>
      <c r="F2441" s="336">
        <v>0</v>
      </c>
    </row>
    <row r="2442" spans="1:6">
      <c r="A2442">
        <v>40</v>
      </c>
      <c r="B2442">
        <v>47</v>
      </c>
      <c r="C2442">
        <v>471</v>
      </c>
      <c r="D2442">
        <v>6069</v>
      </c>
      <c r="E2442" t="s">
        <v>1346</v>
      </c>
      <c r="F2442" s="336">
        <v>0</v>
      </c>
    </row>
    <row r="2443" spans="1:6">
      <c r="A2443">
        <v>40</v>
      </c>
      <c r="B2443">
        <v>47</v>
      </c>
      <c r="C2443">
        <v>471</v>
      </c>
      <c r="D2443">
        <v>6073</v>
      </c>
      <c r="E2443" t="s">
        <v>1347</v>
      </c>
      <c r="F2443" s="336">
        <v>0</v>
      </c>
    </row>
    <row r="2444" spans="1:6">
      <c r="A2444">
        <v>40</v>
      </c>
      <c r="B2444">
        <v>47</v>
      </c>
      <c r="C2444">
        <v>471</v>
      </c>
      <c r="D2444">
        <v>6076</v>
      </c>
      <c r="E2444" t="s">
        <v>1348</v>
      </c>
      <c r="F2444" s="336">
        <v>0</v>
      </c>
    </row>
    <row r="2445" spans="1:6">
      <c r="A2445">
        <v>40</v>
      </c>
      <c r="B2445">
        <v>47</v>
      </c>
      <c r="C2445">
        <v>471</v>
      </c>
      <c r="D2445">
        <v>6136</v>
      </c>
      <c r="E2445" t="s">
        <v>1349</v>
      </c>
      <c r="F2445" s="336">
        <v>0</v>
      </c>
    </row>
    <row r="2446" spans="1:6">
      <c r="A2446">
        <v>40</v>
      </c>
      <c r="B2446">
        <v>47</v>
      </c>
      <c r="C2446">
        <v>471</v>
      </c>
      <c r="D2446">
        <v>6145</v>
      </c>
      <c r="E2446" t="s">
        <v>1350</v>
      </c>
      <c r="F2446" s="336">
        <v>0</v>
      </c>
    </row>
    <row r="2447" spans="1:6">
      <c r="A2447">
        <v>40</v>
      </c>
      <c r="B2447">
        <v>47</v>
      </c>
      <c r="C2447">
        <v>471</v>
      </c>
      <c r="D2447">
        <v>6181</v>
      </c>
      <c r="E2447" t="s">
        <v>1351</v>
      </c>
      <c r="F2447" s="336">
        <v>0</v>
      </c>
    </row>
    <row r="2448" spans="1:6">
      <c r="A2448">
        <v>40</v>
      </c>
      <c r="B2448">
        <v>47</v>
      </c>
      <c r="C2448">
        <v>471</v>
      </c>
      <c r="D2448">
        <v>6198</v>
      </c>
      <c r="E2448" t="s">
        <v>1677</v>
      </c>
      <c r="F2448" s="336">
        <v>971121</v>
      </c>
    </row>
    <row r="2449" spans="1:6">
      <c r="A2449">
        <v>40</v>
      </c>
      <c r="B2449">
        <v>47</v>
      </c>
      <c r="C2449">
        <v>471</v>
      </c>
      <c r="D2449">
        <v>6214</v>
      </c>
      <c r="E2449" t="s">
        <v>1352</v>
      </c>
      <c r="F2449" s="336">
        <v>0</v>
      </c>
    </row>
    <row r="2450" spans="1:6">
      <c r="A2450">
        <v>40</v>
      </c>
      <c r="B2450">
        <v>47</v>
      </c>
      <c r="C2450">
        <v>471</v>
      </c>
      <c r="D2450">
        <v>6221</v>
      </c>
      <c r="E2450" t="s">
        <v>1353</v>
      </c>
      <c r="F2450" s="336">
        <v>0</v>
      </c>
    </row>
    <row r="2451" spans="1:6">
      <c r="A2451">
        <v>40</v>
      </c>
      <c r="B2451">
        <v>47</v>
      </c>
      <c r="C2451">
        <v>471</v>
      </c>
      <c r="D2451">
        <v>6227</v>
      </c>
      <c r="E2451" t="s">
        <v>1354</v>
      </c>
      <c r="F2451" s="336">
        <v>0</v>
      </c>
    </row>
    <row r="2452" spans="1:6">
      <c r="A2452">
        <v>40</v>
      </c>
      <c r="B2452">
        <v>47</v>
      </c>
      <c r="C2452">
        <v>471</v>
      </c>
      <c r="D2452">
        <v>6228</v>
      </c>
      <c r="E2452" t="s">
        <v>1355</v>
      </c>
      <c r="F2452" s="336">
        <v>0</v>
      </c>
    </row>
    <row r="2453" spans="1:6">
      <c r="A2453">
        <v>40</v>
      </c>
      <c r="B2453">
        <v>47</v>
      </c>
      <c r="C2453">
        <v>471</v>
      </c>
      <c r="D2453">
        <v>6251</v>
      </c>
      <c r="E2453" t="s">
        <v>1356</v>
      </c>
      <c r="F2453" s="336">
        <v>0</v>
      </c>
    </row>
    <row r="2454" spans="1:6">
      <c r="A2454">
        <v>40</v>
      </c>
      <c r="B2454">
        <v>47</v>
      </c>
      <c r="C2454">
        <v>471</v>
      </c>
      <c r="D2454">
        <v>6256</v>
      </c>
      <c r="E2454" t="s">
        <v>1357</v>
      </c>
      <c r="F2454" s="336">
        <v>0</v>
      </c>
    </row>
    <row r="2455" spans="1:6">
      <c r="A2455">
        <v>40</v>
      </c>
      <c r="B2455">
        <v>47</v>
      </c>
      <c r="C2455">
        <v>471</v>
      </c>
      <c r="D2455">
        <v>6257</v>
      </c>
      <c r="E2455" t="s">
        <v>1358</v>
      </c>
      <c r="F2455" s="336">
        <v>0</v>
      </c>
    </row>
    <row r="2456" spans="1:6">
      <c r="A2456">
        <v>40</v>
      </c>
      <c r="B2456">
        <v>47</v>
      </c>
      <c r="C2456">
        <v>471</v>
      </c>
      <c r="D2456">
        <v>6287</v>
      </c>
      <c r="E2456" t="s">
        <v>1359</v>
      </c>
      <c r="F2456" s="336">
        <v>0</v>
      </c>
    </row>
    <row r="2457" spans="1:6">
      <c r="A2457">
        <v>40</v>
      </c>
      <c r="B2457">
        <v>47</v>
      </c>
      <c r="C2457">
        <v>471</v>
      </c>
      <c r="D2457">
        <v>6589</v>
      </c>
      <c r="E2457" t="s">
        <v>1360</v>
      </c>
      <c r="F2457" s="336">
        <v>0</v>
      </c>
    </row>
    <row r="2458" spans="1:6">
      <c r="A2458">
        <v>40</v>
      </c>
      <c r="B2458">
        <v>47</v>
      </c>
      <c r="C2458">
        <v>471</v>
      </c>
      <c r="D2458">
        <v>7068</v>
      </c>
      <c r="E2458" t="s">
        <v>1899</v>
      </c>
      <c r="F2458" s="336">
        <v>42000</v>
      </c>
    </row>
    <row r="2459" spans="1:6">
      <c r="A2459">
        <v>40</v>
      </c>
      <c r="B2459">
        <v>47</v>
      </c>
      <c r="C2459">
        <v>471</v>
      </c>
      <c r="D2459">
        <v>7315</v>
      </c>
      <c r="E2459" t="s">
        <v>1364</v>
      </c>
      <c r="F2459" s="336">
        <v>0</v>
      </c>
    </row>
    <row r="2460" spans="1:6">
      <c r="A2460">
        <v>40</v>
      </c>
      <c r="B2460">
        <v>47</v>
      </c>
      <c r="C2460">
        <v>471</v>
      </c>
      <c r="D2460">
        <v>7366</v>
      </c>
      <c r="E2460" t="s">
        <v>1900</v>
      </c>
      <c r="F2460" s="336">
        <v>5885093</v>
      </c>
    </row>
    <row r="2461" spans="1:6">
      <c r="A2461">
        <v>40</v>
      </c>
      <c r="B2461">
        <v>47</v>
      </c>
      <c r="C2461">
        <v>471</v>
      </c>
      <c r="D2461">
        <v>7411</v>
      </c>
      <c r="E2461" t="s">
        <v>1365</v>
      </c>
      <c r="F2461" s="336">
        <v>0</v>
      </c>
    </row>
    <row r="2462" spans="1:6">
      <c r="A2462">
        <v>40</v>
      </c>
      <c r="B2462">
        <v>47</v>
      </c>
      <c r="C2462">
        <v>471</v>
      </c>
      <c r="D2462">
        <v>7812</v>
      </c>
      <c r="E2462" t="s">
        <v>1774</v>
      </c>
      <c r="F2462" s="336">
        <v>0</v>
      </c>
    </row>
    <row r="2463" spans="1:6">
      <c r="A2463">
        <v>40</v>
      </c>
      <c r="B2463">
        <v>47</v>
      </c>
      <c r="C2463">
        <v>471</v>
      </c>
      <c r="D2463">
        <v>7847</v>
      </c>
      <c r="E2463" t="s">
        <v>1878</v>
      </c>
      <c r="F2463" s="336">
        <v>44000</v>
      </c>
    </row>
    <row r="2464" spans="1:6">
      <c r="A2464">
        <v>40</v>
      </c>
      <c r="B2464">
        <v>47</v>
      </c>
      <c r="C2464">
        <v>471</v>
      </c>
      <c r="D2464">
        <v>7920</v>
      </c>
      <c r="E2464" t="s">
        <v>1901</v>
      </c>
      <c r="F2464" s="336">
        <v>534510</v>
      </c>
    </row>
    <row r="2465" spans="1:6">
      <c r="A2465">
        <v>40</v>
      </c>
      <c r="B2465">
        <v>47</v>
      </c>
      <c r="C2465">
        <v>471</v>
      </c>
      <c r="D2465">
        <v>7926</v>
      </c>
      <c r="E2465" t="s">
        <v>1523</v>
      </c>
      <c r="F2465" s="336">
        <v>0</v>
      </c>
    </row>
    <row r="2466" spans="1:6">
      <c r="A2466">
        <v>40</v>
      </c>
      <c r="B2466">
        <v>47</v>
      </c>
      <c r="C2466">
        <v>471</v>
      </c>
      <c r="D2466">
        <v>8006</v>
      </c>
      <c r="E2466" t="s">
        <v>352</v>
      </c>
      <c r="F2466" s="336">
        <v>0</v>
      </c>
    </row>
    <row r="2467" spans="1:6">
      <c r="A2467">
        <v>40</v>
      </c>
      <c r="B2467">
        <v>47</v>
      </c>
      <c r="C2467">
        <v>471</v>
      </c>
      <c r="D2467">
        <v>8007</v>
      </c>
      <c r="E2467" t="s">
        <v>1367</v>
      </c>
      <c r="F2467" s="336">
        <v>0</v>
      </c>
    </row>
    <row r="2468" spans="1:6">
      <c r="A2468">
        <v>40</v>
      </c>
      <c r="B2468">
        <v>47</v>
      </c>
      <c r="C2468">
        <v>471</v>
      </c>
      <c r="D2468">
        <v>8129</v>
      </c>
      <c r="E2468" t="s">
        <v>1902</v>
      </c>
      <c r="F2468" s="336">
        <v>20134395</v>
      </c>
    </row>
    <row r="2469" spans="1:6">
      <c r="A2469">
        <v>40</v>
      </c>
      <c r="B2469">
        <v>47</v>
      </c>
      <c r="C2469">
        <v>471</v>
      </c>
      <c r="D2469">
        <v>8213</v>
      </c>
      <c r="E2469" t="s">
        <v>1369</v>
      </c>
      <c r="F2469" s="336">
        <v>0</v>
      </c>
    </row>
    <row r="2470" spans="1:6">
      <c r="A2470">
        <v>40</v>
      </c>
      <c r="B2470">
        <v>47</v>
      </c>
      <c r="C2470">
        <v>471</v>
      </c>
      <c r="D2470">
        <v>8221</v>
      </c>
      <c r="E2470" t="s">
        <v>1903</v>
      </c>
      <c r="F2470" s="336">
        <v>0</v>
      </c>
    </row>
    <row r="2471" spans="1:6">
      <c r="A2471">
        <v>40</v>
      </c>
      <c r="B2471">
        <v>47</v>
      </c>
      <c r="C2471">
        <v>471</v>
      </c>
      <c r="D2471">
        <v>8431</v>
      </c>
      <c r="E2471" t="s">
        <v>1371</v>
      </c>
      <c r="F2471" s="336">
        <v>0</v>
      </c>
    </row>
    <row r="2472" spans="1:6">
      <c r="A2472">
        <v>40</v>
      </c>
      <c r="B2472">
        <v>47</v>
      </c>
      <c r="C2472">
        <v>471</v>
      </c>
      <c r="D2472">
        <v>8622</v>
      </c>
      <c r="E2472" t="s">
        <v>1904</v>
      </c>
      <c r="F2472" s="336">
        <v>0</v>
      </c>
    </row>
    <row r="2473" spans="1:6">
      <c r="A2473">
        <v>40</v>
      </c>
      <c r="B2473">
        <v>47</v>
      </c>
      <c r="C2473">
        <v>471</v>
      </c>
      <c r="D2473">
        <v>8705</v>
      </c>
      <c r="E2473" t="s">
        <v>1905</v>
      </c>
      <c r="F2473" s="336">
        <v>576180</v>
      </c>
    </row>
    <row r="2474" spans="1:6">
      <c r="A2474">
        <v>40</v>
      </c>
      <c r="B2474">
        <v>47</v>
      </c>
      <c r="C2474">
        <v>471</v>
      </c>
      <c r="D2474">
        <v>8761</v>
      </c>
      <c r="E2474" t="s">
        <v>1906</v>
      </c>
      <c r="F2474" s="336">
        <v>0</v>
      </c>
    </row>
    <row r="2475" spans="1:6">
      <c r="A2475">
        <v>40</v>
      </c>
      <c r="B2475">
        <v>47</v>
      </c>
      <c r="C2475">
        <v>471</v>
      </c>
      <c r="D2475">
        <v>9196</v>
      </c>
      <c r="E2475" t="s">
        <v>1907</v>
      </c>
      <c r="F2475" s="336">
        <v>0</v>
      </c>
    </row>
    <row r="2476" spans="1:6">
      <c r="A2476">
        <v>40</v>
      </c>
      <c r="B2476">
        <v>47</v>
      </c>
      <c r="C2476">
        <v>471</v>
      </c>
      <c r="D2476">
        <v>9246</v>
      </c>
      <c r="E2476" t="s">
        <v>1632</v>
      </c>
      <c r="F2476" s="336">
        <v>0</v>
      </c>
    </row>
    <row r="2477" spans="1:6">
      <c r="A2477">
        <v>40</v>
      </c>
      <c r="B2477">
        <v>47</v>
      </c>
      <c r="C2477">
        <v>471</v>
      </c>
      <c r="D2477">
        <v>9255</v>
      </c>
      <c r="E2477" t="s">
        <v>1633</v>
      </c>
      <c r="F2477" s="336">
        <v>0</v>
      </c>
    </row>
    <row r="2478" spans="1:6">
      <c r="A2478">
        <v>40</v>
      </c>
      <c r="B2478">
        <v>47</v>
      </c>
      <c r="C2478">
        <v>471</v>
      </c>
      <c r="D2478">
        <v>9445</v>
      </c>
      <c r="E2478" t="s">
        <v>1908</v>
      </c>
      <c r="F2478" s="336">
        <v>0</v>
      </c>
    </row>
    <row r="2479" spans="1:6">
      <c r="A2479">
        <v>40</v>
      </c>
      <c r="B2479">
        <v>47</v>
      </c>
      <c r="C2479">
        <v>471</v>
      </c>
      <c r="D2479">
        <v>9472</v>
      </c>
      <c r="E2479" t="s">
        <v>1909</v>
      </c>
      <c r="F2479" s="336">
        <v>0</v>
      </c>
    </row>
    <row r="2480" spans="1:6">
      <c r="A2480">
        <v>40</v>
      </c>
      <c r="B2480">
        <v>47</v>
      </c>
      <c r="C2480">
        <v>471</v>
      </c>
      <c r="D2480">
        <v>9473</v>
      </c>
      <c r="E2480" t="s">
        <v>1910</v>
      </c>
      <c r="F2480" s="336">
        <v>0</v>
      </c>
    </row>
    <row r="2481" spans="1:6">
      <c r="A2481">
        <v>40</v>
      </c>
      <c r="B2481">
        <v>47</v>
      </c>
      <c r="C2481">
        <v>471</v>
      </c>
      <c r="D2481">
        <v>9727</v>
      </c>
      <c r="E2481" t="s">
        <v>1291</v>
      </c>
      <c r="F2481" s="336">
        <v>182500</v>
      </c>
    </row>
    <row r="2482" spans="1:6">
      <c r="A2482">
        <v>40</v>
      </c>
      <c r="B2482">
        <v>47</v>
      </c>
      <c r="C2482">
        <v>471</v>
      </c>
      <c r="D2482">
        <v>9916</v>
      </c>
      <c r="E2482" t="s">
        <v>1376</v>
      </c>
      <c r="F2482" s="336">
        <v>0</v>
      </c>
    </row>
    <row r="2483" spans="1:6">
      <c r="A2483">
        <v>50</v>
      </c>
      <c r="B2483">
        <v>52</v>
      </c>
      <c r="C2483">
        <v>521</v>
      </c>
      <c r="D2483">
        <v>96</v>
      </c>
      <c r="E2483" t="s">
        <v>278</v>
      </c>
      <c r="F2483" s="336">
        <v>5780617</v>
      </c>
    </row>
    <row r="2484" spans="1:6">
      <c r="A2484">
        <v>50</v>
      </c>
      <c r="B2484">
        <v>52</v>
      </c>
      <c r="C2484">
        <v>521</v>
      </c>
      <c r="D2484">
        <v>852</v>
      </c>
      <c r="E2484" t="s">
        <v>279</v>
      </c>
      <c r="F2484" s="336">
        <v>136516</v>
      </c>
    </row>
    <row r="2485" spans="1:6">
      <c r="A2485">
        <v>50</v>
      </c>
      <c r="B2485">
        <v>52</v>
      </c>
      <c r="C2485">
        <v>521</v>
      </c>
      <c r="D2485">
        <v>1896</v>
      </c>
      <c r="E2485" t="s">
        <v>1911</v>
      </c>
      <c r="F2485" s="336">
        <v>55426</v>
      </c>
    </row>
    <row r="2486" spans="1:6">
      <c r="A2486">
        <v>50</v>
      </c>
      <c r="B2486">
        <v>52</v>
      </c>
      <c r="C2486">
        <v>521</v>
      </c>
      <c r="D2486">
        <v>2452</v>
      </c>
      <c r="E2486" t="s">
        <v>1912</v>
      </c>
      <c r="F2486" s="336">
        <v>3177300</v>
      </c>
    </row>
    <row r="2487" spans="1:6">
      <c r="A2487">
        <v>50</v>
      </c>
      <c r="B2487">
        <v>52</v>
      </c>
      <c r="C2487">
        <v>521</v>
      </c>
      <c r="D2487">
        <v>3119</v>
      </c>
      <c r="E2487" t="s">
        <v>1423</v>
      </c>
      <c r="F2487" s="336">
        <v>0</v>
      </c>
    </row>
    <row r="2488" spans="1:6">
      <c r="A2488">
        <v>50</v>
      </c>
      <c r="B2488">
        <v>52</v>
      </c>
      <c r="C2488">
        <v>521</v>
      </c>
      <c r="D2488">
        <v>4147</v>
      </c>
      <c r="E2488" t="s">
        <v>571</v>
      </c>
      <c r="F2488" s="336">
        <v>10400</v>
      </c>
    </row>
    <row r="2489" spans="1:6">
      <c r="A2489">
        <v>50</v>
      </c>
      <c r="B2489">
        <v>52</v>
      </c>
      <c r="C2489">
        <v>521</v>
      </c>
      <c r="D2489">
        <v>5757</v>
      </c>
      <c r="E2489" t="s">
        <v>1913</v>
      </c>
      <c r="F2489" s="336">
        <v>2364</v>
      </c>
    </row>
    <row r="2490" spans="1:6">
      <c r="A2490">
        <v>50</v>
      </c>
      <c r="B2490">
        <v>52</v>
      </c>
      <c r="C2490">
        <v>521</v>
      </c>
      <c r="D2490">
        <v>5967</v>
      </c>
      <c r="E2490" t="s">
        <v>1834</v>
      </c>
      <c r="F2490" s="336">
        <v>489385</v>
      </c>
    </row>
    <row r="2491" spans="1:6">
      <c r="A2491">
        <v>50</v>
      </c>
      <c r="B2491">
        <v>52</v>
      </c>
      <c r="C2491">
        <v>521</v>
      </c>
      <c r="D2491">
        <v>6161</v>
      </c>
      <c r="E2491" t="s">
        <v>1914</v>
      </c>
      <c r="F2491" s="336">
        <v>15420</v>
      </c>
    </row>
    <row r="2492" spans="1:6">
      <c r="A2492">
        <v>50</v>
      </c>
      <c r="B2492">
        <v>52</v>
      </c>
      <c r="C2492">
        <v>521</v>
      </c>
      <c r="D2492">
        <v>6807</v>
      </c>
      <c r="E2492" t="s">
        <v>1915</v>
      </c>
      <c r="F2492" s="336">
        <v>0</v>
      </c>
    </row>
    <row r="2493" spans="1:6">
      <c r="A2493">
        <v>50</v>
      </c>
      <c r="B2493">
        <v>52</v>
      </c>
      <c r="C2493">
        <v>521</v>
      </c>
      <c r="D2493">
        <v>7062</v>
      </c>
      <c r="E2493" t="s">
        <v>1505</v>
      </c>
      <c r="F2493" s="336">
        <v>0</v>
      </c>
    </row>
    <row r="2494" spans="1:6">
      <c r="A2494">
        <v>50</v>
      </c>
      <c r="B2494">
        <v>52</v>
      </c>
      <c r="C2494">
        <v>521</v>
      </c>
      <c r="D2494">
        <v>8620</v>
      </c>
      <c r="E2494" t="s">
        <v>1916</v>
      </c>
      <c r="F2494" s="336">
        <v>153163548</v>
      </c>
    </row>
    <row r="2495" spans="1:6">
      <c r="A2495">
        <v>50</v>
      </c>
      <c r="B2495">
        <v>52</v>
      </c>
      <c r="C2495">
        <v>521</v>
      </c>
      <c r="D2495">
        <v>9199</v>
      </c>
      <c r="E2495" t="s">
        <v>1917</v>
      </c>
      <c r="F2495" s="336">
        <v>0</v>
      </c>
    </row>
    <row r="2496" spans="1:6">
      <c r="A2496">
        <v>50</v>
      </c>
      <c r="B2496">
        <v>52</v>
      </c>
      <c r="C2496">
        <v>521</v>
      </c>
      <c r="D2496">
        <v>9577</v>
      </c>
      <c r="E2496" t="s">
        <v>1918</v>
      </c>
      <c r="F2496" s="336">
        <v>0</v>
      </c>
    </row>
    <row r="2497" spans="1:6">
      <c r="A2497">
        <v>50</v>
      </c>
      <c r="B2497">
        <v>52</v>
      </c>
      <c r="C2497">
        <v>521</v>
      </c>
      <c r="D2497">
        <v>9732</v>
      </c>
      <c r="E2497" t="s">
        <v>1919</v>
      </c>
      <c r="F2497" s="336">
        <v>0</v>
      </c>
    </row>
    <row r="2498" spans="1:6">
      <c r="A2498">
        <v>80</v>
      </c>
      <c r="B2498">
        <v>89</v>
      </c>
      <c r="C2498">
        <v>891</v>
      </c>
      <c r="D2498">
        <v>4147</v>
      </c>
      <c r="E2498" t="s">
        <v>571</v>
      </c>
      <c r="F2498" s="336">
        <v>4699325435</v>
      </c>
    </row>
    <row r="2499" spans="1:6">
      <c r="A2499">
        <v>90</v>
      </c>
      <c r="B2499">
        <v>91</v>
      </c>
      <c r="C2499">
        <v>911</v>
      </c>
      <c r="D2499">
        <v>7062</v>
      </c>
      <c r="E2499" t="s">
        <v>1505</v>
      </c>
      <c r="F2499" s="336">
        <v>855624698</v>
      </c>
    </row>
  </sheetData>
  <phoneticPr fontId="4"/>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554AE0-1EDD-48A9-9C45-720BE63EF2E9}">
  <sheetPr codeName="Sheet11"/>
  <dimension ref="B2:K102"/>
  <sheetViews>
    <sheetView showGridLines="0" zoomScale="85" zoomScaleNormal="85" workbookViewId="0"/>
  </sheetViews>
  <sheetFormatPr defaultColWidth="9" defaultRowHeight="15"/>
  <cols>
    <col min="1" max="1" width="9" style="201"/>
    <col min="2" max="2" width="3.09765625" style="201" customWidth="1"/>
    <col min="3" max="16384" width="9" style="201"/>
  </cols>
  <sheetData>
    <row r="2" spans="2:3">
      <c r="B2" s="204" t="s">
        <v>151</v>
      </c>
    </row>
    <row r="3" spans="2:3">
      <c r="B3" s="203" t="s">
        <v>217</v>
      </c>
    </row>
    <row r="4" spans="2:3">
      <c r="B4" s="201" t="s">
        <v>69</v>
      </c>
      <c r="C4" s="201" t="s">
        <v>216</v>
      </c>
    </row>
    <row r="21" spans="2:3">
      <c r="B21" s="209" t="s">
        <v>70</v>
      </c>
      <c r="C21" s="201" t="s">
        <v>189</v>
      </c>
    </row>
    <row r="22" spans="2:3">
      <c r="C22" s="201" t="s">
        <v>225</v>
      </c>
    </row>
    <row r="38" spans="2:3">
      <c r="B38" s="203" t="s">
        <v>218</v>
      </c>
    </row>
    <row r="39" spans="2:3">
      <c r="B39" s="201" t="s">
        <v>69</v>
      </c>
      <c r="C39" s="201" t="s">
        <v>220</v>
      </c>
    </row>
    <row r="40" spans="2:3">
      <c r="C40" s="201" t="s">
        <v>224</v>
      </c>
    </row>
    <row r="55" spans="2:3">
      <c r="B55" s="201" t="s">
        <v>154</v>
      </c>
      <c r="C55" s="201" t="s">
        <v>181</v>
      </c>
    </row>
    <row r="56" spans="2:3">
      <c r="C56" s="205" t="s">
        <v>199</v>
      </c>
    </row>
    <row r="57" spans="2:3">
      <c r="C57" s="201" t="s">
        <v>221</v>
      </c>
    </row>
    <row r="89" spans="2:11">
      <c r="K89" s="201" t="s">
        <v>153</v>
      </c>
    </row>
    <row r="93" spans="2:11">
      <c r="B93" s="201">
        <v>3</v>
      </c>
      <c r="C93" s="201" t="s">
        <v>222</v>
      </c>
    </row>
    <row r="102" spans="2:3">
      <c r="B102" s="201" t="s">
        <v>176</v>
      </c>
      <c r="C102" s="201" t="s">
        <v>223</v>
      </c>
    </row>
  </sheetData>
  <phoneticPr fontId="4"/>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ECC92A-DFC6-430A-84BD-766238957343}">
  <sheetPr codeName="Sheet12"/>
  <dimension ref="B2:D98"/>
  <sheetViews>
    <sheetView showGridLines="0" zoomScaleNormal="100" workbookViewId="0">
      <selection activeCell="A22" sqref="A22"/>
    </sheetView>
  </sheetViews>
  <sheetFormatPr defaultColWidth="9" defaultRowHeight="15"/>
  <cols>
    <col min="1" max="3" width="2.69921875" style="162" customWidth="1"/>
    <col min="4" max="16384" width="9" style="162"/>
  </cols>
  <sheetData>
    <row r="2" spans="2:4" ht="18.600000000000001">
      <c r="B2" s="206" t="s">
        <v>201</v>
      </c>
    </row>
    <row r="3" spans="2:4" ht="20.100000000000001" customHeight="1">
      <c r="C3" s="207" t="s">
        <v>202</v>
      </c>
      <c r="D3" s="162" t="s">
        <v>203</v>
      </c>
    </row>
    <row r="4" spans="2:4" ht="20.100000000000001" customHeight="1">
      <c r="C4" s="207" t="s">
        <v>202</v>
      </c>
      <c r="D4" s="162" t="s">
        <v>204</v>
      </c>
    </row>
    <row r="5" spans="2:4" ht="20.100000000000001" customHeight="1">
      <c r="C5" s="207" t="s">
        <v>202</v>
      </c>
      <c r="D5" s="162" t="s">
        <v>205</v>
      </c>
    </row>
    <row r="6" spans="2:4" ht="20.100000000000001" customHeight="1">
      <c r="C6" s="207" t="s">
        <v>202</v>
      </c>
      <c r="D6" s="162" t="s">
        <v>213</v>
      </c>
    </row>
    <row r="7" spans="2:4" ht="20.100000000000001" customHeight="1">
      <c r="C7" s="207"/>
      <c r="D7" s="162" t="s">
        <v>206</v>
      </c>
    </row>
    <row r="8" spans="2:4" ht="20.100000000000001" customHeight="1">
      <c r="C8" s="207" t="s">
        <v>202</v>
      </c>
      <c r="D8" s="208" t="s">
        <v>207</v>
      </c>
    </row>
    <row r="9" spans="2:4" ht="20.100000000000001" customHeight="1">
      <c r="D9" s="162" t="s">
        <v>208</v>
      </c>
    </row>
    <row r="12" spans="2:4">
      <c r="D12" s="162" t="s">
        <v>209</v>
      </c>
    </row>
    <row r="53" spans="2:4" ht="18.600000000000001">
      <c r="B53" s="206" t="s">
        <v>210</v>
      </c>
    </row>
    <row r="54" spans="2:4" ht="20.100000000000001" customHeight="1">
      <c r="C54" s="207" t="s">
        <v>202</v>
      </c>
      <c r="D54" s="208" t="s">
        <v>211</v>
      </c>
    </row>
    <row r="55" spans="2:4" ht="20.100000000000001" customHeight="1">
      <c r="C55" s="207"/>
      <c r="D55" s="208" t="s">
        <v>212</v>
      </c>
    </row>
    <row r="56" spans="2:4" ht="20.100000000000001" customHeight="1">
      <c r="C56" s="207" t="s">
        <v>202</v>
      </c>
      <c r="D56" s="208" t="s">
        <v>2023</v>
      </c>
    </row>
    <row r="57" spans="2:4" ht="20.100000000000001" customHeight="1">
      <c r="C57" s="207"/>
      <c r="D57" s="208" t="s">
        <v>2024</v>
      </c>
    </row>
    <row r="58" spans="2:4" ht="20.100000000000001" customHeight="1">
      <c r="C58" s="207"/>
      <c r="D58" s="208" t="s">
        <v>2025</v>
      </c>
    </row>
    <row r="59" spans="2:4" ht="20.100000000000001" customHeight="1">
      <c r="C59" s="207"/>
      <c r="D59" s="208" t="s">
        <v>2026</v>
      </c>
    </row>
    <row r="60" spans="2:4" ht="20.100000000000001" customHeight="1">
      <c r="C60" s="207" t="s">
        <v>202</v>
      </c>
      <c r="D60" s="162" t="s">
        <v>204</v>
      </c>
    </row>
    <row r="61" spans="2:4" ht="20.100000000000001" customHeight="1">
      <c r="C61" s="207" t="s">
        <v>202</v>
      </c>
      <c r="D61" s="208" t="s">
        <v>207</v>
      </c>
    </row>
    <row r="62" spans="2:4" ht="20.100000000000001" customHeight="1">
      <c r="D62" s="162" t="s">
        <v>208</v>
      </c>
    </row>
    <row r="65" spans="4:4">
      <c r="D65" s="162" t="s">
        <v>209</v>
      </c>
    </row>
    <row r="95" spans="2:3" ht="18.600000000000001">
      <c r="B95" s="206" t="s">
        <v>226</v>
      </c>
    </row>
    <row r="96" spans="2:3">
      <c r="C96" s="162" t="s">
        <v>227</v>
      </c>
    </row>
    <row r="97" spans="3:3">
      <c r="C97" s="162" t="s">
        <v>228</v>
      </c>
    </row>
    <row r="98" spans="3:3">
      <c r="C98" s="162" t="s">
        <v>229</v>
      </c>
    </row>
  </sheetData>
  <phoneticPr fontId="4"/>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2E5608-D68B-43CC-A970-1FE978E271FF}">
  <sheetPr codeName="Sheet13"/>
  <dimension ref="B2:W391"/>
  <sheetViews>
    <sheetView showGridLines="0" topLeftCell="A55" zoomScaleNormal="100" workbookViewId="0">
      <selection activeCell="C56" sqref="C56"/>
    </sheetView>
  </sheetViews>
  <sheetFormatPr defaultColWidth="9" defaultRowHeight="15"/>
  <cols>
    <col min="1" max="1" width="9" style="201"/>
    <col min="2" max="2" width="3.09765625" style="201" customWidth="1"/>
    <col min="3" max="16384" width="9" style="201"/>
  </cols>
  <sheetData>
    <row r="2" spans="2:3">
      <c r="B2" s="204" t="s">
        <v>151</v>
      </c>
    </row>
    <row r="3" spans="2:3">
      <c r="B3" s="203" t="s">
        <v>217</v>
      </c>
    </row>
    <row r="4" spans="2:3">
      <c r="B4" s="201" t="s">
        <v>69</v>
      </c>
      <c r="C4" s="201" t="s">
        <v>216</v>
      </c>
    </row>
    <row r="21" spans="2:3">
      <c r="B21" s="209" t="s">
        <v>70</v>
      </c>
      <c r="C21" s="201" t="s">
        <v>189</v>
      </c>
    </row>
    <row r="22" spans="2:3">
      <c r="C22" s="201" t="s">
        <v>219</v>
      </c>
    </row>
    <row r="38" spans="2:3">
      <c r="B38" s="203" t="s">
        <v>218</v>
      </c>
    </row>
    <row r="39" spans="2:3">
      <c r="B39" s="201" t="s">
        <v>69</v>
      </c>
      <c r="C39" s="201" t="s">
        <v>220</v>
      </c>
    </row>
    <row r="54" spans="2:3">
      <c r="B54" s="201" t="s">
        <v>154</v>
      </c>
      <c r="C54" s="201" t="s">
        <v>181</v>
      </c>
    </row>
    <row r="55" spans="2:3">
      <c r="C55" s="205" t="s">
        <v>199</v>
      </c>
    </row>
    <row r="56" spans="2:3">
      <c r="C56" s="201" t="s">
        <v>221</v>
      </c>
    </row>
    <row r="88" spans="2:13">
      <c r="K88" s="201" t="s">
        <v>153</v>
      </c>
    </row>
    <row r="93" spans="2:13">
      <c r="B93" s="201" t="s">
        <v>154</v>
      </c>
      <c r="C93" s="201" t="s">
        <v>182</v>
      </c>
    </row>
    <row r="94" spans="2:13">
      <c r="M94" s="201" t="s">
        <v>190</v>
      </c>
    </row>
    <row r="102" spans="2:23">
      <c r="B102" s="201" t="s">
        <v>156</v>
      </c>
      <c r="C102" s="201" t="s">
        <v>157</v>
      </c>
    </row>
    <row r="103" spans="2:23">
      <c r="C103" s="201" t="s">
        <v>159</v>
      </c>
      <c r="F103" s="202"/>
      <c r="G103" s="202"/>
    </row>
    <row r="104" spans="2:23">
      <c r="C104" s="205" t="s">
        <v>186</v>
      </c>
      <c r="F104" s="202"/>
      <c r="G104" s="202"/>
      <c r="W104" s="201" t="s">
        <v>192</v>
      </c>
    </row>
    <row r="105" spans="2:23">
      <c r="F105" s="202"/>
      <c r="G105" s="202"/>
    </row>
    <row r="118" spans="2:23">
      <c r="E118" s="203"/>
    </row>
    <row r="121" spans="2:23">
      <c r="B121" s="201" t="s">
        <v>160</v>
      </c>
      <c r="C121" s="201" t="s">
        <v>161</v>
      </c>
    </row>
    <row r="122" spans="2:23">
      <c r="C122" s="201" t="s">
        <v>159</v>
      </c>
    </row>
    <row r="123" spans="2:23">
      <c r="C123" s="205" t="s">
        <v>194</v>
      </c>
    </row>
    <row r="126" spans="2:23">
      <c r="W126" s="201" t="s">
        <v>191</v>
      </c>
    </row>
    <row r="146" spans="2:3">
      <c r="B146" s="201" t="s">
        <v>163</v>
      </c>
      <c r="C146" s="201" t="s">
        <v>188</v>
      </c>
    </row>
    <row r="182" spans="2:14">
      <c r="B182" s="201" t="s">
        <v>164</v>
      </c>
      <c r="C182" s="201" t="s">
        <v>183</v>
      </c>
    </row>
    <row r="183" spans="2:14">
      <c r="C183" s="201" t="s">
        <v>159</v>
      </c>
    </row>
    <row r="184" spans="2:14">
      <c r="C184" s="205" t="s">
        <v>193</v>
      </c>
      <c r="N184" s="201" t="s">
        <v>192</v>
      </c>
    </row>
    <row r="199" spans="2:23">
      <c r="B199" s="201" t="s">
        <v>165</v>
      </c>
      <c r="C199" s="201" t="s">
        <v>161</v>
      </c>
    </row>
    <row r="200" spans="2:23">
      <c r="C200" s="201" t="s">
        <v>159</v>
      </c>
    </row>
    <row r="201" spans="2:23">
      <c r="C201" s="205" t="s">
        <v>195</v>
      </c>
    </row>
    <row r="203" spans="2:23">
      <c r="W203" s="201" t="s">
        <v>196</v>
      </c>
    </row>
    <row r="226" spans="2:3">
      <c r="B226" s="201" t="s">
        <v>166</v>
      </c>
      <c r="C226" s="201" t="s">
        <v>167</v>
      </c>
    </row>
    <row r="274" spans="2:3">
      <c r="B274" s="201" t="s">
        <v>168</v>
      </c>
      <c r="C274" s="201" t="s">
        <v>169</v>
      </c>
    </row>
    <row r="275" spans="2:3">
      <c r="C275" s="201" t="s">
        <v>170</v>
      </c>
    </row>
    <row r="306" spans="2:19">
      <c r="B306" s="201" t="s">
        <v>171</v>
      </c>
      <c r="C306" s="201" t="s">
        <v>172</v>
      </c>
    </row>
    <row r="307" spans="2:19">
      <c r="C307" s="201" t="s">
        <v>173</v>
      </c>
    </row>
    <row r="308" spans="2:19">
      <c r="S308" s="201" t="s">
        <v>214</v>
      </c>
    </row>
    <row r="331" spans="2:3">
      <c r="B331" s="201" t="s">
        <v>174</v>
      </c>
      <c r="C331" s="201" t="s">
        <v>175</v>
      </c>
    </row>
    <row r="333" spans="2:3">
      <c r="B333" s="201" t="s">
        <v>176</v>
      </c>
      <c r="C333" s="201" t="s">
        <v>184</v>
      </c>
    </row>
    <row r="366" spans="2:3">
      <c r="B366" s="201" t="s">
        <v>177</v>
      </c>
      <c r="C366" s="201" t="s">
        <v>185</v>
      </c>
    </row>
    <row r="367" spans="2:3">
      <c r="C367" s="201" t="s">
        <v>178</v>
      </c>
    </row>
    <row r="368" spans="2:3">
      <c r="C368" s="201" t="s">
        <v>179</v>
      </c>
    </row>
    <row r="369" spans="3:9">
      <c r="C369" s="205" t="s">
        <v>198</v>
      </c>
    </row>
    <row r="370" spans="3:9">
      <c r="C370" s="205" t="s">
        <v>200</v>
      </c>
    </row>
    <row r="372" spans="3:9">
      <c r="C372" s="201" t="s">
        <v>215</v>
      </c>
      <c r="I372" s="201" t="s">
        <v>197</v>
      </c>
    </row>
    <row r="382" spans="3:9">
      <c r="C382" s="201" t="s">
        <v>214</v>
      </c>
    </row>
    <row r="390" spans="19:19">
      <c r="S390" s="202"/>
    </row>
    <row r="391" spans="19:19">
      <c r="S391" s="202"/>
    </row>
  </sheetData>
  <phoneticPr fontId="4"/>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14</vt:i4>
      </vt:variant>
      <vt:variant>
        <vt:lpstr>名前付き一覧</vt:lpstr>
      </vt:variant>
      <vt:variant>
        <vt:i4>6</vt:i4>
      </vt:variant>
    </vt:vector>
  </HeadingPairs>
  <TitlesOfParts>
    <vt:vector size="20" baseType="lpstr">
      <vt:lpstr>事業部長4</vt:lpstr>
      <vt:lpstr>事業部長5</vt:lpstr>
      <vt:lpstr>事業部長6</vt:lpstr>
      <vt:lpstr>事業部長7</vt:lpstr>
      <vt:lpstr>事業部長8</vt:lpstr>
      <vt:lpstr>事業部長9</vt:lpstr>
      <vt:lpstr>||</vt:lpstr>
      <vt:lpstr>SET</vt:lpstr>
      <vt:lpstr>マスタ</vt:lpstr>
      <vt:lpstr>フローイメージ</vt:lpstr>
      <vt:lpstr>前年実績</vt:lpstr>
      <vt:lpstr>説明書</vt:lpstr>
      <vt:lpstr>ファイル作成時の注意事項</vt:lpstr>
      <vt:lpstr>マクロボタン押下時の動作</vt:lpstr>
      <vt:lpstr>事業部長4!Print_Area</vt:lpstr>
      <vt:lpstr>事業部長5!Print_Area</vt:lpstr>
      <vt:lpstr>事業部長6!Print_Area</vt:lpstr>
      <vt:lpstr>事業部長7!Print_Area</vt:lpstr>
      <vt:lpstr>事業部長8!Print_Area</vt:lpstr>
      <vt:lpstr>事業部長9!Print_Area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東出 彩音</dc:creator>
  <cp:lastModifiedBy>岡﨑 豪</cp:lastModifiedBy>
  <cp:lastPrinted>2025-12-17T08:29:07Z</cp:lastPrinted>
  <dcterms:created xsi:type="dcterms:W3CDTF">2025-05-16T07:31:50Z</dcterms:created>
  <dcterms:modified xsi:type="dcterms:W3CDTF">2026-02-19T02:40:23Z</dcterms:modified>
</cp:coreProperties>
</file>