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istribution Software\Reference data\"/>
    </mc:Choice>
  </mc:AlternateContent>
  <xr:revisionPtr revIDLastSave="0" documentId="13_ncr:1_{6D032F48-742A-40BE-9BB6-3294949A4D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MIR" sheetId="6" r:id="rId1"/>
    <sheet name="WASEEM" sheetId="5" r:id="rId2"/>
    <sheet name="ADNAN" sheetId="4" r:id="rId3"/>
    <sheet name="MOBASHIR" sheetId="3" r:id="rId4"/>
    <sheet name="BABAR" sheetId="2" r:id="rId5"/>
    <sheet name="TOTAL 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6" l="1"/>
  <c r="H36" i="6"/>
  <c r="D36" i="6"/>
  <c r="F36" i="6"/>
  <c r="C36" i="6"/>
  <c r="G36" i="6"/>
  <c r="G36" i="3"/>
  <c r="B5" i="3"/>
  <c r="B31" i="5"/>
  <c r="C36" i="2"/>
  <c r="B6" i="5"/>
  <c r="B22" i="6"/>
  <c r="B21" i="6"/>
  <c r="B20" i="5"/>
  <c r="B8" i="5"/>
  <c r="G37" i="6"/>
  <c r="G38" i="6"/>
  <c r="E36" i="6"/>
  <c r="F36" i="5"/>
  <c r="F36" i="4"/>
  <c r="F36" i="3"/>
  <c r="F36" i="2"/>
  <c r="D36" i="4"/>
  <c r="C4" i="7"/>
  <c r="C6" i="7"/>
  <c r="E36" i="2"/>
  <c r="E36" i="4"/>
  <c r="E36" i="5"/>
  <c r="D36" i="5"/>
  <c r="C36" i="5"/>
  <c r="C36" i="4"/>
  <c r="G36" i="4"/>
  <c r="E36" i="3"/>
  <c r="D36" i="3"/>
  <c r="C36" i="3"/>
  <c r="D36" i="2"/>
  <c r="G36" i="2"/>
  <c r="C3" i="7"/>
  <c r="C7" i="7"/>
  <c r="C8" i="7"/>
  <c r="G36" i="5"/>
</calcChain>
</file>

<file path=xl/sharedStrings.xml><?xml version="1.0" encoding="utf-8"?>
<sst xmlns="http://schemas.openxmlformats.org/spreadsheetml/2006/main" count="73" uniqueCount="28">
  <si>
    <t xml:space="preserve">AMIR SALARY SHEET </t>
  </si>
  <si>
    <t>DATE</t>
  </si>
  <si>
    <t>SALARY</t>
  </si>
  <si>
    <t xml:space="preserve">CASH SHORTAGE </t>
  </si>
  <si>
    <t xml:space="preserve">ADVANCE SALARY </t>
  </si>
  <si>
    <t xml:space="preserve">TOTAL 
CASH SHORTAGE </t>
  </si>
  <si>
    <t xml:space="preserve">TOTAL
 ADVANCE SALARY </t>
  </si>
  <si>
    <t xml:space="preserve">INCENTIVE </t>
  </si>
  <si>
    <t xml:space="preserve">TOTAL SALARY </t>
  </si>
  <si>
    <t xml:space="preserve">REMAINING SALARY </t>
  </si>
  <si>
    <t xml:space="preserve">BABAR SALARY SHEET </t>
  </si>
  <si>
    <t xml:space="preserve">MOBASHIR SALARY SHEET </t>
  </si>
  <si>
    <t xml:space="preserve">ADNAN SALARY SHEET </t>
  </si>
  <si>
    <t xml:space="preserve">WASEEM SALARY SHEET </t>
  </si>
  <si>
    <t>DETAILS</t>
  </si>
  <si>
    <t>EXTRA CASH</t>
  </si>
  <si>
    <t xml:space="preserve">DETAILS </t>
  </si>
  <si>
    <t>TOTAL
EXTRA CASH</t>
  </si>
  <si>
    <t xml:space="preserve">EXTRA CASH </t>
  </si>
  <si>
    <t xml:space="preserve">TOTAL 
EXTRA CASH </t>
  </si>
  <si>
    <t xml:space="preserve">TOTAL </t>
  </si>
  <si>
    <t xml:space="preserve"> Total Cash Short </t>
  </si>
  <si>
    <t>Total Advance Salary</t>
  </si>
  <si>
    <t>BIKE MAINTENANCE</t>
  </si>
  <si>
    <t>BIKE 
MAINTENANCE</t>
  </si>
  <si>
    <t>previous month 
salary</t>
  </si>
  <si>
    <t>PREVIOUS SALARY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</si>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</sst>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ndar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ndara"/>
      <family val="2"/>
    </font>
    <font>
      <b/>
      <sz val="13"/>
      <color theme="1"/>
      <name val="Candara"/>
      <family val="2"/>
    </font>
    <font>
      <b/>
      <sz val="24"/>
      <color theme="0"/>
      <name val="Candara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ndara"/>
      <family val="2"/>
    </font>
    <font>
      <b/>
      <sz val="14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medium">
        <color theme="1"/>
      </bottom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64" fontId="2" fillId="4" borderId="3" xfId="0" applyNumberFormat="1" applyFont="1" applyFill="1" applyBorder="1"/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164" fontId="2" fillId="4" borderId="11" xfId="0" applyNumberFormat="1" applyFont="1" applyFill="1" applyBorder="1"/>
    <xf numFmtId="0" fontId="3" fillId="6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7" fillId="0" borderId="0" xfId="0" applyFont="1"/>
    <xf numFmtId="0" fontId="8" fillId="13" borderId="14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7" fillId="10" borderId="14" xfId="0" applyFont="1" applyFill="1" applyBorder="1"/>
    <xf numFmtId="0" fontId="7" fillId="10" borderId="14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11" fillId="14" borderId="14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4" borderId="14" xfId="0" applyFont="1" applyFill="1" applyBorder="1"/>
    <xf numFmtId="0" fontId="3" fillId="10" borderId="7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164" fontId="14" fillId="9" borderId="11" xfId="0" applyNumberFormat="1" applyFont="1" applyFill="1" applyBorder="1"/>
    <xf numFmtId="0" fontId="10" fillId="9" borderId="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38"/>
  <sheetViews>
    <sheetView tabSelected="1" zoomScale="76" zoomScaleNormal="72" workbookViewId="0">
      <selection activeCell="F1" sqref="F1"/>
    </sheetView>
  </sheetViews>
  <sheetFormatPr defaultRowHeight="15" x14ac:dyDescent="0.25"/>
  <cols>
    <col min="1" max="1" width="28.5703125" customWidth="1"/>
    <col min="2" max="4" width="20.7109375" customWidth="1"/>
    <col min="5" max="5" width="21.28515625" customWidth="1"/>
    <col min="6" max="6" width="17.42578125" customWidth="1"/>
    <col min="7" max="7" width="21.42578125" customWidth="1"/>
    <col min="8" max="12" width="18.7109375" customWidth="1"/>
    <col min="13" max="13" width="19.85546875" customWidth="1"/>
    <col min="14" max="14" width="18.7109375" customWidth="1"/>
    <col min="15" max="15" width="10.28515625" customWidth="1"/>
    <col min="16" max="16" width="11.140625" customWidth="1"/>
  </cols>
  <sheetData>
    <row r="1" spans="1:6" ht="51.75" customHeight="1" x14ac:dyDescent="0.25">
      <c r="A1" s="78" t="s">
        <v>0</v>
      </c>
      <c r="B1" s="79"/>
      <c r="C1" s="79"/>
      <c r="D1" s="79"/>
      <c r="E1" s="79"/>
      <c r="F1" s="80"/>
    </row>
    <row r="2" spans="1:6" ht="38.25" customHeight="1" x14ac:dyDescent="0.25">
      <c r="A2" s="24" t="s">
        <v>1</v>
      </c>
      <c r="B2" s="19" t="s">
        <v>3</v>
      </c>
      <c r="C2" s="19" t="s">
        <v>4</v>
      </c>
      <c r="D2" s="19" t="s">
        <v>14</v>
      </c>
      <c r="E2" s="19" t="s">
        <v>15</v>
      </c>
      <c r="F2" s="47" t="s">
        <v>24</v>
      </c>
    </row>
    <row r="3" spans="1:6" ht="20.100000000000001" customHeight="1" x14ac:dyDescent="0.3">
      <c r="A3" s="21">
        <v>45778</v>
      </c>
      <c r="B3" s="22">
        <v>2030</v>
      </c>
      <c r="C3" s="29"/>
      <c r="D3" s="23"/>
      <c r="E3" s="45"/>
      <c r="F3" s="48"/>
    </row>
    <row r="4" spans="1:6" ht="20.100000000000001" customHeight="1" x14ac:dyDescent="0.3">
      <c r="A4" s="21">
        <v>45779</v>
      </c>
      <c r="B4" s="50"/>
      <c r="C4" s="51"/>
      <c r="D4" s="52"/>
      <c r="E4" s="52"/>
      <c r="F4" s="53"/>
    </row>
    <row r="5" spans="1:6" ht="20.100000000000001" customHeight="1" x14ac:dyDescent="0.3">
      <c r="A5" s="21">
        <v>45780</v>
      </c>
      <c r="B5" s="13">
        <v>1770</v>
      </c>
      <c r="C5" s="29"/>
      <c r="D5" s="20"/>
      <c r="E5" s="46"/>
      <c r="F5" s="48"/>
    </row>
    <row r="6" spans="1:6" ht="20.100000000000001" customHeight="1" x14ac:dyDescent="0.3">
      <c r="A6" s="21">
        <v>45781</v>
      </c>
      <c r="B6" s="13">
        <v>400</v>
      </c>
      <c r="C6" s="30"/>
      <c r="D6" s="20"/>
      <c r="E6" s="46"/>
      <c r="F6" s="48"/>
    </row>
    <row r="7" spans="1:6" ht="20.100000000000001" customHeight="1" x14ac:dyDescent="0.3">
      <c r="A7" s="21">
        <v>45782</v>
      </c>
      <c r="B7" s="13">
        <v>900</v>
      </c>
      <c r="C7" s="30"/>
      <c r="D7" s="20"/>
      <c r="E7" s="46"/>
      <c r="F7" s="48"/>
    </row>
    <row r="8" spans="1:6" ht="20.100000000000001" customHeight="1" x14ac:dyDescent="0.3">
      <c r="A8" s="21">
        <v>45783</v>
      </c>
      <c r="B8" s="13">
        <v>390</v>
      </c>
      <c r="C8" s="30"/>
      <c r="D8" s="20"/>
      <c r="E8" s="46"/>
      <c r="F8" s="48"/>
    </row>
    <row r="9" spans="1:6" ht="20.100000000000001" customHeight="1" x14ac:dyDescent="0.25">
      <c r="A9" s="21">
        <v>45784</v>
      </c>
      <c r="B9" s="13">
        <v>2320</v>
      </c>
      <c r="C9" s="30"/>
      <c r="D9" s="20"/>
      <c r="E9" s="46"/>
      <c r="F9" s="49"/>
    </row>
    <row r="10" spans="1:6" ht="20.100000000000001" customHeight="1" x14ac:dyDescent="0.25">
      <c r="A10" s="21">
        <v>45785</v>
      </c>
      <c r="B10" s="13">
        <v>800</v>
      </c>
      <c r="C10" s="30"/>
      <c r="D10" s="20"/>
      <c r="E10" s="46"/>
      <c r="F10" s="49"/>
    </row>
    <row r="11" spans="1:6" ht="20.100000000000001" customHeight="1" x14ac:dyDescent="0.25">
      <c r="A11" s="21">
        <v>45786</v>
      </c>
      <c r="B11" s="54"/>
      <c r="C11" s="55"/>
      <c r="D11" s="56"/>
      <c r="E11" s="56"/>
      <c r="F11" s="57"/>
    </row>
    <row r="12" spans="1:6" ht="20.100000000000001" customHeight="1" x14ac:dyDescent="0.25">
      <c r="A12" s="21">
        <v>45787</v>
      </c>
      <c r="B12" s="13">
        <v>520</v>
      </c>
      <c r="C12" s="30"/>
      <c r="D12" s="20"/>
      <c r="E12" s="46"/>
      <c r="F12" s="49"/>
    </row>
    <row r="13" spans="1:6" ht="20.100000000000001" customHeight="1" x14ac:dyDescent="0.25">
      <c r="A13" s="21">
        <v>45788</v>
      </c>
      <c r="B13" s="13">
        <v>1870</v>
      </c>
      <c r="C13" s="30"/>
      <c r="D13" s="20"/>
      <c r="E13" s="46"/>
      <c r="F13" s="49"/>
    </row>
    <row r="14" spans="1:6" ht="20.100000000000001" customHeight="1" x14ac:dyDescent="0.25">
      <c r="A14" s="21">
        <v>45789</v>
      </c>
      <c r="B14" s="13"/>
      <c r="C14" s="30"/>
      <c r="D14" s="20"/>
      <c r="E14" s="46"/>
      <c r="F14" s="49"/>
    </row>
    <row r="15" spans="1:6" ht="20.100000000000001" customHeight="1" x14ac:dyDescent="0.25">
      <c r="A15" s="21">
        <v>45790</v>
      </c>
      <c r="B15" s="13">
        <v>4730</v>
      </c>
      <c r="C15" s="30"/>
      <c r="D15" s="20"/>
      <c r="E15" s="46"/>
      <c r="F15" s="49"/>
    </row>
    <row r="16" spans="1:6" ht="20.100000000000001" customHeight="1" x14ac:dyDescent="0.25">
      <c r="A16" s="21">
        <v>45791</v>
      </c>
      <c r="B16" s="13">
        <v>420</v>
      </c>
      <c r="C16" s="30"/>
      <c r="D16" s="20"/>
      <c r="E16" s="46"/>
      <c r="F16" s="49"/>
    </row>
    <row r="17" spans="1:6" ht="20.100000000000001" customHeight="1" x14ac:dyDescent="0.25">
      <c r="A17" s="21">
        <v>45792</v>
      </c>
      <c r="B17" s="13"/>
      <c r="C17" s="30">
        <v>3000</v>
      </c>
      <c r="D17" s="20"/>
      <c r="E17" s="46">
        <v>1040</v>
      </c>
      <c r="F17" s="49"/>
    </row>
    <row r="18" spans="1:6" ht="20.100000000000001" customHeight="1" x14ac:dyDescent="0.25">
      <c r="A18" s="21">
        <v>45793</v>
      </c>
      <c r="B18" s="54"/>
      <c r="C18" s="55"/>
      <c r="D18" s="56"/>
      <c r="E18" s="56"/>
      <c r="F18" s="57"/>
    </row>
    <row r="19" spans="1:6" ht="20.100000000000001" customHeight="1" x14ac:dyDescent="0.25">
      <c r="A19" s="21">
        <v>45794</v>
      </c>
      <c r="B19" s="13"/>
      <c r="C19" s="30"/>
      <c r="D19" s="20"/>
      <c r="E19" s="46"/>
      <c r="F19" s="49"/>
    </row>
    <row r="20" spans="1:6" ht="20.100000000000001" customHeight="1" x14ac:dyDescent="0.25">
      <c r="A20" s="21">
        <v>45795</v>
      </c>
      <c r="B20" s="13">
        <v>600</v>
      </c>
      <c r="C20" s="30"/>
      <c r="D20" s="20"/>
      <c r="E20" s="46"/>
      <c r="F20" s="49"/>
    </row>
    <row r="21" spans="1:6" ht="20.100000000000001" customHeight="1" x14ac:dyDescent="0.25">
      <c r="A21" s="21">
        <v>45796</v>
      </c>
      <c r="B21" s="13">
        <f>1300+960</f>
        <v>2260</v>
      </c>
      <c r="C21" s="30"/>
      <c r="D21" s="20"/>
      <c r="E21" s="46"/>
      <c r="F21" s="49"/>
    </row>
    <row r="22" spans="1:6" ht="20.100000000000001" customHeight="1" x14ac:dyDescent="0.25">
      <c r="A22" s="21">
        <v>45797</v>
      </c>
      <c r="B22" s="13">
        <f>3120+190</f>
        <v>3310</v>
      </c>
      <c r="C22" s="30"/>
      <c r="D22" s="20"/>
      <c r="E22" s="46"/>
      <c r="F22" s="49"/>
    </row>
    <row r="23" spans="1:6" ht="20.100000000000001" customHeight="1" x14ac:dyDescent="0.25">
      <c r="A23" s="21">
        <v>45798</v>
      </c>
      <c r="B23" s="13">
        <v>634</v>
      </c>
      <c r="C23" s="30"/>
      <c r="D23" s="20"/>
      <c r="E23" s="46"/>
      <c r="F23" s="49"/>
    </row>
    <row r="24" spans="1:6" ht="20.100000000000001" customHeight="1" x14ac:dyDescent="0.25">
      <c r="A24" s="21">
        <v>45799</v>
      </c>
      <c r="B24" s="13">
        <v>2640</v>
      </c>
      <c r="C24" s="30"/>
      <c r="D24" s="20"/>
      <c r="E24" s="46"/>
      <c r="F24" s="49"/>
    </row>
    <row r="25" spans="1:6" ht="20.100000000000001" customHeight="1" x14ac:dyDescent="0.25">
      <c r="A25" s="21">
        <v>45800</v>
      </c>
      <c r="B25" s="54"/>
      <c r="C25" s="55"/>
      <c r="D25" s="56"/>
      <c r="E25" s="56"/>
      <c r="F25" s="57"/>
    </row>
    <row r="26" spans="1:6" ht="20.100000000000001" customHeight="1" x14ac:dyDescent="0.25">
      <c r="A26" s="21">
        <v>45801</v>
      </c>
      <c r="B26" s="13"/>
      <c r="C26" s="30"/>
      <c r="D26" s="20"/>
      <c r="E26" s="46">
        <v>660</v>
      </c>
      <c r="F26" s="49"/>
    </row>
    <row r="27" spans="1:6" ht="20.100000000000001" customHeight="1" x14ac:dyDescent="0.25">
      <c r="A27" s="21">
        <v>45802</v>
      </c>
      <c r="B27" s="13">
        <v>400</v>
      </c>
      <c r="C27" s="30"/>
      <c r="D27" s="20"/>
      <c r="E27" s="46"/>
      <c r="F27" s="49"/>
    </row>
    <row r="28" spans="1:6" ht="20.100000000000001" customHeight="1" x14ac:dyDescent="0.25">
      <c r="A28" s="21">
        <v>45803</v>
      </c>
      <c r="B28" s="13">
        <v>800</v>
      </c>
      <c r="C28" s="30"/>
      <c r="D28" s="20"/>
      <c r="E28" s="46"/>
      <c r="F28" s="49"/>
    </row>
    <row r="29" spans="1:6" ht="20.100000000000001" customHeight="1" x14ac:dyDescent="0.25">
      <c r="A29" s="21">
        <v>45804</v>
      </c>
      <c r="B29" s="13">
        <v>1000</v>
      </c>
      <c r="C29" s="30"/>
      <c r="D29" s="20"/>
      <c r="E29" s="46"/>
      <c r="F29" s="49"/>
    </row>
    <row r="30" spans="1:6" ht="20.100000000000001" customHeight="1" x14ac:dyDescent="0.3">
      <c r="A30" s="21">
        <v>45805</v>
      </c>
      <c r="B30" s="13">
        <v>430</v>
      </c>
      <c r="C30" s="30"/>
      <c r="D30" s="20"/>
      <c r="E30" s="46"/>
      <c r="F30" s="48"/>
    </row>
    <row r="31" spans="1:6" ht="20.100000000000001" customHeight="1" x14ac:dyDescent="0.3">
      <c r="A31" s="21">
        <v>45806</v>
      </c>
      <c r="B31" s="13">
        <v>15380</v>
      </c>
      <c r="C31" s="30">
        <v>4000</v>
      </c>
      <c r="D31" s="20"/>
      <c r="E31" s="46"/>
      <c r="F31" s="48"/>
    </row>
    <row r="32" spans="1:6" ht="20.100000000000001" customHeight="1" x14ac:dyDescent="0.3">
      <c r="A32" s="21">
        <v>45807</v>
      </c>
      <c r="B32" s="54"/>
      <c r="C32" s="55"/>
      <c r="D32" s="56"/>
      <c r="E32" s="56"/>
      <c r="F32" s="58"/>
    </row>
    <row r="33" spans="1:8" ht="20.100000000000001" customHeight="1" thickBot="1" x14ac:dyDescent="0.35">
      <c r="A33" s="21">
        <v>45808</v>
      </c>
      <c r="B33" s="14">
        <v>300</v>
      </c>
      <c r="C33" s="31"/>
      <c r="D33" s="20"/>
      <c r="E33" s="46"/>
      <c r="F33" s="48"/>
    </row>
    <row r="34" spans="1:8" ht="19.5" customHeight="1" thickBot="1" x14ac:dyDescent="0.3"/>
    <row r="35" spans="1:8" ht="30" x14ac:dyDescent="0.25">
      <c r="A35" s="3" t="s">
        <v>2</v>
      </c>
      <c r="B35" s="3" t="s">
        <v>7</v>
      </c>
      <c r="C35" s="4" t="s">
        <v>8</v>
      </c>
      <c r="D35" s="2" t="s">
        <v>5</v>
      </c>
      <c r="E35" s="2" t="s">
        <v>6</v>
      </c>
      <c r="F35" s="28" t="s">
        <v>17</v>
      </c>
      <c r="G35" s="3" t="s">
        <v>9</v>
      </c>
      <c r="H35" s="60"/>
    </row>
    <row r="36" spans="1:8" ht="18.75" x14ac:dyDescent="0.25">
      <c r="A36" s="36">
        <v>24750</v>
      </c>
      <c r="B36" s="36"/>
      <c r="C36" s="36">
        <f>B36+A36</f>
        <v>24750</v>
      </c>
      <c r="D36" s="15">
        <f>SUM(B3:B33)</f>
        <v>43904</v>
      </c>
      <c r="E36" s="32">
        <f>SUM(C3:C33)</f>
        <v>7000</v>
      </c>
      <c r="F36" s="12">
        <f>SUM(E3:E33)</f>
        <v>1700</v>
      </c>
      <c r="G36" s="12">
        <f>C36-E36-D36+F36</f>
        <v>-24454</v>
      </c>
      <c r="H36" s="59">
        <f>G37+G36-1770</f>
        <v>-16324</v>
      </c>
    </row>
    <row r="37" spans="1:8" ht="18.75" x14ac:dyDescent="0.25">
      <c r="A37" s="37">
        <f>825*12</f>
        <v>9900</v>
      </c>
      <c r="B37" s="37"/>
      <c r="C37" s="37"/>
      <c r="D37" s="6"/>
      <c r="E37" s="33"/>
      <c r="F37" s="7">
        <v>9900</v>
      </c>
      <c r="G37" s="12">
        <f t="shared" ref="G37" si="0">C37-E37-D37+F37</f>
        <v>9900</v>
      </c>
      <c r="H37" s="59"/>
    </row>
    <row r="38" spans="1:8" ht="19.5" thickBot="1" x14ac:dyDescent="0.3">
      <c r="A38" s="38"/>
      <c r="B38" s="38"/>
      <c r="C38" s="39"/>
      <c r="D38" s="8"/>
      <c r="E38" s="34"/>
      <c r="F38" s="9"/>
      <c r="G38" s="12">
        <f t="shared" ref="G38" si="1">C38-E38-D38+F38</f>
        <v>0</v>
      </c>
      <c r="H38" s="59"/>
    </row>
  </sheetData>
  <mergeCells count="1">
    <mergeCell ref="A1:E1"/>
  </mergeCells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38"/>
  <sheetViews>
    <sheetView topLeftCell="E19" zoomScale="85" zoomScaleNormal="85" workbookViewId="0">
      <selection activeCell="B33" sqref="B33"/>
    </sheetView>
  </sheetViews>
  <sheetFormatPr defaultRowHeight="15" x14ac:dyDescent="0.25"/>
  <cols>
    <col min="1" max="1" width="28.5703125" customWidth="1"/>
    <col min="2" max="4" width="20.7109375" customWidth="1"/>
    <col min="5" max="5" width="21.28515625" customWidth="1"/>
    <col min="6" max="6" width="18.7109375" customWidth="1"/>
    <col min="7" max="7" width="21.42578125" customWidth="1"/>
    <col min="8" max="11" width="18.7109375" customWidth="1"/>
    <col min="12" max="12" width="19.85546875" customWidth="1"/>
    <col min="13" max="13" width="18.7109375" customWidth="1"/>
    <col min="14" max="14" width="10.28515625" customWidth="1"/>
    <col min="15" max="15" width="11.140625" customWidth="1"/>
  </cols>
  <sheetData>
    <row r="1" spans="1:6" ht="51.75" customHeight="1" x14ac:dyDescent="0.25">
      <c r="A1" s="74" t="s">
        <v>13</v>
      </c>
      <c r="B1" s="74"/>
      <c r="C1" s="74"/>
      <c r="D1" s="74"/>
      <c r="E1" s="74"/>
    </row>
    <row r="2" spans="1:6" ht="38.25" customHeight="1" x14ac:dyDescent="0.25">
      <c r="A2" s="24" t="s">
        <v>1</v>
      </c>
      <c r="B2" s="19" t="s">
        <v>3</v>
      </c>
      <c r="C2" s="19" t="s">
        <v>4</v>
      </c>
      <c r="D2" s="19" t="s">
        <v>14</v>
      </c>
      <c r="E2" s="19" t="s">
        <v>15</v>
      </c>
    </row>
    <row r="3" spans="1:6" ht="20.100000000000001" customHeight="1" x14ac:dyDescent="0.25">
      <c r="A3" s="21">
        <v>45778</v>
      </c>
      <c r="B3" s="22">
        <v>1090</v>
      </c>
      <c r="C3" s="29"/>
      <c r="D3" s="23"/>
      <c r="E3" s="46"/>
    </row>
    <row r="4" spans="1:6" ht="20.100000000000001" customHeight="1" x14ac:dyDescent="0.25">
      <c r="A4" s="21">
        <v>45779</v>
      </c>
      <c r="B4" s="61"/>
      <c r="C4" s="62"/>
      <c r="D4" s="56"/>
      <c r="E4" s="56"/>
    </row>
    <row r="5" spans="1:6" ht="20.100000000000001" customHeight="1" x14ac:dyDescent="0.25">
      <c r="A5" s="21">
        <v>45780</v>
      </c>
      <c r="B5" s="13">
        <v>900</v>
      </c>
      <c r="C5" s="29"/>
      <c r="D5" s="20"/>
      <c r="E5" s="46"/>
    </row>
    <row r="6" spans="1:6" ht="20.100000000000001" customHeight="1" x14ac:dyDescent="0.25">
      <c r="A6" s="21">
        <v>45781</v>
      </c>
      <c r="B6" s="13">
        <f>20000-13940</f>
        <v>6060</v>
      </c>
      <c r="C6" s="30"/>
      <c r="D6" s="20"/>
      <c r="E6" s="46"/>
    </row>
    <row r="7" spans="1:6" ht="20.100000000000001" customHeight="1" x14ac:dyDescent="0.25">
      <c r="A7" s="21">
        <v>45782</v>
      </c>
      <c r="B7" s="13">
        <v>320</v>
      </c>
      <c r="C7" s="30"/>
      <c r="D7" s="20"/>
      <c r="E7" s="46"/>
    </row>
    <row r="8" spans="1:6" ht="20.100000000000001" customHeight="1" x14ac:dyDescent="0.25">
      <c r="A8" s="21">
        <v>45783</v>
      </c>
      <c r="B8" s="13">
        <f>62920-61310</f>
        <v>1610</v>
      </c>
      <c r="C8" s="30"/>
      <c r="D8" s="20"/>
      <c r="E8" s="46"/>
    </row>
    <row r="9" spans="1:6" ht="20.100000000000001" customHeight="1" x14ac:dyDescent="0.25">
      <c r="A9" s="21">
        <v>45784</v>
      </c>
      <c r="B9" s="13">
        <v>4</v>
      </c>
      <c r="C9" s="30"/>
      <c r="D9" s="20"/>
      <c r="E9" s="46"/>
      <c r="F9" s="1"/>
    </row>
    <row r="10" spans="1:6" ht="20.100000000000001" customHeight="1" x14ac:dyDescent="0.25">
      <c r="A10" s="21">
        <v>45785</v>
      </c>
      <c r="B10" s="13"/>
      <c r="C10" s="30"/>
      <c r="D10" s="20"/>
      <c r="E10" s="46"/>
      <c r="F10" s="1"/>
    </row>
    <row r="11" spans="1:6" ht="20.100000000000001" customHeight="1" x14ac:dyDescent="0.25">
      <c r="A11" s="21">
        <v>45786</v>
      </c>
      <c r="B11" s="54"/>
      <c r="C11" s="55"/>
      <c r="D11" s="56"/>
      <c r="E11" s="56"/>
      <c r="F11" s="1"/>
    </row>
    <row r="12" spans="1:6" ht="20.100000000000001" customHeight="1" x14ac:dyDescent="0.25">
      <c r="A12" s="21">
        <v>45787</v>
      </c>
      <c r="B12" s="13"/>
      <c r="C12" s="30"/>
      <c r="D12" s="20"/>
      <c r="E12" s="46"/>
      <c r="F12" s="1"/>
    </row>
    <row r="13" spans="1:6" ht="20.100000000000001" customHeight="1" x14ac:dyDescent="0.25">
      <c r="A13" s="21">
        <v>45788</v>
      </c>
      <c r="B13" s="13">
        <v>490</v>
      </c>
      <c r="C13" s="30"/>
      <c r="D13" s="20"/>
      <c r="E13" s="46"/>
      <c r="F13" s="1"/>
    </row>
    <row r="14" spans="1:6" ht="20.100000000000001" customHeight="1" x14ac:dyDescent="0.25">
      <c r="A14" s="21">
        <v>45789</v>
      </c>
      <c r="B14" s="13">
        <v>108</v>
      </c>
      <c r="C14" s="30"/>
      <c r="D14" s="20"/>
      <c r="E14" s="46"/>
      <c r="F14" s="1"/>
    </row>
    <row r="15" spans="1:6" ht="20.100000000000001" customHeight="1" x14ac:dyDescent="0.25">
      <c r="A15" s="21">
        <v>45790</v>
      </c>
      <c r="B15" s="13">
        <v>86</v>
      </c>
      <c r="C15" s="30"/>
      <c r="D15" s="20"/>
      <c r="E15" s="46"/>
      <c r="F15" s="1"/>
    </row>
    <row r="16" spans="1:6" ht="20.100000000000001" customHeight="1" x14ac:dyDescent="0.25">
      <c r="A16" s="21">
        <v>45791</v>
      </c>
      <c r="B16" s="13">
        <v>430</v>
      </c>
      <c r="C16" s="30"/>
      <c r="D16" s="20"/>
      <c r="E16" s="46"/>
      <c r="F16" s="1"/>
    </row>
    <row r="17" spans="1:6" ht="20.100000000000001" customHeight="1" x14ac:dyDescent="0.25">
      <c r="A17" s="21">
        <v>45792</v>
      </c>
      <c r="B17" s="13">
        <v>1732</v>
      </c>
      <c r="C17" s="30"/>
      <c r="D17" s="20"/>
      <c r="E17" s="46"/>
      <c r="F17" s="1"/>
    </row>
    <row r="18" spans="1:6" ht="20.100000000000001" customHeight="1" x14ac:dyDescent="0.25">
      <c r="A18" s="21">
        <v>45793</v>
      </c>
      <c r="B18" s="54"/>
      <c r="C18" s="55"/>
      <c r="D18" s="56"/>
      <c r="E18" s="56"/>
      <c r="F18" s="1"/>
    </row>
    <row r="19" spans="1:6" ht="20.100000000000001" customHeight="1" x14ac:dyDescent="0.25">
      <c r="A19" s="21">
        <v>45794</v>
      </c>
      <c r="B19" s="13"/>
      <c r="C19" s="30"/>
      <c r="D19" s="20"/>
      <c r="E19" s="46"/>
      <c r="F19" s="1"/>
    </row>
    <row r="20" spans="1:6" ht="20.100000000000001" customHeight="1" x14ac:dyDescent="0.25">
      <c r="A20" s="21">
        <v>45795</v>
      </c>
      <c r="B20" s="13">
        <f>4740+60+830</f>
        <v>5630</v>
      </c>
      <c r="C20" s="30"/>
      <c r="D20" s="20"/>
      <c r="E20" s="46"/>
      <c r="F20" s="1"/>
    </row>
    <row r="21" spans="1:6" ht="20.100000000000001" customHeight="1" x14ac:dyDescent="0.25">
      <c r="A21" s="65">
        <v>45796</v>
      </c>
      <c r="B21" s="66">
        <v>825</v>
      </c>
      <c r="C21" s="63"/>
      <c r="D21" s="64"/>
      <c r="E21" s="64"/>
      <c r="F21" s="1"/>
    </row>
    <row r="22" spans="1:6" ht="20.100000000000001" customHeight="1" x14ac:dyDescent="0.25">
      <c r="A22" s="65">
        <v>45797</v>
      </c>
      <c r="B22" s="66">
        <v>825</v>
      </c>
      <c r="C22" s="67"/>
      <c r="D22" s="68"/>
      <c r="E22" s="68"/>
      <c r="F22" s="1"/>
    </row>
    <row r="23" spans="1:6" ht="20.100000000000001" customHeight="1" x14ac:dyDescent="0.25">
      <c r="A23" s="21">
        <v>45798</v>
      </c>
      <c r="B23" s="13"/>
      <c r="C23" s="30"/>
      <c r="D23" s="20"/>
      <c r="E23" s="46"/>
      <c r="F23" s="1"/>
    </row>
    <row r="24" spans="1:6" ht="20.100000000000001" customHeight="1" x14ac:dyDescent="0.25">
      <c r="A24" s="21">
        <v>45799</v>
      </c>
      <c r="B24" s="13">
        <v>80</v>
      </c>
      <c r="C24" s="30"/>
      <c r="D24" s="20"/>
      <c r="E24" s="46"/>
      <c r="F24" s="1"/>
    </row>
    <row r="25" spans="1:6" ht="20.100000000000001" customHeight="1" x14ac:dyDescent="0.25">
      <c r="A25" s="21">
        <v>45800</v>
      </c>
      <c r="B25" s="54"/>
      <c r="C25" s="55"/>
      <c r="D25" s="56"/>
      <c r="E25" s="56"/>
      <c r="F25" s="1"/>
    </row>
    <row r="26" spans="1:6" ht="20.100000000000001" customHeight="1" x14ac:dyDescent="0.25">
      <c r="A26" s="21">
        <v>45801</v>
      </c>
      <c r="B26" s="13">
        <v>17440</v>
      </c>
      <c r="C26" s="30"/>
      <c r="D26" s="20"/>
      <c r="E26" s="46"/>
      <c r="F26" s="1"/>
    </row>
    <row r="27" spans="1:6" ht="20.100000000000001" customHeight="1" x14ac:dyDescent="0.25">
      <c r="A27" s="65">
        <v>45802</v>
      </c>
      <c r="B27" s="70">
        <v>825</v>
      </c>
      <c r="C27" s="71"/>
      <c r="D27" s="72"/>
      <c r="E27" s="72"/>
      <c r="F27" s="1"/>
    </row>
    <row r="28" spans="1:6" ht="20.100000000000001" customHeight="1" x14ac:dyDescent="0.25">
      <c r="A28" s="21">
        <v>45803</v>
      </c>
      <c r="B28" s="13"/>
      <c r="C28" s="30"/>
      <c r="D28" s="20"/>
      <c r="E28" s="46"/>
      <c r="F28" s="1"/>
    </row>
    <row r="29" spans="1:6" ht="20.100000000000001" customHeight="1" x14ac:dyDescent="0.25">
      <c r="A29" s="21">
        <v>45804</v>
      </c>
      <c r="B29" s="13">
        <v>530</v>
      </c>
      <c r="C29" s="30"/>
      <c r="D29" s="20"/>
      <c r="E29" s="46"/>
      <c r="F29" s="1"/>
    </row>
    <row r="30" spans="1:6" ht="20.100000000000001" customHeight="1" x14ac:dyDescent="0.25">
      <c r="A30" s="21">
        <v>45805</v>
      </c>
      <c r="B30" s="13">
        <v>850</v>
      </c>
      <c r="C30" s="30"/>
      <c r="D30" s="20"/>
      <c r="E30" s="46"/>
    </row>
    <row r="31" spans="1:6" ht="20.100000000000001" customHeight="1" x14ac:dyDescent="0.25">
      <c r="A31" s="21">
        <v>45806</v>
      </c>
      <c r="B31" s="13">
        <f>1000+100</f>
        <v>1100</v>
      </c>
      <c r="C31" s="30"/>
      <c r="D31" s="20"/>
      <c r="E31" s="46"/>
    </row>
    <row r="32" spans="1:6" ht="20.100000000000001" customHeight="1" x14ac:dyDescent="0.25">
      <c r="A32" s="21">
        <v>45807</v>
      </c>
      <c r="B32" s="54"/>
      <c r="C32" s="55"/>
      <c r="D32" s="56"/>
      <c r="E32" s="56"/>
    </row>
    <row r="33" spans="1:7" ht="20.100000000000001" customHeight="1" thickBot="1" x14ac:dyDescent="0.3">
      <c r="A33" s="21">
        <v>45808</v>
      </c>
      <c r="B33" s="14">
        <v>11580</v>
      </c>
      <c r="C33" s="31"/>
      <c r="D33" s="20"/>
      <c r="E33" s="46"/>
    </row>
    <row r="34" spans="1:7" ht="19.5" customHeight="1" thickBot="1" x14ac:dyDescent="0.3"/>
    <row r="35" spans="1:7" ht="30" x14ac:dyDescent="0.25">
      <c r="A35" s="3" t="s">
        <v>2</v>
      </c>
      <c r="B35" s="3" t="s">
        <v>7</v>
      </c>
      <c r="C35" s="4" t="s">
        <v>8</v>
      </c>
      <c r="D35" s="2" t="s">
        <v>5</v>
      </c>
      <c r="E35" s="2" t="s">
        <v>6</v>
      </c>
      <c r="F35" s="28" t="s">
        <v>15</v>
      </c>
      <c r="G35" s="3" t="s">
        <v>9</v>
      </c>
    </row>
    <row r="36" spans="1:7" ht="18.75" x14ac:dyDescent="0.25">
      <c r="A36" s="36">
        <v>24750</v>
      </c>
      <c r="B36" s="36">
        <v>4500</v>
      </c>
      <c r="C36" s="36">
        <f>B36+A36</f>
        <v>29250</v>
      </c>
      <c r="D36" s="25">
        <f>SUM(B3:B33)</f>
        <v>52515</v>
      </c>
      <c r="E36" s="32">
        <f>SUM(C3:C33)</f>
        <v>0</v>
      </c>
      <c r="F36" s="40">
        <f>SUM(E3:E33)</f>
        <v>0</v>
      </c>
      <c r="G36" s="12">
        <f>C36-E36-D36+F36</f>
        <v>-23265</v>
      </c>
    </row>
    <row r="37" spans="1:7" ht="30" x14ac:dyDescent="0.25">
      <c r="A37" s="37"/>
      <c r="B37" s="37"/>
      <c r="C37" s="37"/>
      <c r="D37" s="26"/>
      <c r="E37" s="33"/>
      <c r="F37" s="69" t="s">
        <v>25</v>
      </c>
      <c r="G37" s="7"/>
    </row>
    <row r="38" spans="1:7" ht="15.75" thickBot="1" x14ac:dyDescent="0.3">
      <c r="A38" s="38"/>
      <c r="B38" s="38"/>
      <c r="C38" s="39"/>
      <c r="D38" s="27"/>
      <c r="E38" s="34"/>
      <c r="F38" s="41"/>
      <c r="G38" s="9"/>
    </row>
  </sheetData>
  <mergeCells count="1">
    <mergeCell ref="A1:E1"/>
  </mergeCells>
  <pageMargins left="0.7" right="0.7" top="0.75" bottom="0.75" header="0.3" footer="0.3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G38"/>
  <sheetViews>
    <sheetView topLeftCell="A10" zoomScale="93" zoomScaleNormal="93" workbookViewId="0">
      <selection activeCell="G14" sqref="G14"/>
    </sheetView>
  </sheetViews>
  <sheetFormatPr defaultRowHeight="15" x14ac:dyDescent="0.25"/>
  <cols>
    <col min="1" max="1" width="28.5703125" customWidth="1"/>
    <col min="2" max="2" width="20.7109375" customWidth="1"/>
    <col min="3" max="3" width="21.85546875" customWidth="1"/>
    <col min="4" max="4" width="24.42578125" customWidth="1"/>
    <col min="5" max="5" width="21.28515625" customWidth="1"/>
    <col min="6" max="6" width="18.7109375" customWidth="1"/>
    <col min="7" max="7" width="21.42578125" customWidth="1"/>
    <col min="8" max="11" width="18.7109375" customWidth="1"/>
    <col min="12" max="12" width="21.5703125" customWidth="1"/>
    <col min="13" max="13" width="18.7109375" customWidth="1"/>
    <col min="14" max="14" width="10.28515625" customWidth="1"/>
    <col min="15" max="15" width="11.140625" customWidth="1"/>
  </cols>
  <sheetData>
    <row r="1" spans="1:6" ht="51.75" customHeight="1" x14ac:dyDescent="0.25">
      <c r="A1" s="74" t="s">
        <v>12</v>
      </c>
      <c r="B1" s="74"/>
      <c r="C1" s="74"/>
      <c r="D1" s="74"/>
      <c r="E1" s="74"/>
    </row>
    <row r="2" spans="1:6" ht="38.25" customHeight="1" x14ac:dyDescent="0.25">
      <c r="A2" s="24" t="s">
        <v>1</v>
      </c>
      <c r="B2" s="19" t="s">
        <v>3</v>
      </c>
      <c r="C2" s="19" t="s">
        <v>4</v>
      </c>
      <c r="D2" s="19" t="s">
        <v>16</v>
      </c>
      <c r="E2" s="19" t="s">
        <v>15</v>
      </c>
    </row>
    <row r="3" spans="1:6" ht="20.100000000000001" customHeight="1" x14ac:dyDescent="0.25">
      <c r="A3" s="21">
        <v>45778</v>
      </c>
      <c r="B3" s="22"/>
      <c r="C3" s="29"/>
      <c r="D3" s="23"/>
      <c r="E3" s="45"/>
    </row>
    <row r="4" spans="1:6" ht="20.100000000000001" customHeight="1" x14ac:dyDescent="0.25">
      <c r="A4" s="21">
        <v>45779</v>
      </c>
      <c r="B4" s="61"/>
      <c r="C4" s="62"/>
      <c r="D4" s="56"/>
      <c r="E4" s="56"/>
    </row>
    <row r="5" spans="1:6" ht="20.100000000000001" customHeight="1" x14ac:dyDescent="0.25">
      <c r="A5" s="21">
        <v>45780</v>
      </c>
      <c r="B5" s="13">
        <v>500</v>
      </c>
      <c r="C5" s="29"/>
      <c r="D5" s="20"/>
      <c r="E5" s="46"/>
    </row>
    <row r="6" spans="1:6" ht="20.100000000000001" customHeight="1" x14ac:dyDescent="0.25">
      <c r="A6" s="21">
        <v>45781</v>
      </c>
      <c r="B6" s="13"/>
      <c r="C6" s="30"/>
      <c r="D6" s="20"/>
      <c r="E6" s="46"/>
    </row>
    <row r="7" spans="1:6" ht="20.100000000000001" customHeight="1" x14ac:dyDescent="0.25">
      <c r="A7" s="21">
        <v>45782</v>
      </c>
      <c r="B7" s="13"/>
      <c r="C7" s="30"/>
      <c r="D7" s="20"/>
      <c r="E7" s="46"/>
    </row>
    <row r="8" spans="1:6" ht="20.100000000000001" customHeight="1" x14ac:dyDescent="0.25">
      <c r="A8" s="21">
        <v>45783</v>
      </c>
      <c r="B8" s="13"/>
      <c r="C8" s="30"/>
      <c r="D8" s="20"/>
      <c r="E8" s="46"/>
    </row>
    <row r="9" spans="1:6" ht="20.100000000000001" customHeight="1" x14ac:dyDescent="0.25">
      <c r="A9" s="21">
        <v>45784</v>
      </c>
      <c r="B9" s="13">
        <v>4</v>
      </c>
      <c r="C9" s="30"/>
      <c r="D9" s="20"/>
      <c r="E9" s="46"/>
      <c r="F9" s="1"/>
    </row>
    <row r="10" spans="1:6" ht="20.100000000000001" customHeight="1" x14ac:dyDescent="0.25">
      <c r="A10" s="21">
        <v>45785</v>
      </c>
      <c r="B10" s="13"/>
      <c r="C10" s="30"/>
      <c r="D10" s="20"/>
      <c r="E10" s="46"/>
      <c r="F10" s="1"/>
    </row>
    <row r="11" spans="1:6" ht="20.100000000000001" customHeight="1" x14ac:dyDescent="0.25">
      <c r="A11" s="21">
        <v>45786</v>
      </c>
      <c r="B11" s="54"/>
      <c r="C11" s="55"/>
      <c r="D11" s="56"/>
      <c r="E11" s="56"/>
      <c r="F11" s="1"/>
    </row>
    <row r="12" spans="1:6" ht="20.100000000000001" customHeight="1" x14ac:dyDescent="0.25">
      <c r="A12" s="21">
        <v>45787</v>
      </c>
      <c r="B12" s="13">
        <v>400</v>
      </c>
      <c r="C12" s="30"/>
      <c r="D12" s="20"/>
      <c r="E12" s="46"/>
      <c r="F12" s="1"/>
    </row>
    <row r="13" spans="1:6" ht="20.100000000000001" customHeight="1" x14ac:dyDescent="0.25">
      <c r="A13" s="21">
        <v>45788</v>
      </c>
      <c r="B13" s="13">
        <v>90</v>
      </c>
      <c r="C13" s="30"/>
      <c r="D13" s="20"/>
      <c r="E13" s="46"/>
      <c r="F13" s="1"/>
    </row>
    <row r="14" spans="1:6" ht="20.100000000000001" customHeight="1" x14ac:dyDescent="0.25">
      <c r="A14" s="21">
        <v>45789</v>
      </c>
      <c r="B14" s="13"/>
      <c r="C14" s="30"/>
      <c r="D14" s="20"/>
      <c r="E14" s="46"/>
      <c r="F14" s="1"/>
    </row>
    <row r="15" spans="1:6" ht="20.100000000000001" customHeight="1" x14ac:dyDescent="0.25">
      <c r="A15" s="21">
        <v>45790</v>
      </c>
      <c r="B15" s="13"/>
      <c r="C15" s="30"/>
      <c r="D15" s="20"/>
      <c r="E15" s="46"/>
      <c r="F15" s="1"/>
    </row>
    <row r="16" spans="1:6" ht="20.100000000000001" customHeight="1" x14ac:dyDescent="0.25">
      <c r="A16" s="21">
        <v>45791</v>
      </c>
      <c r="B16" s="13"/>
      <c r="C16" s="30"/>
      <c r="D16" s="20"/>
      <c r="E16" s="46"/>
      <c r="F16" s="1"/>
    </row>
    <row r="17" spans="1:6" ht="20.100000000000001" customHeight="1" x14ac:dyDescent="0.25">
      <c r="A17" s="21">
        <v>45792</v>
      </c>
      <c r="B17" s="13">
        <v>1000</v>
      </c>
      <c r="C17" s="30"/>
      <c r="D17" s="20"/>
      <c r="E17" s="46"/>
      <c r="F17" s="1"/>
    </row>
    <row r="18" spans="1:6" ht="20.100000000000001" customHeight="1" x14ac:dyDescent="0.25">
      <c r="A18" s="21">
        <v>45793</v>
      </c>
      <c r="B18" s="54"/>
      <c r="C18" s="55"/>
      <c r="D18" s="56"/>
      <c r="E18" s="56"/>
      <c r="F18" s="1"/>
    </row>
    <row r="19" spans="1:6" ht="20.100000000000001" customHeight="1" x14ac:dyDescent="0.25">
      <c r="A19" s="21">
        <v>45794</v>
      </c>
      <c r="B19" s="13">
        <v>250</v>
      </c>
      <c r="C19" s="30"/>
      <c r="D19" s="20"/>
      <c r="E19" s="46"/>
      <c r="F19" s="1"/>
    </row>
    <row r="20" spans="1:6" ht="20.100000000000001" customHeight="1" x14ac:dyDescent="0.25">
      <c r="A20" s="21">
        <v>45795</v>
      </c>
      <c r="B20" s="13">
        <v>4</v>
      </c>
      <c r="C20" s="30"/>
      <c r="D20" s="20"/>
      <c r="E20" s="46"/>
      <c r="F20" s="1"/>
    </row>
    <row r="21" spans="1:6" ht="20.100000000000001" customHeight="1" x14ac:dyDescent="0.25">
      <c r="A21" s="21">
        <v>45796</v>
      </c>
      <c r="B21" s="13"/>
      <c r="C21" s="30"/>
      <c r="D21" s="20"/>
      <c r="E21" s="46"/>
      <c r="F21" s="1"/>
    </row>
    <row r="22" spans="1:6" ht="20.100000000000001" customHeight="1" x14ac:dyDescent="0.25">
      <c r="A22" s="21">
        <v>45797</v>
      </c>
      <c r="B22" s="13">
        <v>2000</v>
      </c>
      <c r="C22" s="30"/>
      <c r="D22" s="20"/>
      <c r="E22" s="46"/>
      <c r="F22" s="1"/>
    </row>
    <row r="23" spans="1:6" ht="20.100000000000001" customHeight="1" x14ac:dyDescent="0.25">
      <c r="A23" s="21">
        <v>45798</v>
      </c>
      <c r="B23" s="13">
        <v>480</v>
      </c>
      <c r="C23" s="30"/>
      <c r="D23" s="20"/>
      <c r="E23" s="46"/>
      <c r="F23" s="1"/>
    </row>
    <row r="24" spans="1:6" ht="20.100000000000001" customHeight="1" x14ac:dyDescent="0.25">
      <c r="A24" s="21">
        <v>45799</v>
      </c>
      <c r="B24" s="13"/>
      <c r="C24" s="30"/>
      <c r="D24" s="20"/>
      <c r="E24" s="46"/>
      <c r="F24" s="1"/>
    </row>
    <row r="25" spans="1:6" ht="20.100000000000001" customHeight="1" x14ac:dyDescent="0.25">
      <c r="A25" s="21">
        <v>45800</v>
      </c>
      <c r="B25" s="54"/>
      <c r="C25" s="55"/>
      <c r="D25" s="56"/>
      <c r="E25" s="56"/>
      <c r="F25" s="1"/>
    </row>
    <row r="26" spans="1:6" ht="20.100000000000001" customHeight="1" x14ac:dyDescent="0.25">
      <c r="A26" s="21">
        <v>45801</v>
      </c>
      <c r="B26" s="13"/>
      <c r="C26" s="30"/>
      <c r="D26" s="20"/>
      <c r="E26" s="46"/>
    </row>
    <row r="27" spans="1:6" ht="20.100000000000001" customHeight="1" x14ac:dyDescent="0.25">
      <c r="A27" s="21">
        <v>45802</v>
      </c>
      <c r="B27" s="13">
        <v>90</v>
      </c>
      <c r="C27" s="30"/>
      <c r="D27" s="20"/>
      <c r="E27" s="46"/>
    </row>
    <row r="28" spans="1:6" ht="20.100000000000001" customHeight="1" x14ac:dyDescent="0.25">
      <c r="A28" s="21">
        <v>45803</v>
      </c>
      <c r="B28" s="13"/>
      <c r="C28" s="30"/>
      <c r="D28" s="20"/>
      <c r="E28" s="46"/>
    </row>
    <row r="29" spans="1:6" ht="20.100000000000001" customHeight="1" x14ac:dyDescent="0.25">
      <c r="A29" s="21">
        <v>45804</v>
      </c>
      <c r="B29" s="13">
        <v>23200</v>
      </c>
      <c r="C29" s="30"/>
      <c r="D29" s="20"/>
      <c r="E29" s="46"/>
      <c r="F29" s="1"/>
    </row>
    <row r="30" spans="1:6" ht="20.100000000000001" customHeight="1" x14ac:dyDescent="0.25">
      <c r="A30" s="21">
        <v>45805</v>
      </c>
      <c r="B30" s="13">
        <v>160</v>
      </c>
      <c r="C30" s="30"/>
      <c r="D30" s="20"/>
      <c r="E30" s="46"/>
    </row>
    <row r="31" spans="1:6" ht="20.100000000000001" customHeight="1" x14ac:dyDescent="0.25">
      <c r="A31" s="21">
        <v>45806</v>
      </c>
      <c r="B31" s="13"/>
      <c r="C31" s="30"/>
      <c r="D31" s="20"/>
      <c r="E31" s="46"/>
    </row>
    <row r="32" spans="1:6" ht="20.100000000000001" customHeight="1" x14ac:dyDescent="0.25">
      <c r="A32" s="21">
        <v>45807</v>
      </c>
      <c r="B32" s="54"/>
      <c r="C32" s="55"/>
      <c r="D32" s="56"/>
      <c r="E32" s="56"/>
    </row>
    <row r="33" spans="1:7" ht="20.100000000000001" customHeight="1" thickBot="1" x14ac:dyDescent="0.3">
      <c r="A33" s="21">
        <v>45808</v>
      </c>
      <c r="B33" s="14"/>
      <c r="C33" s="31"/>
      <c r="D33" s="20"/>
      <c r="E33" s="46"/>
    </row>
    <row r="34" spans="1:7" ht="19.5" customHeight="1" thickBot="1" x14ac:dyDescent="0.3"/>
    <row r="35" spans="1:7" ht="30" x14ac:dyDescent="0.25">
      <c r="A35" s="3" t="s">
        <v>2</v>
      </c>
      <c r="B35" s="3" t="s">
        <v>7</v>
      </c>
      <c r="C35" s="4" t="s">
        <v>8</v>
      </c>
      <c r="D35" s="2" t="s">
        <v>5</v>
      </c>
      <c r="E35" s="2" t="s">
        <v>6</v>
      </c>
      <c r="F35" s="28" t="s">
        <v>15</v>
      </c>
      <c r="G35" s="3" t="s">
        <v>9</v>
      </c>
    </row>
    <row r="36" spans="1:7" ht="18.75" x14ac:dyDescent="0.25">
      <c r="A36" s="36">
        <v>24750</v>
      </c>
      <c r="B36" s="36">
        <v>6000</v>
      </c>
      <c r="C36" s="36">
        <f>B36+A36</f>
        <v>30750</v>
      </c>
      <c r="D36" s="15">
        <f>SUM(B3:B33)</f>
        <v>28178</v>
      </c>
      <c r="E36" s="32">
        <f>SUM(C3:C33)</f>
        <v>0</v>
      </c>
      <c r="F36" s="12">
        <f>SUM(E3:E33)</f>
        <v>0</v>
      </c>
      <c r="G36" s="12">
        <f>C36-E36-D36+F36</f>
        <v>2572</v>
      </c>
    </row>
    <row r="37" spans="1:7" x14ac:dyDescent="0.25">
      <c r="A37" s="37"/>
      <c r="B37" s="37"/>
      <c r="C37" s="37"/>
      <c r="D37" s="6"/>
      <c r="E37" s="33"/>
      <c r="F37" s="7"/>
      <c r="G37" s="7"/>
    </row>
    <row r="38" spans="1:7" ht="15.75" thickBot="1" x14ac:dyDescent="0.3">
      <c r="A38" s="38"/>
      <c r="B38" s="38"/>
      <c r="C38" s="39"/>
      <c r="D38" s="8"/>
      <c r="E38" s="34"/>
      <c r="F38" s="9"/>
      <c r="G38" s="9"/>
    </row>
  </sheetData>
  <mergeCells count="1">
    <mergeCell ref="A1:E1"/>
  </mergeCells>
  <pageMargins left="0.7" right="0.7" top="0.75" bottom="0.75" header="0.3" footer="0.3"/>
  <pageSetup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38"/>
  <sheetViews>
    <sheetView topLeftCell="A13" workbookViewId="0">
      <selection activeCell="B31" sqref="B31"/>
    </sheetView>
  </sheetViews>
  <sheetFormatPr defaultRowHeight="15" x14ac:dyDescent="0.25"/>
  <cols>
    <col min="1" max="1" width="28.5703125" customWidth="1"/>
    <col min="2" max="4" width="20.7109375" customWidth="1"/>
    <col min="5" max="5" width="21.28515625" customWidth="1"/>
    <col min="6" max="6" width="18.7109375" customWidth="1"/>
    <col min="7" max="7" width="21.42578125" customWidth="1"/>
    <col min="8" max="11" width="18.7109375" customWidth="1"/>
    <col min="12" max="12" width="19.85546875" customWidth="1"/>
    <col min="13" max="13" width="18.7109375" customWidth="1"/>
    <col min="14" max="14" width="10.28515625" customWidth="1"/>
    <col min="15" max="15" width="11.140625" customWidth="1"/>
  </cols>
  <sheetData>
    <row r="1" spans="1:6" ht="51.75" customHeight="1" x14ac:dyDescent="0.25">
      <c r="A1" s="74" t="s">
        <v>11</v>
      </c>
      <c r="B1" s="74"/>
      <c r="C1" s="74"/>
      <c r="D1" s="74"/>
      <c r="E1" s="74"/>
    </row>
    <row r="2" spans="1:6" ht="38.25" customHeight="1" x14ac:dyDescent="0.25">
      <c r="A2" s="24" t="s">
        <v>1</v>
      </c>
      <c r="B2" s="19" t="s">
        <v>3</v>
      </c>
      <c r="C2" s="19" t="s">
        <v>4</v>
      </c>
      <c r="D2" s="19" t="s">
        <v>14</v>
      </c>
      <c r="E2" s="19" t="s">
        <v>15</v>
      </c>
    </row>
    <row r="3" spans="1:6" ht="20.100000000000001" customHeight="1" x14ac:dyDescent="0.25">
      <c r="A3" s="21">
        <v>45778</v>
      </c>
      <c r="B3" s="22">
        <v>200</v>
      </c>
      <c r="C3" s="29"/>
      <c r="D3" s="23"/>
      <c r="E3" s="45"/>
    </row>
    <row r="4" spans="1:6" ht="20.100000000000001" customHeight="1" x14ac:dyDescent="0.25">
      <c r="A4" s="21">
        <v>45779</v>
      </c>
      <c r="B4" s="61"/>
      <c r="C4" s="62"/>
      <c r="D4" s="56"/>
      <c r="E4" s="56"/>
    </row>
    <row r="5" spans="1:6" ht="20.100000000000001" customHeight="1" x14ac:dyDescent="0.25">
      <c r="A5" s="21">
        <v>45780</v>
      </c>
      <c r="B5" s="13">
        <f>11000+500</f>
        <v>11500</v>
      </c>
      <c r="C5" s="29"/>
      <c r="D5" s="20"/>
      <c r="E5" s="46"/>
    </row>
    <row r="6" spans="1:6" ht="20.100000000000001" customHeight="1" x14ac:dyDescent="0.25">
      <c r="A6" s="21">
        <v>45781</v>
      </c>
      <c r="B6" s="13"/>
      <c r="C6" s="30"/>
      <c r="D6" s="20"/>
      <c r="E6" s="46"/>
    </row>
    <row r="7" spans="1:6" ht="20.100000000000001" customHeight="1" x14ac:dyDescent="0.25">
      <c r="A7" s="21">
        <v>45782</v>
      </c>
      <c r="B7" s="13"/>
      <c r="C7" s="30"/>
      <c r="D7" s="20"/>
      <c r="E7" s="46"/>
    </row>
    <row r="8" spans="1:6" ht="20.100000000000001" customHeight="1" x14ac:dyDescent="0.25">
      <c r="A8" s="21">
        <v>45783</v>
      </c>
      <c r="B8" s="13"/>
      <c r="C8" s="30"/>
      <c r="D8" s="20"/>
      <c r="E8" s="46"/>
    </row>
    <row r="9" spans="1:6" ht="20.100000000000001" customHeight="1" x14ac:dyDescent="0.25">
      <c r="A9" s="21">
        <v>45784</v>
      </c>
      <c r="B9" s="13"/>
      <c r="C9" s="30"/>
      <c r="D9" s="20"/>
      <c r="E9" s="46"/>
      <c r="F9" s="1"/>
    </row>
    <row r="10" spans="1:6" ht="20.100000000000001" customHeight="1" x14ac:dyDescent="0.25">
      <c r="A10" s="21">
        <v>45785</v>
      </c>
      <c r="B10" s="13"/>
      <c r="C10" s="30"/>
      <c r="D10" s="20"/>
      <c r="E10" s="46"/>
      <c r="F10" s="1"/>
    </row>
    <row r="11" spans="1:6" ht="20.100000000000001" customHeight="1" x14ac:dyDescent="0.25">
      <c r="A11" s="21">
        <v>45786</v>
      </c>
      <c r="B11" s="54"/>
      <c r="C11" s="55"/>
      <c r="D11" s="56"/>
      <c r="E11" s="56"/>
      <c r="F11" s="1"/>
    </row>
    <row r="12" spans="1:6" ht="20.100000000000001" customHeight="1" x14ac:dyDescent="0.25">
      <c r="A12" s="21">
        <v>45787</v>
      </c>
      <c r="B12" s="13">
        <v>300</v>
      </c>
      <c r="C12" s="30"/>
      <c r="D12" s="20"/>
      <c r="E12" s="46"/>
      <c r="F12" s="1"/>
    </row>
    <row r="13" spans="1:6" ht="20.100000000000001" customHeight="1" x14ac:dyDescent="0.25">
      <c r="A13" s="21">
        <v>45788</v>
      </c>
      <c r="B13" s="13">
        <v>100</v>
      </c>
      <c r="C13" s="30"/>
      <c r="D13" s="20"/>
      <c r="E13" s="46"/>
      <c r="F13" s="1"/>
    </row>
    <row r="14" spans="1:6" ht="20.100000000000001" customHeight="1" x14ac:dyDescent="0.25">
      <c r="A14" s="21">
        <v>45789</v>
      </c>
      <c r="B14" s="13"/>
      <c r="C14" s="30"/>
      <c r="D14" s="20"/>
      <c r="E14" s="46"/>
      <c r="F14" s="1"/>
    </row>
    <row r="15" spans="1:6" ht="20.100000000000001" customHeight="1" x14ac:dyDescent="0.25">
      <c r="A15" s="21">
        <v>45790</v>
      </c>
      <c r="B15" s="13">
        <v>730</v>
      </c>
      <c r="C15" s="30"/>
      <c r="D15" s="20"/>
      <c r="E15" s="46"/>
      <c r="F15" s="1"/>
    </row>
    <row r="16" spans="1:6" ht="20.100000000000001" customHeight="1" x14ac:dyDescent="0.25">
      <c r="A16" s="21">
        <v>45791</v>
      </c>
      <c r="B16" s="13"/>
      <c r="C16" s="30"/>
      <c r="D16" s="20"/>
      <c r="E16" s="46">
        <v>1180</v>
      </c>
      <c r="F16" s="1"/>
    </row>
    <row r="17" spans="1:6" ht="20.100000000000001" customHeight="1" x14ac:dyDescent="0.25">
      <c r="A17" s="21">
        <v>45792</v>
      </c>
      <c r="B17" s="13"/>
      <c r="C17" s="30">
        <v>7700</v>
      </c>
      <c r="D17" s="20"/>
      <c r="E17" s="46"/>
      <c r="F17" s="1"/>
    </row>
    <row r="18" spans="1:6" ht="20.100000000000001" customHeight="1" x14ac:dyDescent="0.25">
      <c r="A18" s="21">
        <v>45793</v>
      </c>
      <c r="B18" s="54"/>
      <c r="C18" s="55"/>
      <c r="D18" s="56"/>
      <c r="E18" s="56"/>
      <c r="F18" s="1"/>
    </row>
    <row r="19" spans="1:6" ht="20.100000000000001" customHeight="1" x14ac:dyDescent="0.25">
      <c r="A19" s="21">
        <v>45794</v>
      </c>
      <c r="B19" s="13">
        <v>120</v>
      </c>
      <c r="C19" s="30"/>
      <c r="D19" s="20"/>
      <c r="E19" s="46"/>
      <c r="F19" s="1"/>
    </row>
    <row r="20" spans="1:6" ht="20.100000000000001" customHeight="1" x14ac:dyDescent="0.25">
      <c r="A20" s="21">
        <v>45795</v>
      </c>
      <c r="B20" s="13">
        <v>500</v>
      </c>
      <c r="C20" s="30"/>
      <c r="D20" s="20"/>
      <c r="E20" s="46"/>
      <c r="F20" s="1"/>
    </row>
    <row r="21" spans="1:6" ht="20.100000000000001" customHeight="1" x14ac:dyDescent="0.25">
      <c r="A21" s="21">
        <v>45796</v>
      </c>
      <c r="B21" s="13">
        <v>600</v>
      </c>
      <c r="C21" s="30"/>
      <c r="D21" s="20"/>
      <c r="E21" s="46"/>
      <c r="F21" s="1"/>
    </row>
    <row r="22" spans="1:6" ht="20.100000000000001" customHeight="1" x14ac:dyDescent="0.25">
      <c r="A22" s="21">
        <v>45797</v>
      </c>
      <c r="B22" s="13">
        <v>2000</v>
      </c>
      <c r="C22" s="30"/>
      <c r="D22" s="20"/>
      <c r="E22" s="46"/>
      <c r="F22" s="1"/>
    </row>
    <row r="23" spans="1:6" ht="20.100000000000001" customHeight="1" x14ac:dyDescent="0.25">
      <c r="A23" s="21">
        <v>45798</v>
      </c>
      <c r="B23" s="13">
        <v>1320</v>
      </c>
      <c r="C23" s="30"/>
      <c r="D23" s="20"/>
      <c r="E23" s="46"/>
      <c r="F23" s="1"/>
    </row>
    <row r="24" spans="1:6" ht="20.100000000000001" customHeight="1" x14ac:dyDescent="0.25">
      <c r="A24" s="21">
        <v>45799</v>
      </c>
      <c r="B24" s="13"/>
      <c r="C24" s="30">
        <v>5000</v>
      </c>
      <c r="D24" s="20"/>
      <c r="E24" s="46"/>
      <c r="F24" s="1"/>
    </row>
    <row r="25" spans="1:6" ht="20.100000000000001" customHeight="1" x14ac:dyDescent="0.25">
      <c r="A25" s="21">
        <v>45800</v>
      </c>
      <c r="B25" s="54"/>
      <c r="C25" s="55"/>
      <c r="D25" s="56"/>
      <c r="E25" s="56"/>
      <c r="F25" s="1"/>
    </row>
    <row r="26" spans="1:6" ht="20.100000000000001" customHeight="1" x14ac:dyDescent="0.25">
      <c r="A26" s="21">
        <v>45801</v>
      </c>
      <c r="B26" s="13"/>
      <c r="C26" s="30"/>
      <c r="D26" s="20"/>
      <c r="E26" s="46"/>
      <c r="F26" s="1"/>
    </row>
    <row r="27" spans="1:6" ht="20.100000000000001" customHeight="1" x14ac:dyDescent="0.25">
      <c r="A27" s="21">
        <v>45802</v>
      </c>
      <c r="B27" s="13">
        <v>1390</v>
      </c>
      <c r="C27" s="30"/>
      <c r="D27" s="20"/>
      <c r="E27" s="46"/>
      <c r="F27" s="1"/>
    </row>
    <row r="28" spans="1:6" ht="20.100000000000001" customHeight="1" x14ac:dyDescent="0.25">
      <c r="A28" s="21">
        <v>45803</v>
      </c>
      <c r="B28" s="13">
        <v>1730</v>
      </c>
      <c r="C28" s="30"/>
      <c r="D28" s="20"/>
      <c r="E28" s="46">
        <v>1320</v>
      </c>
      <c r="F28" s="1"/>
    </row>
    <row r="29" spans="1:6" ht="20.100000000000001" customHeight="1" x14ac:dyDescent="0.25">
      <c r="A29" s="21">
        <v>45804</v>
      </c>
      <c r="B29" s="13"/>
      <c r="C29" s="30"/>
      <c r="D29" s="20"/>
      <c r="E29" s="46"/>
      <c r="F29" s="1"/>
    </row>
    <row r="30" spans="1:6" ht="20.100000000000001" customHeight="1" x14ac:dyDescent="0.25">
      <c r="A30" s="21">
        <v>45805</v>
      </c>
      <c r="B30" s="13">
        <v>20000</v>
      </c>
      <c r="C30" s="30"/>
      <c r="D30" s="20"/>
      <c r="E30" s="46"/>
    </row>
    <row r="31" spans="1:6" ht="20.100000000000001" customHeight="1" x14ac:dyDescent="0.25">
      <c r="A31" s="21">
        <v>45806</v>
      </c>
      <c r="B31" s="13"/>
      <c r="C31" s="30"/>
      <c r="D31" s="20"/>
      <c r="E31" s="46"/>
    </row>
    <row r="32" spans="1:6" ht="20.100000000000001" customHeight="1" x14ac:dyDescent="0.25">
      <c r="A32" s="21">
        <v>45807</v>
      </c>
      <c r="B32" s="54"/>
      <c r="C32" s="55"/>
      <c r="D32" s="56"/>
      <c r="E32" s="56"/>
    </row>
    <row r="33" spans="1:7" ht="20.100000000000001" customHeight="1" thickBot="1" x14ac:dyDescent="0.3">
      <c r="A33" s="21">
        <v>45808</v>
      </c>
      <c r="B33" s="14"/>
      <c r="C33" s="31"/>
      <c r="D33" s="20"/>
      <c r="E33" s="46"/>
    </row>
    <row r="34" spans="1:7" ht="19.5" customHeight="1" thickBot="1" x14ac:dyDescent="0.3"/>
    <row r="35" spans="1:7" ht="30" x14ac:dyDescent="0.25">
      <c r="A35" s="3" t="s">
        <v>2</v>
      </c>
      <c r="B35" s="3" t="s">
        <v>7</v>
      </c>
      <c r="C35" s="4" t="s">
        <v>8</v>
      </c>
      <c r="D35" s="2" t="s">
        <v>5</v>
      </c>
      <c r="E35" s="2" t="s">
        <v>6</v>
      </c>
      <c r="F35" s="28" t="s">
        <v>17</v>
      </c>
      <c r="G35" s="3" t="s">
        <v>9</v>
      </c>
    </row>
    <row r="36" spans="1:7" ht="18.75" x14ac:dyDescent="0.25">
      <c r="A36" s="36">
        <v>24750</v>
      </c>
      <c r="B36" s="36">
        <v>6000</v>
      </c>
      <c r="C36" s="36">
        <f>B36+A36</f>
        <v>30750</v>
      </c>
      <c r="D36" s="15">
        <f>SUM(B3:B33)</f>
        <v>40490</v>
      </c>
      <c r="E36" s="32">
        <f>SUM(C3:C33)</f>
        <v>12700</v>
      </c>
      <c r="F36" s="12">
        <f>SUM(E3:E33)</f>
        <v>2500</v>
      </c>
      <c r="G36" s="12">
        <f>C36-E36-D36+F36+F37</f>
        <v>-11957</v>
      </c>
    </row>
    <row r="37" spans="1:7" ht="18.75" x14ac:dyDescent="0.25">
      <c r="A37" s="37"/>
      <c r="B37" s="37"/>
      <c r="C37" s="37"/>
      <c r="D37" s="6"/>
      <c r="E37" s="33"/>
      <c r="F37" s="12">
        <v>7983</v>
      </c>
      <c r="G37" s="7"/>
    </row>
    <row r="38" spans="1:7" ht="15.75" thickBot="1" x14ac:dyDescent="0.3">
      <c r="A38" s="38"/>
      <c r="B38" s="38"/>
      <c r="C38" s="39"/>
      <c r="D38" s="8"/>
      <c r="E38" s="34"/>
      <c r="F38" s="9" t="s">
        <v>26</v>
      </c>
      <c r="G38" s="9"/>
    </row>
  </sheetData>
  <mergeCells count="1">
    <mergeCell ref="A1:E1"/>
  </mergeCells>
  <pageMargins left="0.7" right="0.7" top="0.75" bottom="0.75" header="0.3" footer="0.3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38"/>
  <sheetViews>
    <sheetView topLeftCell="A21" workbookViewId="0">
      <selection activeCell="A51" sqref="A51"/>
    </sheetView>
  </sheetViews>
  <sheetFormatPr defaultRowHeight="15" x14ac:dyDescent="0.25"/>
  <cols>
    <col min="1" max="1" width="28.5703125" customWidth="1"/>
    <col min="2" max="4" width="20.7109375" customWidth="1"/>
    <col min="5" max="5" width="21.28515625" customWidth="1"/>
    <col min="6" max="6" width="18.7109375" customWidth="1"/>
    <col min="7" max="7" width="21.42578125" customWidth="1"/>
    <col min="8" max="11" width="18.7109375" customWidth="1"/>
    <col min="12" max="12" width="19.85546875" customWidth="1"/>
    <col min="13" max="13" width="18.7109375" customWidth="1"/>
    <col min="14" max="14" width="10.28515625" customWidth="1"/>
    <col min="15" max="15" width="11.140625" customWidth="1"/>
  </cols>
  <sheetData>
    <row r="1" spans="1:6" ht="51.75" customHeight="1" thickBot="1" x14ac:dyDescent="0.3">
      <c r="A1" s="75" t="s">
        <v>10</v>
      </c>
      <c r="B1" s="76"/>
      <c r="C1" s="76"/>
      <c r="D1" s="76"/>
      <c r="E1" s="77"/>
    </row>
    <row r="2" spans="1:6" ht="38.25" customHeight="1" thickBot="1" x14ac:dyDescent="0.3">
      <c r="A2" s="16" t="s">
        <v>1</v>
      </c>
      <c r="B2" s="17" t="s">
        <v>3</v>
      </c>
      <c r="C2" s="18" t="s">
        <v>4</v>
      </c>
      <c r="D2" s="19" t="s">
        <v>16</v>
      </c>
      <c r="E2" s="19" t="s">
        <v>18</v>
      </c>
    </row>
    <row r="3" spans="1:6" ht="21.95" customHeight="1" thickBot="1" x14ac:dyDescent="0.3">
      <c r="A3" s="10">
        <v>45778</v>
      </c>
      <c r="B3" s="11"/>
      <c r="C3" s="35"/>
      <c r="D3" s="20"/>
      <c r="E3" s="46">
        <v>3</v>
      </c>
    </row>
    <row r="4" spans="1:6" ht="21.95" customHeight="1" thickBot="1" x14ac:dyDescent="0.3">
      <c r="A4" s="10">
        <v>45779</v>
      </c>
      <c r="B4" s="61"/>
      <c r="C4" s="62"/>
      <c r="D4" s="56"/>
      <c r="E4" s="56"/>
    </row>
    <row r="5" spans="1:6" ht="21.95" customHeight="1" thickBot="1" x14ac:dyDescent="0.3">
      <c r="A5" s="10">
        <v>45780</v>
      </c>
      <c r="B5" s="13">
        <v>3167</v>
      </c>
      <c r="C5" s="29"/>
      <c r="D5" s="20"/>
      <c r="E5" s="46"/>
    </row>
    <row r="6" spans="1:6" ht="21.95" customHeight="1" thickBot="1" x14ac:dyDescent="0.3">
      <c r="A6" s="10">
        <v>45781</v>
      </c>
      <c r="B6" s="13">
        <v>35</v>
      </c>
      <c r="C6" s="30"/>
      <c r="D6" s="20"/>
      <c r="E6" s="46"/>
    </row>
    <row r="7" spans="1:6" ht="21.95" customHeight="1" thickBot="1" x14ac:dyDescent="0.3">
      <c r="A7" s="10">
        <v>45782</v>
      </c>
      <c r="B7" s="13">
        <v>13164</v>
      </c>
      <c r="C7" s="30"/>
      <c r="D7" s="20"/>
      <c r="E7" s="46"/>
    </row>
    <row r="8" spans="1:6" ht="21.95" customHeight="1" thickBot="1" x14ac:dyDescent="0.3">
      <c r="A8" s="10">
        <v>45783</v>
      </c>
      <c r="B8" s="13"/>
      <c r="C8" s="30"/>
      <c r="D8" s="20"/>
      <c r="E8" s="46">
        <v>2987</v>
      </c>
    </row>
    <row r="9" spans="1:6" ht="21.95" customHeight="1" thickBot="1" x14ac:dyDescent="0.3">
      <c r="A9" s="10">
        <v>45784</v>
      </c>
      <c r="B9" s="13">
        <v>80905</v>
      </c>
      <c r="C9" s="30"/>
      <c r="D9" s="20"/>
      <c r="E9" s="46"/>
      <c r="F9" s="1"/>
    </row>
    <row r="10" spans="1:6" ht="21.95" customHeight="1" thickBot="1" x14ac:dyDescent="0.3">
      <c r="A10" s="10">
        <v>45785</v>
      </c>
      <c r="B10" s="13">
        <v>5</v>
      </c>
      <c r="C10" s="30"/>
      <c r="D10" s="20"/>
      <c r="E10" s="46"/>
      <c r="F10" s="1"/>
    </row>
    <row r="11" spans="1:6" ht="21.95" customHeight="1" thickBot="1" x14ac:dyDescent="0.3">
      <c r="A11" s="10">
        <v>45786</v>
      </c>
      <c r="B11" s="54"/>
      <c r="C11" s="55"/>
      <c r="D11" s="56"/>
      <c r="E11" s="56"/>
      <c r="F11" s="1"/>
    </row>
    <row r="12" spans="1:6" ht="21.95" customHeight="1" thickBot="1" x14ac:dyDescent="0.3">
      <c r="A12" s="10">
        <v>45787</v>
      </c>
      <c r="B12" s="13">
        <v>21003</v>
      </c>
      <c r="C12" s="30"/>
      <c r="D12" s="20"/>
      <c r="E12" s="46"/>
      <c r="F12" s="1"/>
    </row>
    <row r="13" spans="1:6" ht="21.95" customHeight="1" thickBot="1" x14ac:dyDescent="0.3">
      <c r="A13" s="10">
        <v>45788</v>
      </c>
      <c r="B13" s="13">
        <v>4</v>
      </c>
      <c r="C13" s="30"/>
      <c r="D13" s="20"/>
      <c r="E13" s="46"/>
      <c r="F13" s="1"/>
    </row>
    <row r="14" spans="1:6" ht="21.95" customHeight="1" thickBot="1" x14ac:dyDescent="0.3">
      <c r="A14" s="10">
        <v>45789</v>
      </c>
      <c r="B14" s="13">
        <v>3931</v>
      </c>
      <c r="C14" s="30"/>
      <c r="D14" s="20"/>
      <c r="E14" s="46"/>
      <c r="F14" s="1"/>
    </row>
    <row r="15" spans="1:6" ht="21.95" customHeight="1" thickBot="1" x14ac:dyDescent="0.3">
      <c r="A15" s="10">
        <v>45790</v>
      </c>
      <c r="B15" s="13">
        <v>430</v>
      </c>
      <c r="C15" s="30"/>
      <c r="D15" s="20"/>
      <c r="E15" s="46"/>
      <c r="F15" s="1"/>
    </row>
    <row r="16" spans="1:6" ht="21.95" customHeight="1" thickBot="1" x14ac:dyDescent="0.3">
      <c r="A16" s="10">
        <v>45791</v>
      </c>
      <c r="B16" s="13">
        <v>2216</v>
      </c>
      <c r="C16" s="30"/>
      <c r="D16" s="20"/>
      <c r="E16" s="46"/>
      <c r="F16" s="1"/>
    </row>
    <row r="17" spans="1:6" ht="21.95" customHeight="1" thickBot="1" x14ac:dyDescent="0.3">
      <c r="A17" s="10">
        <v>45792</v>
      </c>
      <c r="B17" s="13">
        <v>4</v>
      </c>
      <c r="C17" s="30"/>
      <c r="D17" s="20"/>
      <c r="E17" s="46"/>
      <c r="F17" s="1"/>
    </row>
    <row r="18" spans="1:6" ht="21.95" customHeight="1" thickBot="1" x14ac:dyDescent="0.3">
      <c r="A18" s="10">
        <v>45793</v>
      </c>
      <c r="B18" s="54"/>
      <c r="C18" s="55"/>
      <c r="D18" s="56"/>
      <c r="E18" s="56"/>
      <c r="F18" s="1"/>
    </row>
    <row r="19" spans="1:6" ht="21.95" customHeight="1" thickBot="1" x14ac:dyDescent="0.3">
      <c r="A19" s="10">
        <v>45794</v>
      </c>
      <c r="B19" s="13">
        <v>187</v>
      </c>
      <c r="C19" s="30"/>
      <c r="D19" s="20"/>
      <c r="E19" s="46"/>
      <c r="F19" s="1"/>
    </row>
    <row r="20" spans="1:6" ht="21.95" customHeight="1" thickBot="1" x14ac:dyDescent="0.3">
      <c r="A20" s="10">
        <v>45795</v>
      </c>
      <c r="B20" s="13">
        <v>51811</v>
      </c>
      <c r="C20" s="30"/>
      <c r="D20" s="20"/>
      <c r="E20" s="46"/>
      <c r="F20" s="1"/>
    </row>
    <row r="21" spans="1:6" ht="21.95" customHeight="1" thickBot="1" x14ac:dyDescent="0.3">
      <c r="A21" s="10">
        <v>45796</v>
      </c>
      <c r="B21" s="13"/>
      <c r="C21" s="30"/>
      <c r="D21" s="20"/>
      <c r="E21" s="46"/>
      <c r="F21" s="1"/>
    </row>
    <row r="22" spans="1:6" ht="21.95" customHeight="1" thickBot="1" x14ac:dyDescent="0.3">
      <c r="A22" s="10">
        <v>45797</v>
      </c>
      <c r="B22" s="13">
        <v>3492</v>
      </c>
      <c r="C22" s="30"/>
      <c r="D22" s="20"/>
      <c r="E22" s="46"/>
      <c r="F22" s="1"/>
    </row>
    <row r="23" spans="1:6" ht="21.95" customHeight="1" thickBot="1" x14ac:dyDescent="0.3">
      <c r="A23" s="10">
        <v>45798</v>
      </c>
      <c r="B23" s="13"/>
      <c r="C23" s="30"/>
      <c r="D23" s="20"/>
      <c r="E23" s="13">
        <v>76878</v>
      </c>
      <c r="F23" s="1"/>
    </row>
    <row r="24" spans="1:6" ht="21.95" customHeight="1" thickBot="1" x14ac:dyDescent="0.3">
      <c r="A24" s="10">
        <v>45799</v>
      </c>
      <c r="B24" s="13"/>
      <c r="C24" s="30"/>
      <c r="D24" s="20"/>
      <c r="E24" s="46"/>
      <c r="F24" s="1"/>
    </row>
    <row r="25" spans="1:6" ht="21.95" customHeight="1" thickBot="1" x14ac:dyDescent="0.3">
      <c r="A25" s="10">
        <v>45800</v>
      </c>
      <c r="B25" s="54"/>
      <c r="C25" s="55"/>
      <c r="D25" s="56"/>
      <c r="E25" s="56"/>
      <c r="F25" s="1"/>
    </row>
    <row r="26" spans="1:6" ht="21.95" customHeight="1" thickBot="1" x14ac:dyDescent="0.3">
      <c r="A26" s="10">
        <v>45801</v>
      </c>
      <c r="B26" s="13"/>
      <c r="C26" s="30"/>
      <c r="D26" s="20"/>
      <c r="E26" s="46">
        <v>120000</v>
      </c>
      <c r="F26" s="1"/>
    </row>
    <row r="27" spans="1:6" ht="21.95" customHeight="1" thickBot="1" x14ac:dyDescent="0.3">
      <c r="A27" s="10">
        <v>45802</v>
      </c>
      <c r="B27" s="13">
        <v>34805</v>
      </c>
      <c r="C27" s="30"/>
      <c r="D27" s="20"/>
      <c r="E27" s="46"/>
      <c r="F27" s="1"/>
    </row>
    <row r="28" spans="1:6" ht="21.95" customHeight="1" thickBot="1" x14ac:dyDescent="0.3">
      <c r="A28" s="10">
        <v>45803</v>
      </c>
      <c r="B28" s="13"/>
      <c r="C28" s="30"/>
      <c r="D28" s="20"/>
      <c r="E28" s="46">
        <v>91136</v>
      </c>
      <c r="F28" s="1"/>
    </row>
    <row r="29" spans="1:6" ht="21.95" customHeight="1" thickBot="1" x14ac:dyDescent="0.3">
      <c r="A29" s="10">
        <v>45804</v>
      </c>
      <c r="B29" s="13">
        <v>24</v>
      </c>
      <c r="C29" s="30"/>
      <c r="D29" s="20"/>
      <c r="E29" s="46"/>
      <c r="F29" s="1"/>
    </row>
    <row r="30" spans="1:6" ht="21.95" customHeight="1" thickBot="1" x14ac:dyDescent="0.3">
      <c r="A30" s="10">
        <v>45805</v>
      </c>
      <c r="B30" s="13">
        <v>100051</v>
      </c>
      <c r="C30" s="30"/>
      <c r="D30" s="20"/>
      <c r="E30" s="46"/>
    </row>
    <row r="31" spans="1:6" ht="21.95" customHeight="1" thickBot="1" x14ac:dyDescent="0.3">
      <c r="A31" s="10">
        <v>45806</v>
      </c>
      <c r="B31" s="13">
        <v>60</v>
      </c>
      <c r="C31" s="30"/>
      <c r="D31" s="20"/>
      <c r="E31" s="46"/>
    </row>
    <row r="32" spans="1:6" ht="21.95" customHeight="1" thickBot="1" x14ac:dyDescent="0.3">
      <c r="A32" s="10">
        <v>45807</v>
      </c>
      <c r="B32" s="54"/>
      <c r="C32" s="55"/>
      <c r="D32" s="56"/>
      <c r="E32" s="56"/>
    </row>
    <row r="33" spans="1:7" ht="21.95" customHeight="1" thickBot="1" x14ac:dyDescent="0.3">
      <c r="A33" s="10">
        <v>45808</v>
      </c>
      <c r="B33" s="14"/>
      <c r="C33" s="31"/>
      <c r="D33" s="20"/>
      <c r="E33" s="46">
        <v>72</v>
      </c>
    </row>
    <row r="34" spans="1:7" ht="19.5" customHeight="1" thickBot="1" x14ac:dyDescent="0.3"/>
    <row r="35" spans="1:7" ht="30" x14ac:dyDescent="0.25">
      <c r="A35" s="5" t="s">
        <v>2</v>
      </c>
      <c r="B35" s="3" t="s">
        <v>7</v>
      </c>
      <c r="C35" s="4" t="s">
        <v>8</v>
      </c>
      <c r="D35" s="2" t="s">
        <v>5</v>
      </c>
      <c r="E35" s="2" t="s">
        <v>6</v>
      </c>
      <c r="F35" s="28" t="s">
        <v>19</v>
      </c>
      <c r="G35" s="3" t="s">
        <v>9</v>
      </c>
    </row>
    <row r="36" spans="1:7" ht="18.75" x14ac:dyDescent="0.25">
      <c r="A36" s="36">
        <v>24750</v>
      </c>
      <c r="B36" s="36">
        <v>6000</v>
      </c>
      <c r="C36" s="36">
        <f>B36+A36+A37</f>
        <v>40750</v>
      </c>
      <c r="D36" s="15">
        <f>SUM(B3:B33)</f>
        <v>315294</v>
      </c>
      <c r="E36" s="32">
        <f>SUM(C3:C33)</f>
        <v>0</v>
      </c>
      <c r="F36" s="12">
        <f>SUM(E3:E33)</f>
        <v>291076</v>
      </c>
      <c r="G36" s="12">
        <f>C36-E36-D36+F36</f>
        <v>16532</v>
      </c>
    </row>
    <row r="37" spans="1:7" ht="18.75" x14ac:dyDescent="0.25">
      <c r="A37" s="36">
        <v>10000</v>
      </c>
      <c r="B37" s="37"/>
      <c r="C37" s="37"/>
      <c r="D37" s="6"/>
      <c r="E37" s="33"/>
      <c r="F37" s="7"/>
      <c r="G37" s="7"/>
    </row>
    <row r="38" spans="1:7" ht="15.75" thickBot="1" x14ac:dyDescent="0.3">
      <c r="A38" s="38"/>
      <c r="B38" s="38"/>
      <c r="C38" s="39"/>
      <c r="D38" s="8"/>
      <c r="E38" s="34"/>
      <c r="F38" s="9"/>
      <c r="G38" s="9"/>
    </row>
  </sheetData>
  <mergeCells count="1">
    <mergeCell ref="A1:E1"/>
  </mergeCells>
  <pageMargins left="0.7" right="0.7" top="0.75" bottom="0.75" header="0.3" footer="0.3"/>
  <pageSetup scale="4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C16"/>
  <sheetViews>
    <sheetView workbookViewId="0">
      <selection activeCell="C9" sqref="C9"/>
    </sheetView>
  </sheetViews>
  <sheetFormatPr defaultRowHeight="15" x14ac:dyDescent="0.25"/>
  <cols>
    <col min="2" max="2" width="32.5703125" customWidth="1"/>
    <col min="3" max="3" width="16.42578125" customWidth="1"/>
  </cols>
  <sheetData>
    <row r="1" spans="2:3" ht="18.75" x14ac:dyDescent="0.3">
      <c r="B1" s="42"/>
    </row>
    <row r="2" spans="2:3" ht="18.75" x14ac:dyDescent="0.3">
      <c r="B2" s="42"/>
    </row>
    <row r="3" spans="2:3" ht="23.25" x14ac:dyDescent="0.25">
      <c r="B3" s="43" t="s">
        <v>21</v>
      </c>
      <c r="C3" s="43">
        <f>SUM(AMIR!D36+WASEEM!D36+ADNAN!D36+MOBASHIR!D36+BABAR!D36)</f>
        <v>480381</v>
      </c>
    </row>
    <row r="4" spans="2:3" ht="23.25" x14ac:dyDescent="0.25">
      <c r="B4" s="43" t="s">
        <v>22</v>
      </c>
      <c r="C4" s="43">
        <f>SUM(AMIR!E36+WASEEM!E36+ADNAN!E36+MOBASHIR!E36+BABAR!E36)</f>
        <v>19700</v>
      </c>
    </row>
    <row r="5" spans="2:3" ht="23.25" x14ac:dyDescent="0.25">
      <c r="B5" s="43" t="s">
        <v>23</v>
      </c>
      <c r="C5" s="44"/>
    </row>
    <row r="6" spans="2:3" ht="23.25" x14ac:dyDescent="0.25">
      <c r="B6" s="43"/>
      <c r="C6" s="43">
        <f>SUM(AMIR!F36+WASEEM!F36+ADNAN!F36+MOBASHIR!F36+BABAR!F36)</f>
        <v>295276</v>
      </c>
    </row>
    <row r="7" spans="2:3" ht="23.25" x14ac:dyDescent="0.25">
      <c r="B7" s="43" t="s">
        <v>20</v>
      </c>
      <c r="C7" s="43">
        <f>SUM(C3:C4)</f>
        <v>500081</v>
      </c>
    </row>
    <row r="8" spans="2:3" ht="27.75" customHeight="1" x14ac:dyDescent="0.25">
      <c r="B8" s="73" t="s">
        <v>27</v>
      </c>
      <c r="C8" s="73">
        <f>C7-C6</f>
        <v>204805</v>
      </c>
    </row>
    <row r="9" spans="2:3" ht="18.75" x14ac:dyDescent="0.3">
      <c r="B9" s="42"/>
    </row>
    <row r="10" spans="2:3" ht="18.75" x14ac:dyDescent="0.3">
      <c r="B10" s="42"/>
    </row>
    <row r="11" spans="2:3" ht="18.75" x14ac:dyDescent="0.3">
      <c r="B11" s="42"/>
    </row>
    <row r="12" spans="2:3" ht="18.75" x14ac:dyDescent="0.3">
      <c r="B12" s="42"/>
    </row>
    <row r="13" spans="2:3" ht="18.75" x14ac:dyDescent="0.3">
      <c r="B13" s="42"/>
    </row>
    <row r="14" spans="2:3" ht="18.75" x14ac:dyDescent="0.3">
      <c r="B14" s="42"/>
    </row>
    <row r="15" spans="2:3" ht="18.75" x14ac:dyDescent="0.3">
      <c r="B15" s="42"/>
    </row>
    <row r="16" spans="2:3" ht="18.75" x14ac:dyDescent="0.3">
      <c r="B16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AMIR</vt:lpstr>
      <vt:lpstr>WASEEM</vt:lpstr>
      <vt:lpstr>ADNAN</vt:lpstr>
      <vt:lpstr>MOBASHIR</vt:lpstr>
      <vt:lpstr>BABAR</vt:lpstr>
      <vt:lpstr>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Hamza</dc:creator>
  <cp:lastModifiedBy>Talal Ahmad</cp:lastModifiedBy>
  <cp:lastPrinted>2025-03-21T16:57:28Z</cp:lastPrinted>
  <dcterms:created xsi:type="dcterms:W3CDTF">2025-03-21T16:18:07Z</dcterms:created>
  <dcterms:modified xsi:type="dcterms:W3CDTF">2025-06-15T21:36:03Z</dcterms:modified>
</cp:coreProperties>
</file>