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tribution Software\Reference data\"/>
    </mc:Choice>
  </mc:AlternateContent>
  <xr:revisionPtr revIDLastSave="0" documentId="13_ncr:1_{F2193D25-3ABD-4252-ACDF-80F1DBEFF819}" xr6:coauthVersionLast="47" xr6:coauthVersionMax="47" xr10:uidLastSave="{00000000-0000-0000-0000-000000000000}"/>
  <bookViews>
    <workbookView xWindow="-120" yWindow="-120" windowWidth="29040" windowHeight="15720" xr2:uid="{97B7F5E0-30E8-4FF2-B3DB-67BDCB7A7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K39" i="1"/>
  <c r="K31" i="1"/>
  <c r="H31" i="1"/>
  <c r="H35" i="1"/>
  <c r="D30" i="1"/>
  <c r="K23" i="1"/>
  <c r="D21" i="1"/>
  <c r="D19" i="1"/>
  <c r="D33" i="1" s="1"/>
  <c r="H18" i="1"/>
  <c r="D18" i="1"/>
  <c r="H17" i="1"/>
  <c r="K16" i="1"/>
  <c r="H16" i="1"/>
  <c r="F16" i="1"/>
  <c r="H15" i="1"/>
  <c r="H14" i="1"/>
  <c r="H13" i="1"/>
  <c r="H19" i="1" s="1"/>
  <c r="F13" i="1"/>
  <c r="C13" i="1"/>
  <c r="C12" i="1"/>
  <c r="C11" i="1"/>
  <c r="C18" i="1" s="1"/>
  <c r="C10" i="1"/>
  <c r="C9" i="1"/>
  <c r="K7" i="1"/>
  <c r="H34" i="1" l="1"/>
  <c r="H33" i="1"/>
  <c r="H36" i="1" s="1"/>
</calcChain>
</file>

<file path=xl/sharedStrings.xml><?xml version="1.0" encoding="utf-8"?>
<sst xmlns="http://schemas.openxmlformats.org/spreadsheetml/2006/main" count="77" uniqueCount="59">
  <si>
    <t>GHAZI HOLDINGS</t>
  </si>
  <si>
    <t>SCHEMES</t>
  </si>
  <si>
    <t>DAY BOOK MAY 2025</t>
  </si>
  <si>
    <t xml:space="preserve">ZYN </t>
  </si>
  <si>
    <t xml:space="preserve">TK </t>
  </si>
  <si>
    <t xml:space="preserve">CRAFTED </t>
  </si>
  <si>
    <t>CASH RECEIPTS &amp; PAYMENTS</t>
  </si>
  <si>
    <t xml:space="preserve">CRAFTED FOILS </t>
  </si>
  <si>
    <t>Date</t>
  </si>
  <si>
    <t>Naration</t>
  </si>
  <si>
    <t>Recipt#</t>
  </si>
  <si>
    <t>Amount</t>
  </si>
  <si>
    <t xml:space="preserve">Naration </t>
  </si>
  <si>
    <t>Voucher#</t>
  </si>
  <si>
    <t>Payment</t>
  </si>
  <si>
    <t>STOCK MAINTAIN</t>
  </si>
  <si>
    <t>CASH IN</t>
  </si>
  <si>
    <t xml:space="preserve">CASH OUT </t>
  </si>
  <si>
    <t xml:space="preserve">TOTAL </t>
  </si>
  <si>
    <t xml:space="preserve">B/F Balance </t>
  </si>
  <si>
    <t>RECEIVED</t>
  </si>
  <si>
    <t>TODAY AGENCY EXPENSES</t>
  </si>
  <si>
    <t xml:space="preserve">AMIR  </t>
  </si>
  <si>
    <t>SHUJABAD FARE</t>
  </si>
  <si>
    <t>WASEEM</t>
  </si>
  <si>
    <t>REFRESMENTS</t>
  </si>
  <si>
    <t>ADNAN</t>
  </si>
  <si>
    <t>MOBASHIR</t>
  </si>
  <si>
    <t>BABAR</t>
  </si>
  <si>
    <t xml:space="preserve">MOBASHIR RECOVERY </t>
  </si>
  <si>
    <t>TODAY RAAST</t>
  </si>
  <si>
    <t>TODAY SCHEMES</t>
  </si>
  <si>
    <t>Total</t>
  </si>
  <si>
    <t xml:space="preserve">TOTAL CASH SHORT </t>
  </si>
  <si>
    <t xml:space="preserve">PETROL </t>
  </si>
  <si>
    <t>Today Cash</t>
  </si>
  <si>
    <t xml:space="preserve">TOTAL PETROL </t>
  </si>
  <si>
    <t xml:space="preserve">AMIR </t>
  </si>
  <si>
    <t>CASH TOTAL</t>
  </si>
  <si>
    <t>CASH OUT TOTAL</t>
  </si>
  <si>
    <t xml:space="preserve">WASEEM </t>
  </si>
  <si>
    <t xml:space="preserve">CASH IN BANK </t>
  </si>
  <si>
    <t xml:space="preserve">BANK OUT </t>
  </si>
  <si>
    <t xml:space="preserve"> </t>
  </si>
  <si>
    <t xml:space="preserve">ADNAN </t>
  </si>
  <si>
    <t>Balance B/F</t>
  </si>
  <si>
    <t xml:space="preserve">MOBASHIR </t>
  </si>
  <si>
    <t xml:space="preserve">BABAR </t>
  </si>
  <si>
    <t xml:space="preserve">Total Petrol </t>
  </si>
  <si>
    <t>CASH SHORTAGE</t>
  </si>
  <si>
    <t xml:space="preserve">DEPOSITED IN BANK </t>
  </si>
  <si>
    <t>Today Bank</t>
  </si>
  <si>
    <t>BANK TOTAL</t>
  </si>
  <si>
    <t>BANK OUT TOTAL</t>
  </si>
  <si>
    <t>ADVANCE SALARY</t>
  </si>
  <si>
    <t>GRAND TOTAL</t>
  </si>
  <si>
    <t>BALANCE B/F CASH</t>
  </si>
  <si>
    <t>BALANCE B/F BANK</t>
  </si>
  <si>
    <t xml:space="preserve">BALANCE B/F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</si>
</sst>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5" formatCode="[$-F800]dddd\,\ mmmm\ dd\,\ yyyy"/>
    <numFmt numFmtId="166" formatCode="mm/dd/yyyy"/>
    <numFmt numFmtId="167" formatCode="_-* #,##0.00_-;\-* #,##0.00_-;_-* &quot;-&quot;??_-;_-@_-"/>
    <numFmt numFmtId="168" formatCode="[$-409]d\-mmm\-yy;@"/>
    <numFmt numFmtId="169" formatCode="\C\P\V\-000#"/>
    <numFmt numFmtId="170" formatCode="\P\V\-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0"/>
      <color theme="1" tint="0.14999847407452621"/>
      <name val="Candara"/>
      <family val="2"/>
    </font>
    <font>
      <b/>
      <sz val="16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6"/>
      <color indexed="8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93">
    <xf numFmtId="0" fontId="0" fillId="0" borderId="0" xfId="0"/>
    <xf numFmtId="0" fontId="5" fillId="2" borderId="0" xfId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2" borderId="3" xfId="0" applyFont="1" applyFill="1" applyBorder="1"/>
    <xf numFmtId="41" fontId="8" fillId="2" borderId="3" xfId="0" applyNumberFormat="1" applyFont="1" applyFill="1" applyBorder="1"/>
    <xf numFmtId="0" fontId="9" fillId="0" borderId="0" xfId="0" applyFont="1"/>
    <xf numFmtId="165" fontId="10" fillId="5" borderId="0" xfId="2" applyNumberFormat="1" applyFont="1" applyFill="1" applyBorder="1" applyAlignment="1">
      <alignment horizontal="center" vertical="center"/>
    </xf>
    <xf numFmtId="166" fontId="10" fillId="5" borderId="0" xfId="2" applyNumberFormat="1" applyFont="1" applyFill="1" applyBorder="1" applyAlignment="1">
      <alignment horizontal="center" vertical="center"/>
    </xf>
    <xf numFmtId="165" fontId="10" fillId="5" borderId="4" xfId="2" applyNumberFormat="1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center"/>
    </xf>
    <xf numFmtId="0" fontId="11" fillId="4" borderId="6" xfId="3" applyFont="1" applyFill="1" applyBorder="1" applyAlignment="1">
      <alignment horizontal="center"/>
    </xf>
    <xf numFmtId="0" fontId="11" fillId="4" borderId="7" xfId="3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/>
    </xf>
    <xf numFmtId="0" fontId="12" fillId="7" borderId="8" xfId="3" applyFont="1" applyFill="1" applyBorder="1" applyAlignment="1">
      <alignment horizontal="center"/>
    </xf>
    <xf numFmtId="0" fontId="12" fillId="8" borderId="3" xfId="3" applyNumberFormat="1" applyFont="1" applyFill="1" applyBorder="1" applyAlignment="1">
      <alignment horizontal="center"/>
    </xf>
    <xf numFmtId="41" fontId="12" fillId="2" borderId="3" xfId="3" applyNumberFormat="1" applyFont="1" applyFill="1" applyBorder="1" applyAlignment="1">
      <alignment horizontal="center"/>
    </xf>
    <xf numFmtId="0" fontId="13" fillId="9" borderId="9" xfId="3" applyFont="1" applyFill="1" applyBorder="1" applyAlignment="1">
      <alignment horizontal="center" vertical="center"/>
    </xf>
    <xf numFmtId="0" fontId="13" fillId="9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vertical="center"/>
    </xf>
    <xf numFmtId="0" fontId="14" fillId="9" borderId="10" xfId="3" applyFont="1" applyFill="1" applyBorder="1" applyAlignment="1">
      <alignment vertical="center"/>
    </xf>
    <xf numFmtId="0" fontId="13" fillId="9" borderId="5" xfId="3" applyFont="1" applyFill="1" applyBorder="1" applyAlignment="1">
      <alignment horizontal="center" vertical="center"/>
    </xf>
    <xf numFmtId="0" fontId="13" fillId="9" borderId="7" xfId="3" applyFont="1" applyFill="1" applyBorder="1" applyAlignment="1">
      <alignment horizontal="center" vertical="center"/>
    </xf>
    <xf numFmtId="0" fontId="15" fillId="9" borderId="3" xfId="3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right"/>
    </xf>
    <xf numFmtId="168" fontId="16" fillId="10" borderId="3" xfId="4" applyNumberFormat="1" applyFont="1" applyFill="1" applyBorder="1" applyAlignment="1">
      <alignment horizontal="center"/>
    </xf>
    <xf numFmtId="0" fontId="16" fillId="10" borderId="4" xfId="0" applyFont="1" applyFill="1" applyBorder="1" applyAlignment="1">
      <alignment wrapText="1"/>
    </xf>
    <xf numFmtId="1" fontId="17" fillId="10" borderId="3" xfId="4" applyNumberFormat="1" applyFont="1" applyFill="1" applyBorder="1" applyAlignment="1">
      <alignment horizontal="center"/>
    </xf>
    <xf numFmtId="41" fontId="16" fillId="10" borderId="3" xfId="4" applyNumberFormat="1" applyFont="1" applyFill="1" applyBorder="1" applyAlignment="1"/>
    <xf numFmtId="168" fontId="8" fillId="6" borderId="3" xfId="4" applyNumberFormat="1" applyFont="1" applyFill="1" applyBorder="1" applyAlignment="1">
      <alignment horizontal="center"/>
    </xf>
    <xf numFmtId="0" fontId="18" fillId="11" borderId="10" xfId="0" applyFont="1" applyFill="1" applyBorder="1" applyAlignment="1">
      <alignment wrapText="1"/>
    </xf>
    <xf numFmtId="169" fontId="18" fillId="8" borderId="3" xfId="4" applyNumberFormat="1" applyFont="1" applyFill="1" applyBorder="1" applyAlignment="1">
      <alignment horizontal="center" vertical="center"/>
    </xf>
    <xf numFmtId="41" fontId="18" fillId="2" borderId="3" xfId="4" applyNumberFormat="1" applyFont="1" applyFill="1" applyBorder="1" applyAlignment="1"/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8" fillId="11" borderId="10" xfId="0" applyFont="1" applyFill="1" applyBorder="1" applyAlignment="1">
      <alignment wrapText="1"/>
    </xf>
    <xf numFmtId="1" fontId="8" fillId="8" borderId="11" xfId="4" applyNumberFormat="1" applyFont="1" applyFill="1" applyBorder="1" applyAlignment="1">
      <alignment horizontal="center"/>
    </xf>
    <xf numFmtId="41" fontId="8" fillId="2" borderId="5" xfId="4" applyNumberFormat="1" applyFont="1" applyFill="1" applyBorder="1" applyAlignment="1"/>
    <xf numFmtId="0" fontId="8" fillId="11" borderId="3" xfId="0" applyFont="1" applyFill="1" applyBorder="1"/>
    <xf numFmtId="41" fontId="0" fillId="0" borderId="0" xfId="0" applyNumberFormat="1"/>
    <xf numFmtId="0" fontId="18" fillId="11" borderId="3" xfId="0" applyFont="1" applyFill="1" applyBorder="1" applyAlignment="1">
      <alignment wrapText="1"/>
    </xf>
    <xf numFmtId="41" fontId="8" fillId="2" borderId="7" xfId="0" applyNumberFormat="1" applyFont="1" applyFill="1" applyBorder="1"/>
    <xf numFmtId="0" fontId="6" fillId="9" borderId="3" xfId="0" applyFont="1" applyFill="1" applyBorder="1" applyAlignment="1">
      <alignment horizontal="right"/>
    </xf>
    <xf numFmtId="41" fontId="6" fillId="9" borderId="3" xfId="0" applyNumberFormat="1" applyFont="1" applyFill="1" applyBorder="1"/>
    <xf numFmtId="41" fontId="8" fillId="2" borderId="12" xfId="4" applyNumberFormat="1" applyFont="1" applyFill="1" applyBorder="1" applyAlignment="1"/>
    <xf numFmtId="0" fontId="18" fillId="11" borderId="11" xfId="0" applyFont="1" applyFill="1" applyBorder="1" applyAlignment="1">
      <alignment wrapText="1"/>
    </xf>
    <xf numFmtId="169" fontId="18" fillId="8" borderId="11" xfId="4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8" fillId="2" borderId="6" xfId="0" applyFont="1" applyFill="1" applyBorder="1"/>
    <xf numFmtId="1" fontId="8" fillId="3" borderId="3" xfId="0" applyNumberFormat="1" applyFont="1" applyFill="1" applyBorder="1"/>
    <xf numFmtId="0" fontId="8" fillId="11" borderId="11" xfId="0" applyFont="1" applyFill="1" applyBorder="1" applyAlignment="1">
      <alignment wrapText="1"/>
    </xf>
    <xf numFmtId="169" fontId="8" fillId="8" borderId="3" xfId="4" applyNumberFormat="1" applyFont="1" applyFill="1" applyBorder="1" applyAlignment="1">
      <alignment horizontal="center" vertical="center"/>
    </xf>
    <xf numFmtId="41" fontId="8" fillId="2" borderId="3" xfId="4" applyNumberFormat="1" applyFont="1" applyFill="1" applyBorder="1" applyAlignment="1"/>
    <xf numFmtId="0" fontId="18" fillId="2" borderId="3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wrapText="1"/>
    </xf>
    <xf numFmtId="168" fontId="8" fillId="6" borderId="7" xfId="4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left" wrapText="1"/>
    </xf>
    <xf numFmtId="0" fontId="8" fillId="2" borderId="7" xfId="0" applyFont="1" applyFill="1" applyBorder="1" applyAlignment="1">
      <alignment horizontal="left" wrapText="1"/>
    </xf>
    <xf numFmtId="0" fontId="20" fillId="9" borderId="5" xfId="3" applyFont="1" applyFill="1" applyBorder="1" applyAlignment="1">
      <alignment horizontal="center"/>
    </xf>
    <xf numFmtId="0" fontId="20" fillId="9" borderId="6" xfId="3" applyFont="1" applyFill="1" applyBorder="1" applyAlignment="1">
      <alignment horizontal="center"/>
    </xf>
    <xf numFmtId="0" fontId="20" fillId="9" borderId="6" xfId="3" applyFont="1" applyFill="1" applyBorder="1" applyAlignment="1"/>
    <xf numFmtId="0" fontId="20" fillId="9" borderId="7" xfId="3" applyFont="1" applyFill="1" applyBorder="1" applyAlignment="1"/>
    <xf numFmtId="0" fontId="16" fillId="10" borderId="10" xfId="0" applyFont="1" applyFill="1" applyBorder="1" applyAlignment="1">
      <alignment wrapText="1"/>
    </xf>
    <xf numFmtId="169" fontId="21" fillId="10" borderId="11" xfId="4" applyNumberFormat="1" applyFont="1" applyFill="1" applyBorder="1" applyAlignment="1">
      <alignment horizontal="center" vertical="center"/>
    </xf>
    <xf numFmtId="41" fontId="21" fillId="10" borderId="12" xfId="4" applyNumberFormat="1" applyFont="1" applyFill="1" applyBorder="1" applyAlignment="1"/>
    <xf numFmtId="170" fontId="8" fillId="8" borderId="11" xfId="4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right"/>
    </xf>
    <xf numFmtId="41" fontId="18" fillId="9" borderId="3" xfId="0" applyNumberFormat="1" applyFont="1" applyFill="1" applyBorder="1"/>
    <xf numFmtId="168" fontId="18" fillId="6" borderId="3" xfId="4" applyNumberFormat="1" applyFont="1" applyFill="1" applyBorder="1" applyAlignment="1">
      <alignment horizontal="center"/>
    </xf>
    <xf numFmtId="0" fontId="8" fillId="12" borderId="5" xfId="3" applyFont="1" applyFill="1" applyBorder="1" applyAlignment="1">
      <alignment horizontal="center"/>
    </xf>
    <xf numFmtId="0" fontId="8" fillId="12" borderId="6" xfId="3" applyFont="1" applyFill="1" applyBorder="1" applyAlignment="1">
      <alignment horizontal="center"/>
    </xf>
    <xf numFmtId="0" fontId="8" fillId="12" borderId="7" xfId="3" applyFont="1" applyFill="1" applyBorder="1" applyAlignment="1">
      <alignment horizontal="center"/>
    </xf>
    <xf numFmtId="168" fontId="8" fillId="6" borderId="11" xfId="4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left"/>
    </xf>
    <xf numFmtId="0" fontId="18" fillId="2" borderId="6" xfId="0" applyFont="1" applyFill="1" applyBorder="1" applyAlignment="1">
      <alignment horizontal="left"/>
    </xf>
    <xf numFmtId="41" fontId="18" fillId="2" borderId="12" xfId="0" applyNumberFormat="1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41" fontId="18" fillId="2" borderId="3" xfId="0" applyNumberFormat="1" applyFont="1" applyFill="1" applyBorder="1" applyAlignment="1">
      <alignment horizontal="center"/>
    </xf>
    <xf numFmtId="0" fontId="22" fillId="13" borderId="5" xfId="0" applyFont="1" applyFill="1" applyBorder="1" applyAlignment="1">
      <alignment horizontal="left"/>
    </xf>
    <xf numFmtId="0" fontId="22" fillId="13" borderId="6" xfId="0" applyFont="1" applyFill="1" applyBorder="1" applyAlignment="1">
      <alignment horizontal="left"/>
    </xf>
    <xf numFmtId="0" fontId="22" fillId="13" borderId="7" xfId="0" applyFont="1" applyFill="1" applyBorder="1" applyAlignment="1">
      <alignment horizontal="left"/>
    </xf>
    <xf numFmtId="41" fontId="22" fillId="13" borderId="3" xfId="0" applyNumberFormat="1" applyFont="1" applyFill="1" applyBorder="1"/>
    <xf numFmtId="0" fontId="22" fillId="2" borderId="5" xfId="0" applyFont="1" applyFill="1" applyBorder="1" applyAlignment="1">
      <alignment horizontal="left"/>
    </xf>
    <xf numFmtId="0" fontId="22" fillId="2" borderId="6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left"/>
    </xf>
    <xf numFmtId="41" fontId="22" fillId="2" borderId="3" xfId="0" applyNumberFormat="1" applyFont="1" applyFill="1" applyBorder="1" applyAlignment="1">
      <alignment horizontal="center"/>
    </xf>
    <xf numFmtId="0" fontId="22" fillId="14" borderId="5" xfId="0" applyFont="1" applyFill="1" applyBorder="1" applyAlignment="1">
      <alignment horizontal="left"/>
    </xf>
    <xf numFmtId="0" fontId="22" fillId="14" borderId="6" xfId="0" applyFont="1" applyFill="1" applyBorder="1" applyAlignment="1">
      <alignment horizontal="left"/>
    </xf>
    <xf numFmtId="0" fontId="22" fillId="14" borderId="7" xfId="0" applyFont="1" applyFill="1" applyBorder="1" applyAlignment="1">
      <alignment horizontal="left"/>
    </xf>
    <xf numFmtId="41" fontId="22" fillId="14" borderId="3" xfId="0" applyNumberFormat="1" applyFont="1" applyFill="1" applyBorder="1" applyAlignment="1">
      <alignment horizontal="center"/>
    </xf>
  </cellXfs>
  <cellStyles count="5">
    <cellStyle name="Comma 2" xfId="4" xr:uid="{6B641C6A-E64F-4FE8-AB71-191C2F453E19}"/>
    <cellStyle name="Explanatory Text" xfId="3" builtinId="53"/>
    <cellStyle name="Heading 2" xfId="1" builtinId="17"/>
    <cellStyle name="Heading 3" xfId="2" builtinId="18"/>
    <cellStyle name="Normal" xfId="0" builtinId="0"/>
  </cellStyles>
  <dxfs count="2">
    <dxf>
      <font>
        <b/>
        <i val="0"/>
        <color rgb="FFFF0000"/>
      </font>
    </dxf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4139-BA46-4486-9DDA-408316F4FD39}">
  <dimension ref="A1:M39"/>
  <sheetViews>
    <sheetView tabSelected="1" workbookViewId="0">
      <selection activeCell="D39" sqref="D39"/>
    </sheetView>
  </sheetViews>
  <sheetFormatPr defaultRowHeight="15" x14ac:dyDescent="0.25"/>
  <cols>
    <col min="1" max="1" width="15.140625" customWidth="1"/>
    <col min="2" max="2" width="37.28515625" customWidth="1"/>
    <col min="3" max="3" width="12.42578125" customWidth="1"/>
    <col min="4" max="4" width="14.7109375" customWidth="1"/>
    <col min="5" max="5" width="14.140625" customWidth="1"/>
    <col min="6" max="6" width="43.7109375" customWidth="1"/>
    <col min="7" max="7" width="11.42578125" customWidth="1"/>
    <col min="8" max="8" width="17.28515625" customWidth="1"/>
    <col min="9" max="9" width="3.42578125" customWidth="1"/>
    <col min="10" max="10" width="27.5703125" customWidth="1"/>
    <col min="11" max="11" width="11.5703125" bestFit="1" customWidth="1"/>
  </cols>
  <sheetData>
    <row r="1" spans="1:13" ht="26.25" x14ac:dyDescent="0.4">
      <c r="A1" s="1" t="s">
        <v>0</v>
      </c>
      <c r="B1" s="1"/>
      <c r="C1" s="1"/>
      <c r="D1" s="1"/>
      <c r="E1" s="1"/>
      <c r="F1" s="1"/>
      <c r="G1" s="1"/>
      <c r="H1" s="1"/>
      <c r="J1" s="2" t="s">
        <v>1</v>
      </c>
      <c r="K1" s="2"/>
    </row>
    <row r="2" spans="1:13" ht="23.25" x14ac:dyDescent="0.35">
      <c r="A2" s="3" t="s">
        <v>2</v>
      </c>
      <c r="B2" s="3"/>
      <c r="C2" s="3"/>
      <c r="D2" s="3"/>
      <c r="E2" s="3"/>
      <c r="F2" s="3"/>
      <c r="G2" s="3"/>
      <c r="H2" s="3"/>
      <c r="J2" s="4" t="s">
        <v>3</v>
      </c>
      <c r="K2" s="5"/>
      <c r="L2" s="6"/>
    </row>
    <row r="3" spans="1:13" ht="21" x14ac:dyDescent="0.35">
      <c r="A3" s="7">
        <v>45809</v>
      </c>
      <c r="B3" s="7"/>
      <c r="C3" s="8"/>
      <c r="D3" s="7"/>
      <c r="E3" s="7"/>
      <c r="F3" s="7"/>
      <c r="G3" s="7"/>
      <c r="H3" s="7"/>
      <c r="J3" s="4" t="s">
        <v>4</v>
      </c>
      <c r="K3" s="5"/>
    </row>
    <row r="4" spans="1:13" ht="21" x14ac:dyDescent="0.35">
      <c r="A4" s="9"/>
      <c r="B4" s="9"/>
      <c r="C4" s="9"/>
      <c r="D4" s="9"/>
      <c r="E4" s="9"/>
      <c r="F4" s="9"/>
      <c r="G4" s="9"/>
      <c r="H4" s="9"/>
      <c r="J4" s="4" t="s">
        <v>5</v>
      </c>
      <c r="K4" s="5"/>
    </row>
    <row r="5" spans="1:13" ht="21" x14ac:dyDescent="0.35">
      <c r="A5" s="10" t="s">
        <v>6</v>
      </c>
      <c r="B5" s="11"/>
      <c r="C5" s="11"/>
      <c r="D5" s="11"/>
      <c r="E5" s="11"/>
      <c r="F5" s="11"/>
      <c r="G5" s="11"/>
      <c r="H5" s="12"/>
      <c r="J5" s="4" t="s">
        <v>7</v>
      </c>
      <c r="K5" s="5">
        <v>40</v>
      </c>
    </row>
    <row r="6" spans="1:13" ht="21" x14ac:dyDescent="0.35">
      <c r="A6" s="13" t="s">
        <v>8</v>
      </c>
      <c r="B6" s="14" t="s">
        <v>9</v>
      </c>
      <c r="C6" s="15" t="s">
        <v>10</v>
      </c>
      <c r="D6" s="16" t="s">
        <v>11</v>
      </c>
      <c r="E6" s="13" t="s">
        <v>8</v>
      </c>
      <c r="F6" s="14" t="s">
        <v>12</v>
      </c>
      <c r="G6" s="15" t="s">
        <v>13</v>
      </c>
      <c r="H6" s="16" t="s">
        <v>14</v>
      </c>
      <c r="J6" s="4" t="s">
        <v>15</v>
      </c>
      <c r="K6" s="5"/>
    </row>
    <row r="7" spans="1:13" ht="21" x14ac:dyDescent="0.35">
      <c r="A7" s="17" t="s">
        <v>16</v>
      </c>
      <c r="B7" s="18"/>
      <c r="C7" s="19"/>
      <c r="D7" s="20"/>
      <c r="E7" s="21" t="s">
        <v>17</v>
      </c>
      <c r="F7" s="22"/>
      <c r="G7" s="23"/>
      <c r="H7" s="23"/>
      <c r="J7" s="24" t="s">
        <v>18</v>
      </c>
      <c r="K7" s="5">
        <f>SUM(K2:K6)</f>
        <v>40</v>
      </c>
    </row>
    <row r="8" spans="1:13" ht="21" x14ac:dyDescent="0.35">
      <c r="A8" s="25">
        <v>45808</v>
      </c>
      <c r="B8" s="26" t="s">
        <v>19</v>
      </c>
      <c r="C8" s="27" t="s">
        <v>20</v>
      </c>
      <c r="D8" s="28">
        <v>386100</v>
      </c>
      <c r="E8" s="29">
        <v>45809</v>
      </c>
      <c r="F8" s="30"/>
      <c r="G8" s="31"/>
      <c r="H8" s="32"/>
      <c r="J8" s="33" t="s">
        <v>21</v>
      </c>
      <c r="K8" s="34"/>
    </row>
    <row r="9" spans="1:13" ht="21" x14ac:dyDescent="0.35">
      <c r="A9" s="29">
        <v>45809</v>
      </c>
      <c r="B9" s="35" t="s">
        <v>22</v>
      </c>
      <c r="C9" s="36">
        <f>D9-K18-K25-K33-D22-40</f>
        <v>43400</v>
      </c>
      <c r="D9" s="37">
        <v>67070</v>
      </c>
      <c r="E9" s="29">
        <v>45809</v>
      </c>
      <c r="F9" s="38"/>
      <c r="G9" s="31"/>
      <c r="H9" s="32"/>
      <c r="J9" s="4" t="s">
        <v>23</v>
      </c>
      <c r="K9" s="5"/>
    </row>
    <row r="10" spans="1:13" ht="21" x14ac:dyDescent="0.35">
      <c r="A10" s="29">
        <v>45809</v>
      </c>
      <c r="B10" s="35" t="s">
        <v>24</v>
      </c>
      <c r="C10" s="36">
        <f>D10-K19-K26-K34-D23</f>
        <v>17000</v>
      </c>
      <c r="D10" s="37">
        <v>19669</v>
      </c>
      <c r="E10" s="29">
        <v>45809</v>
      </c>
      <c r="F10" s="38"/>
      <c r="G10" s="31"/>
      <c r="H10" s="32"/>
      <c r="J10" s="4" t="s">
        <v>25</v>
      </c>
      <c r="K10" s="5"/>
    </row>
    <row r="11" spans="1:13" ht="21" x14ac:dyDescent="0.35">
      <c r="A11" s="29">
        <v>45809</v>
      </c>
      <c r="B11" s="35" t="s">
        <v>26</v>
      </c>
      <c r="C11" s="36">
        <f>D11-K20-K27-K35-D24</f>
        <v>105700</v>
      </c>
      <c r="D11" s="37">
        <v>106218</v>
      </c>
      <c r="E11" s="29">
        <v>45809</v>
      </c>
      <c r="F11" s="38"/>
      <c r="G11" s="31"/>
      <c r="H11" s="32"/>
      <c r="J11" s="4"/>
      <c r="K11" s="5"/>
    </row>
    <row r="12" spans="1:13" ht="21" x14ac:dyDescent="0.35">
      <c r="A12" s="29">
        <v>45809</v>
      </c>
      <c r="B12" s="35" t="s">
        <v>27</v>
      </c>
      <c r="C12" s="36">
        <f>D12-K21-K28-K36-D25+D14</f>
        <v>144080</v>
      </c>
      <c r="D12" s="37">
        <v>155004</v>
      </c>
      <c r="E12" s="29">
        <v>45809</v>
      </c>
      <c r="F12" s="38"/>
      <c r="G12" s="31"/>
      <c r="H12" s="32"/>
      <c r="J12" s="4"/>
      <c r="K12" s="5"/>
    </row>
    <row r="13" spans="1:13" ht="21" x14ac:dyDescent="0.35">
      <c r="A13" s="29">
        <v>45809</v>
      </c>
      <c r="B13" s="35" t="s">
        <v>28</v>
      </c>
      <c r="C13" s="36">
        <f t="shared" ref="C13" si="0">D13-K22-K29-K37-D26</f>
        <v>23700</v>
      </c>
      <c r="D13" s="37">
        <v>23977</v>
      </c>
      <c r="E13" s="29">
        <v>45809</v>
      </c>
      <c r="F13" s="38" t="str">
        <f>J8</f>
        <v>TODAY AGENCY EXPENSES</v>
      </c>
      <c r="G13" s="31"/>
      <c r="H13" s="32">
        <f>K16</f>
        <v>0</v>
      </c>
      <c r="J13" s="4"/>
      <c r="K13" s="5"/>
      <c r="M13" s="39"/>
    </row>
    <row r="14" spans="1:13" ht="21" x14ac:dyDescent="0.35">
      <c r="A14" s="29">
        <v>45809</v>
      </c>
      <c r="B14" s="35" t="s">
        <v>29</v>
      </c>
      <c r="C14" s="36"/>
      <c r="D14" s="37">
        <v>4600</v>
      </c>
      <c r="E14" s="29">
        <v>45809</v>
      </c>
      <c r="F14" s="40" t="s">
        <v>30</v>
      </c>
      <c r="G14" s="31"/>
      <c r="H14" s="32">
        <f>SUM(D22:D26)</f>
        <v>32755</v>
      </c>
      <c r="J14" s="4"/>
      <c r="K14" s="41"/>
    </row>
    <row r="15" spans="1:13" ht="21" x14ac:dyDescent="0.35">
      <c r="A15" s="29"/>
      <c r="B15" s="35"/>
      <c r="C15" s="36"/>
      <c r="D15" s="37"/>
      <c r="E15" s="29">
        <v>45809</v>
      </c>
      <c r="F15" s="40" t="s">
        <v>31</v>
      </c>
      <c r="G15" s="31"/>
      <c r="H15" s="32">
        <f>K7</f>
        <v>40</v>
      </c>
      <c r="J15" s="4"/>
      <c r="K15" s="5"/>
    </row>
    <row r="16" spans="1:13" ht="21" x14ac:dyDescent="0.35">
      <c r="A16" s="29"/>
      <c r="B16" s="35"/>
      <c r="C16" s="36"/>
      <c r="D16" s="37"/>
      <c r="E16" s="29">
        <v>45809</v>
      </c>
      <c r="F16" s="40" t="str">
        <f>J32</f>
        <v>ADVANCE SALARY</v>
      </c>
      <c r="G16" s="31"/>
      <c r="H16" s="32">
        <f>K39</f>
        <v>0</v>
      </c>
      <c r="J16" s="42" t="s">
        <v>32</v>
      </c>
      <c r="K16" s="43">
        <f>SUM(K9:K15)</f>
        <v>0</v>
      </c>
    </row>
    <row r="17" spans="1:11" ht="21" x14ac:dyDescent="0.35">
      <c r="A17" s="29"/>
      <c r="B17" s="35"/>
      <c r="C17" s="36"/>
      <c r="D17" s="44"/>
      <c r="E17" s="29">
        <v>45809</v>
      </c>
      <c r="F17" s="45" t="s">
        <v>33</v>
      </c>
      <c r="G17" s="46"/>
      <c r="H17" s="32">
        <f>K31</f>
        <v>8621</v>
      </c>
      <c r="J17" s="47" t="s">
        <v>34</v>
      </c>
      <c r="K17" s="48"/>
    </row>
    <row r="18" spans="1:11" ht="21" x14ac:dyDescent="0.35">
      <c r="A18" s="29"/>
      <c r="B18" s="49" t="s">
        <v>35</v>
      </c>
      <c r="C18" s="50">
        <f>SUM(C9:C17)</f>
        <v>333880</v>
      </c>
      <c r="D18" s="37">
        <f>SUM(D9:D17)</f>
        <v>376538</v>
      </c>
      <c r="E18" s="29">
        <v>45809</v>
      </c>
      <c r="F18" s="51" t="s">
        <v>36</v>
      </c>
      <c r="G18" s="52"/>
      <c r="H18" s="53">
        <f>K23</f>
        <v>1242</v>
      </c>
      <c r="J18" s="54" t="s">
        <v>37</v>
      </c>
      <c r="K18" s="4">
        <v>330</v>
      </c>
    </row>
    <row r="19" spans="1:11" ht="21" x14ac:dyDescent="0.35">
      <c r="A19" s="29"/>
      <c r="B19" s="55" t="s">
        <v>38</v>
      </c>
      <c r="C19" s="55"/>
      <c r="D19" s="44">
        <f>D8+D18</f>
        <v>762638</v>
      </c>
      <c r="E19" s="56"/>
      <c r="F19" s="57" t="s">
        <v>39</v>
      </c>
      <c r="G19" s="58"/>
      <c r="H19" s="53">
        <f>SUM(H8:H18)</f>
        <v>42658</v>
      </c>
      <c r="J19" s="54" t="s">
        <v>40</v>
      </c>
      <c r="K19" s="4"/>
    </row>
    <row r="20" spans="1:11" ht="21" x14ac:dyDescent="0.35">
      <c r="A20" s="59" t="s">
        <v>41</v>
      </c>
      <c r="B20" s="60"/>
      <c r="C20" s="61"/>
      <c r="D20" s="61"/>
      <c r="E20" s="60" t="s">
        <v>42</v>
      </c>
      <c r="F20" s="60"/>
      <c r="G20" s="61"/>
      <c r="H20" s="62" t="s">
        <v>43</v>
      </c>
      <c r="J20" s="54" t="s">
        <v>44</v>
      </c>
      <c r="K20" s="4">
        <v>358</v>
      </c>
    </row>
    <row r="21" spans="1:11" ht="23.25" x14ac:dyDescent="0.35">
      <c r="A21" s="25">
        <v>45808</v>
      </c>
      <c r="B21" s="63" t="s">
        <v>45</v>
      </c>
      <c r="C21" s="64"/>
      <c r="D21" s="65">
        <f>6424+15480</f>
        <v>21904</v>
      </c>
      <c r="E21" s="29">
        <v>45809</v>
      </c>
      <c r="F21" s="51"/>
      <c r="G21" s="66"/>
      <c r="H21" s="53"/>
      <c r="J21" s="54" t="s">
        <v>46</v>
      </c>
      <c r="K21" s="4">
        <v>304</v>
      </c>
    </row>
    <row r="22" spans="1:11" ht="21" x14ac:dyDescent="0.35">
      <c r="A22" s="29">
        <v>45809</v>
      </c>
      <c r="B22" s="30" t="s">
        <v>37</v>
      </c>
      <c r="C22" s="36"/>
      <c r="D22" s="44">
        <v>20000</v>
      </c>
      <c r="E22" s="29">
        <v>45809</v>
      </c>
      <c r="F22" s="51"/>
      <c r="G22" s="66"/>
      <c r="H22" s="53"/>
      <c r="J22" s="54" t="s">
        <v>47</v>
      </c>
      <c r="K22" s="4">
        <v>250</v>
      </c>
    </row>
    <row r="23" spans="1:11" ht="21" x14ac:dyDescent="0.35">
      <c r="A23" s="29">
        <v>45809</v>
      </c>
      <c r="B23" s="30" t="s">
        <v>24</v>
      </c>
      <c r="C23" s="36"/>
      <c r="D23" s="44"/>
      <c r="E23" s="29">
        <v>45809</v>
      </c>
      <c r="F23" s="51"/>
      <c r="G23" s="66"/>
      <c r="H23" s="53"/>
      <c r="J23" s="67" t="s">
        <v>48</v>
      </c>
      <c r="K23" s="68">
        <f>SUM(K18:K22)</f>
        <v>1242</v>
      </c>
    </row>
    <row r="24" spans="1:11" ht="21" x14ac:dyDescent="0.35">
      <c r="A24" s="29">
        <v>45809</v>
      </c>
      <c r="B24" s="30" t="s">
        <v>44</v>
      </c>
      <c r="C24" s="36"/>
      <c r="D24" s="44"/>
      <c r="E24" s="29">
        <v>45809</v>
      </c>
      <c r="F24" s="51"/>
      <c r="G24" s="66"/>
      <c r="H24" s="53"/>
      <c r="J24" s="2" t="s">
        <v>49</v>
      </c>
      <c r="K24" s="2"/>
    </row>
    <row r="25" spans="1:11" ht="21" x14ac:dyDescent="0.35">
      <c r="A25" s="29">
        <v>45809</v>
      </c>
      <c r="B25" s="30" t="s">
        <v>46</v>
      </c>
      <c r="C25" s="36"/>
      <c r="D25" s="44">
        <v>12755</v>
      </c>
      <c r="E25" s="56"/>
      <c r="F25" s="51"/>
      <c r="G25" s="66"/>
      <c r="H25" s="53"/>
      <c r="J25" s="4" t="s">
        <v>37</v>
      </c>
      <c r="K25" s="4">
        <v>3300</v>
      </c>
    </row>
    <row r="26" spans="1:11" ht="21" x14ac:dyDescent="0.35">
      <c r="A26" s="29">
        <v>45809</v>
      </c>
      <c r="B26" s="30" t="s">
        <v>47</v>
      </c>
      <c r="C26" s="36"/>
      <c r="D26" s="44"/>
      <c r="E26" s="56"/>
      <c r="F26" s="51"/>
      <c r="G26" s="66"/>
      <c r="H26" s="53"/>
      <c r="J26" s="4" t="s">
        <v>24</v>
      </c>
      <c r="K26" s="4">
        <v>2669</v>
      </c>
    </row>
    <row r="27" spans="1:11" ht="21" x14ac:dyDescent="0.35">
      <c r="A27" s="29">
        <v>45809</v>
      </c>
      <c r="B27" s="30" t="s">
        <v>50</v>
      </c>
      <c r="C27" s="36"/>
      <c r="D27" s="44"/>
      <c r="E27" s="56"/>
      <c r="F27" s="51"/>
      <c r="G27" s="66"/>
      <c r="H27" s="53"/>
      <c r="J27" s="4" t="s">
        <v>26</v>
      </c>
      <c r="K27" s="4">
        <v>160</v>
      </c>
    </row>
    <row r="28" spans="1:11" ht="21" x14ac:dyDescent="0.35">
      <c r="A28" s="29">
        <v>45809</v>
      </c>
      <c r="B28" s="30"/>
      <c r="C28" s="36"/>
      <c r="D28" s="44"/>
      <c r="E28" s="56"/>
      <c r="F28" s="51"/>
      <c r="G28" s="66"/>
      <c r="H28" s="53"/>
      <c r="J28" s="4" t="s">
        <v>27</v>
      </c>
      <c r="K28" s="4">
        <v>2465</v>
      </c>
    </row>
    <row r="29" spans="1:11" ht="21" x14ac:dyDescent="0.35">
      <c r="A29" s="29">
        <v>45809</v>
      </c>
      <c r="B29" s="30"/>
      <c r="C29" s="36"/>
      <c r="D29" s="44"/>
      <c r="E29" s="56"/>
      <c r="F29" s="51"/>
      <c r="G29" s="66"/>
      <c r="H29" s="53"/>
      <c r="J29" s="4" t="s">
        <v>28</v>
      </c>
      <c r="K29" s="4">
        <v>27</v>
      </c>
    </row>
    <row r="30" spans="1:11" ht="21" x14ac:dyDescent="0.35">
      <c r="A30" s="69"/>
      <c r="B30" s="55" t="s">
        <v>51</v>
      </c>
      <c r="C30" s="58"/>
      <c r="D30" s="44">
        <f>SUM(D22:D29)</f>
        <v>32755</v>
      </c>
      <c r="E30" s="56"/>
      <c r="F30" s="51"/>
      <c r="G30" s="66"/>
      <c r="H30" s="53"/>
      <c r="J30" s="4"/>
      <c r="K30" s="4"/>
    </row>
    <row r="31" spans="1:11" ht="21" x14ac:dyDescent="0.35">
      <c r="A31" s="29"/>
      <c r="B31" s="57" t="s">
        <v>52</v>
      </c>
      <c r="C31" s="55"/>
      <c r="D31" s="44">
        <f>D21+D30</f>
        <v>54659</v>
      </c>
      <c r="E31" s="56"/>
      <c r="F31" s="57" t="s">
        <v>53</v>
      </c>
      <c r="G31" s="58"/>
      <c r="H31" s="53">
        <f>SUM(H21:H30)</f>
        <v>0</v>
      </c>
      <c r="J31" s="67" t="s">
        <v>18</v>
      </c>
      <c r="K31" s="68">
        <f>SUM(K25:K30)</f>
        <v>8621</v>
      </c>
    </row>
    <row r="32" spans="1:11" ht="21" x14ac:dyDescent="0.35">
      <c r="A32" s="70"/>
      <c r="B32" s="71"/>
      <c r="C32" s="71"/>
      <c r="D32" s="71"/>
      <c r="E32" s="71"/>
      <c r="F32" s="71"/>
      <c r="G32" s="71"/>
      <c r="H32" s="72"/>
      <c r="J32" s="33" t="s">
        <v>54</v>
      </c>
      <c r="K32" s="34"/>
    </row>
    <row r="33" spans="1:11" ht="21" x14ac:dyDescent="0.35">
      <c r="A33" s="73"/>
      <c r="B33" s="74" t="s">
        <v>55</v>
      </c>
      <c r="C33" s="75"/>
      <c r="D33" s="76">
        <f>SUM(D19,D31)</f>
        <v>817297</v>
      </c>
      <c r="E33" s="77"/>
      <c r="F33" s="78"/>
      <c r="G33" s="79"/>
      <c r="H33" s="80">
        <f>SUM(H19,H31)</f>
        <v>42658</v>
      </c>
      <c r="J33" s="4" t="s">
        <v>37</v>
      </c>
      <c r="K33" s="5"/>
    </row>
    <row r="34" spans="1:11" ht="21" x14ac:dyDescent="0.35">
      <c r="A34" s="29"/>
      <c r="B34" s="81" t="s">
        <v>56</v>
      </c>
      <c r="C34" s="82"/>
      <c r="D34" s="82"/>
      <c r="E34" s="82"/>
      <c r="F34" s="82"/>
      <c r="G34" s="83"/>
      <c r="H34" s="84">
        <f>D19-H19</f>
        <v>719980</v>
      </c>
      <c r="J34" s="4" t="s">
        <v>24</v>
      </c>
      <c r="K34" s="5"/>
    </row>
    <row r="35" spans="1:11" ht="21" x14ac:dyDescent="0.35">
      <c r="A35" s="29"/>
      <c r="B35" s="85" t="s">
        <v>57</v>
      </c>
      <c r="C35" s="86"/>
      <c r="D35" s="86"/>
      <c r="E35" s="86"/>
      <c r="F35" s="86"/>
      <c r="G35" s="87"/>
      <c r="H35" s="88">
        <f>D31-H31</f>
        <v>54659</v>
      </c>
      <c r="J35" s="4" t="s">
        <v>26</v>
      </c>
      <c r="K35" s="5"/>
    </row>
    <row r="36" spans="1:11" ht="21" x14ac:dyDescent="0.35">
      <c r="A36" s="73"/>
      <c r="B36" s="89" t="s">
        <v>58</v>
      </c>
      <c r="C36" s="90"/>
      <c r="D36" s="90"/>
      <c r="E36" s="90"/>
      <c r="F36" s="90"/>
      <c r="G36" s="91"/>
      <c r="H36" s="92">
        <f>D33-H33</f>
        <v>774639</v>
      </c>
      <c r="J36" s="4" t="s">
        <v>27</v>
      </c>
      <c r="K36" s="5"/>
    </row>
    <row r="37" spans="1:11" ht="21" x14ac:dyDescent="0.35">
      <c r="J37" s="4" t="s">
        <v>28</v>
      </c>
      <c r="K37" s="5"/>
    </row>
    <row r="38" spans="1:11" ht="21" x14ac:dyDescent="0.35">
      <c r="I38" s="39"/>
      <c r="J38" s="4"/>
      <c r="K38" s="5"/>
    </row>
    <row r="39" spans="1:11" ht="21" x14ac:dyDescent="0.35">
      <c r="J39" s="67" t="s">
        <v>18</v>
      </c>
      <c r="K39" s="68">
        <f>SUM(K33:K38)</f>
        <v>0</v>
      </c>
    </row>
  </sheetData>
  <mergeCells count="24">
    <mergeCell ref="B33:C33"/>
    <mergeCell ref="E33:G33"/>
    <mergeCell ref="B34:G34"/>
    <mergeCell ref="B35:G35"/>
    <mergeCell ref="B36:G36"/>
    <mergeCell ref="J24:K24"/>
    <mergeCell ref="B30:C30"/>
    <mergeCell ref="B31:C31"/>
    <mergeCell ref="F31:G31"/>
    <mergeCell ref="A32:H32"/>
    <mergeCell ref="J32:K32"/>
    <mergeCell ref="J8:K8"/>
    <mergeCell ref="J17:K17"/>
    <mergeCell ref="B19:C19"/>
    <mergeCell ref="F19:G19"/>
    <mergeCell ref="A20:B20"/>
    <mergeCell ref="E20:F20"/>
    <mergeCell ref="A1:H1"/>
    <mergeCell ref="J1:K1"/>
    <mergeCell ref="A2:H2"/>
    <mergeCell ref="A3:H4"/>
    <mergeCell ref="A5:H5"/>
    <mergeCell ref="A7:B7"/>
    <mergeCell ref="E7:F7"/>
  </mergeCells>
  <conditionalFormatting sqref="K18:K22">
    <cfRule type="cellIs" dxfId="1" priority="1" operator="equal">
      <formula>0</formula>
    </cfRule>
    <cfRule type="cellIs" priority="2" operator="equal">
      <formula>"-"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1131900-E96C-4C9D-96B4-01965FF4B881}">
            <xm:f>NOT(ISERROR(SEARCH(#REF!,I1)))</xm:f>
            <xm:f>#REF!</xm:f>
            <x14:dxf>
              <font>
                <b/>
                <i val="0"/>
                <color rgb="FFFF0000"/>
              </font>
            </x14:dxf>
          </x14:cfRule>
          <xm:sqref>I1:I25 I31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Ahmad</dc:creator>
  <cp:lastModifiedBy>Talal Ahmad</cp:lastModifiedBy>
  <dcterms:created xsi:type="dcterms:W3CDTF">2025-06-09T21:03:33Z</dcterms:created>
  <dcterms:modified xsi:type="dcterms:W3CDTF">2025-06-09T21:25:59Z</dcterms:modified>
</cp:coreProperties>
</file>