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480" windowWidth="25120" windowHeight="17060" tabRatio="500" activeTab="1"/>
  </bookViews>
  <sheets>
    <sheet name="Between subjects methods select" sheetId="1" r:id="rId1"/>
    <sheet name="N-1 Chi-square test (between)" sheetId="2" r:id="rId2"/>
    <sheet name="Fisher exact test (between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E3" i="3"/>
  <c r="E4" i="3"/>
  <c r="E5" i="3"/>
  <c r="C5" i="3"/>
  <c r="D5" i="3"/>
  <c r="H4" i="2"/>
  <c r="H3" i="2"/>
  <c r="E3" i="2"/>
  <c r="E4" i="2"/>
  <c r="E5" i="2"/>
  <c r="C5" i="2"/>
  <c r="D5" i="2"/>
  <c r="C10" i="1"/>
  <c r="E8" i="1"/>
  <c r="E10" i="1"/>
  <c r="C15" i="1"/>
  <c r="D10" i="1"/>
  <c r="C16" i="1"/>
  <c r="C14" i="1"/>
  <c r="C13" i="1"/>
  <c r="E9" i="1"/>
  <c r="C18" i="1"/>
  <c r="C19" i="1"/>
</calcChain>
</file>

<file path=xl/sharedStrings.xml><?xml version="1.0" encoding="utf-8"?>
<sst xmlns="http://schemas.openxmlformats.org/spreadsheetml/2006/main" count="47" uniqueCount="28">
  <si>
    <t>Total</t>
  </si>
  <si>
    <t>Design A</t>
  </si>
  <si>
    <t>Design B</t>
  </si>
  <si>
    <t>a</t>
  </si>
  <si>
    <t>b</t>
  </si>
  <si>
    <t>N</t>
  </si>
  <si>
    <t>Cell count</t>
  </si>
  <si>
    <t>Method to use:</t>
  </si>
  <si>
    <t>Min cell count</t>
  </si>
  <si>
    <t xml:space="preserve"> # Pass</t>
  </si>
  <si>
    <t># Fail</t>
  </si>
  <si>
    <t># Pass</t>
  </si>
  <si>
    <t>a_1</t>
  </si>
  <si>
    <t>a_0</t>
  </si>
  <si>
    <t>b_1</t>
  </si>
  <si>
    <t>b_0</t>
  </si>
  <si>
    <t>ab_1</t>
  </si>
  <si>
    <t>ab_0</t>
  </si>
  <si>
    <t>(ab_1 * a) / N</t>
  </si>
  <si>
    <t>(ab_0 * a) / N</t>
  </si>
  <si>
    <t>(ab_1 x b) / N</t>
  </si>
  <si>
    <t>(ab_0 x b) / N</t>
  </si>
  <si>
    <t xml:space="preserve">X^2 </t>
  </si>
  <si>
    <t>P-value one-tailed</t>
  </si>
  <si>
    <t>P-value two-tailed</t>
  </si>
  <si>
    <t>Use R: fisher.test(rbind(c(11,1),c(5,5)), alternative="two.sided")$p.value</t>
  </si>
  <si>
    <t>X^2 is one-tailed only</t>
  </si>
  <si>
    <t>X^2 represents a goodness of fit. A poor fit is when the X2 is way out on the right tail, then we conclude the data is not part of the reference distribution (p &lt; 0.05). If we were to also test on the left side, then we would be worried the fit is too good, which would be wrong.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</si>
</sst>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theme="0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5" fillId="2" borderId="0" xfId="0" applyFont="1" applyFill="1"/>
    <xf numFmtId="0" fontId="0" fillId="4" borderId="11" xfId="0" applyFill="1" applyBorder="1"/>
    <xf numFmtId="0" fontId="0" fillId="4" borderId="6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zoomScale="125" zoomScaleNormal="125" zoomScalePageLayoutView="125" workbookViewId="0">
      <selection activeCell="D9" sqref="D9"/>
    </sheetView>
  </sheetViews>
  <sheetFormatPr baseColWidth="10" defaultRowHeight="15" x14ac:dyDescent="0"/>
  <cols>
    <col min="1" max="1" width="2.83203125" style="2" customWidth="1"/>
    <col min="2" max="2" width="13.83203125" style="2" bestFit="1" customWidth="1"/>
    <col min="3" max="3" width="20.5" style="2" bestFit="1" customWidth="1"/>
    <col min="4" max="4" width="18.83203125" style="2" customWidth="1"/>
    <col min="5" max="5" width="21.5" style="2" customWidth="1"/>
    <col min="6" max="16384" width="10.83203125" style="2"/>
  </cols>
  <sheetData>
    <row r="2" spans="2:5">
      <c r="B2" s="17"/>
      <c r="C2" s="37" t="s">
        <v>9</v>
      </c>
      <c r="D2" s="37" t="s">
        <v>10</v>
      </c>
      <c r="E2" s="39" t="s">
        <v>0</v>
      </c>
    </row>
    <row r="3" spans="2:5">
      <c r="B3" s="31" t="s">
        <v>1</v>
      </c>
      <c r="C3" s="18" t="s">
        <v>12</v>
      </c>
      <c r="D3" s="19" t="s">
        <v>13</v>
      </c>
      <c r="E3" s="20" t="s">
        <v>3</v>
      </c>
    </row>
    <row r="4" spans="2:5">
      <c r="B4" s="31" t="s">
        <v>2</v>
      </c>
      <c r="C4" s="21" t="s">
        <v>14</v>
      </c>
      <c r="D4" s="22" t="s">
        <v>15</v>
      </c>
      <c r="E4" s="41" t="s">
        <v>4</v>
      </c>
    </row>
    <row r="5" spans="2:5">
      <c r="B5" s="28" t="s">
        <v>0</v>
      </c>
      <c r="C5" s="24" t="s">
        <v>16</v>
      </c>
      <c r="D5" s="40" t="s">
        <v>17</v>
      </c>
      <c r="E5" s="38" t="s">
        <v>5</v>
      </c>
    </row>
    <row r="6" spans="2:5">
      <c r="B6" s="6"/>
      <c r="C6" s="10"/>
      <c r="D6" s="10"/>
      <c r="E6" s="10"/>
    </row>
    <row r="7" spans="2:5">
      <c r="B7" s="4"/>
      <c r="C7" s="15" t="s">
        <v>11</v>
      </c>
      <c r="D7" s="15" t="s">
        <v>10</v>
      </c>
      <c r="E7" s="16" t="s">
        <v>0</v>
      </c>
    </row>
    <row r="8" spans="2:5">
      <c r="B8" s="13" t="s">
        <v>1</v>
      </c>
      <c r="C8" s="33">
        <v>11</v>
      </c>
      <c r="D8" s="34">
        <v>1</v>
      </c>
      <c r="E8" s="11">
        <f>SUM(C8:D8)</f>
        <v>12</v>
      </c>
    </row>
    <row r="9" spans="2:5">
      <c r="B9" s="13" t="s">
        <v>2</v>
      </c>
      <c r="C9" s="35">
        <v>5</v>
      </c>
      <c r="D9" s="36">
        <v>5</v>
      </c>
      <c r="E9" s="9">
        <f>SUM(C9:D9)</f>
        <v>10</v>
      </c>
    </row>
    <row r="10" spans="2:5">
      <c r="B10" s="14" t="s">
        <v>0</v>
      </c>
      <c r="C10" s="12">
        <f>SUM(C8:C9)</f>
        <v>16</v>
      </c>
      <c r="D10" s="8">
        <f>SUM(D8:D9)</f>
        <v>6</v>
      </c>
      <c r="E10" s="7">
        <f>SUM(E8:E9)</f>
        <v>22</v>
      </c>
    </row>
    <row r="11" spans="2:5">
      <c r="B11" s="5"/>
      <c r="C11" s="3"/>
      <c r="D11" s="3"/>
      <c r="E11" s="3"/>
    </row>
    <row r="12" spans="2:5">
      <c r="B12" s="6"/>
      <c r="C12" s="32" t="s">
        <v>6</v>
      </c>
    </row>
    <row r="13" spans="2:5">
      <c r="B13" s="30" t="s">
        <v>18</v>
      </c>
      <c r="C13" s="20">
        <f>ROUND((C10*E8)/E10,2)</f>
        <v>8.73</v>
      </c>
    </row>
    <row r="14" spans="2:5">
      <c r="B14" s="28" t="s">
        <v>19</v>
      </c>
      <c r="C14" s="17">
        <f>ROUND((D10*E8)/E10,2)</f>
        <v>3.27</v>
      </c>
    </row>
    <row r="15" spans="2:5">
      <c r="B15" s="31" t="s">
        <v>20</v>
      </c>
      <c r="C15" s="23">
        <f>ROUND((C10*E9)/E10,2)</f>
        <v>7.27</v>
      </c>
    </row>
    <row r="16" spans="2:5">
      <c r="B16" s="28" t="s">
        <v>21</v>
      </c>
      <c r="C16" s="17">
        <f>ROUND((D10*E9)/E10,2)</f>
        <v>2.73</v>
      </c>
    </row>
    <row r="17" spans="2:3">
      <c r="B17" s="26"/>
      <c r="C17" s="10"/>
    </row>
    <row r="18" spans="2:3">
      <c r="B18" s="28" t="s">
        <v>8</v>
      </c>
      <c r="C18" s="17">
        <f>MIN(C13:C16)</f>
        <v>2.73</v>
      </c>
    </row>
    <row r="19" spans="2:3">
      <c r="B19" s="29" t="s">
        <v>7</v>
      </c>
      <c r="C19" s="27" t="str">
        <f>IF(C18&gt;1, "Use N-1 Chi-Square test", "Use Fisher exact test")</f>
        <v>Use N-1 Chi-Square test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G6" sqref="G6"/>
    </sheetView>
  </sheetViews>
  <sheetFormatPr baseColWidth="10" defaultRowHeight="15" x14ac:dyDescent="0"/>
  <cols>
    <col min="1" max="6" width="10.83203125" style="1"/>
    <col min="7" max="7" width="25.33203125" style="1" bestFit="1" customWidth="1"/>
    <col min="8" max="16384" width="10.83203125" style="1"/>
  </cols>
  <sheetData>
    <row r="2" spans="2:8">
      <c r="B2" s="4"/>
      <c r="C2" s="15" t="s">
        <v>11</v>
      </c>
      <c r="D2" s="15" t="s">
        <v>10</v>
      </c>
      <c r="E2" s="16" t="s">
        <v>0</v>
      </c>
    </row>
    <row r="3" spans="2:8">
      <c r="B3" s="13" t="s">
        <v>1</v>
      </c>
      <c r="C3" s="33">
        <v>11</v>
      </c>
      <c r="D3" s="34">
        <v>1</v>
      </c>
      <c r="E3" s="20">
        <f>SUM(C3:D3)</f>
        <v>12</v>
      </c>
      <c r="G3" s="45" t="s">
        <v>22</v>
      </c>
      <c r="H3" s="46">
        <f>ROUND(((C4*D3 - C3*D4)^2* (E5-1))/(C5*D5*E3*E4),3)</f>
        <v>4.5570000000000004</v>
      </c>
    </row>
    <row r="4" spans="2:8">
      <c r="B4" s="13" t="s">
        <v>2</v>
      </c>
      <c r="C4" s="35">
        <v>5</v>
      </c>
      <c r="D4" s="36">
        <v>5</v>
      </c>
      <c r="E4" s="23">
        <f>SUM(C4:D4)</f>
        <v>10</v>
      </c>
      <c r="G4" s="43" t="s">
        <v>23</v>
      </c>
      <c r="H4" s="44">
        <f>ROUND(CHIDIST(H3,1),3)</f>
        <v>3.3000000000000002E-2</v>
      </c>
    </row>
    <row r="5" spans="2:8">
      <c r="B5" s="14" t="s">
        <v>0</v>
      </c>
      <c r="C5" s="24">
        <f>SUM(C3:C4)</f>
        <v>16</v>
      </c>
      <c r="D5" s="25">
        <f>SUM(D3:D4)</f>
        <v>6</v>
      </c>
      <c r="E5" s="17">
        <f>SUM(E3:E4)</f>
        <v>22</v>
      </c>
      <c r="G5" s="42" t="s">
        <v>26</v>
      </c>
    </row>
    <row r="6" spans="2:8">
      <c r="G6" s="4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J18" sqref="J18"/>
    </sheetView>
  </sheetViews>
  <sheetFormatPr baseColWidth="10" defaultRowHeight="15" x14ac:dyDescent="0"/>
  <cols>
    <col min="1" max="2" width="10.83203125" style="1"/>
    <col min="3" max="3" width="12.1640625" style="1" bestFit="1" customWidth="1"/>
    <col min="4" max="6" width="10.83203125" style="1"/>
    <col min="7" max="7" width="16" style="1" bestFit="1" customWidth="1"/>
    <col min="8" max="16384" width="10.83203125" style="1"/>
  </cols>
  <sheetData>
    <row r="2" spans="2:8">
      <c r="B2" s="4"/>
      <c r="C2" s="15" t="s">
        <v>11</v>
      </c>
      <c r="D2" s="15" t="s">
        <v>10</v>
      </c>
      <c r="E2" s="16" t="s">
        <v>0</v>
      </c>
    </row>
    <row r="3" spans="2:8">
      <c r="B3" s="13" t="s">
        <v>1</v>
      </c>
      <c r="C3" s="33">
        <v>11</v>
      </c>
      <c r="D3" s="34">
        <v>1</v>
      </c>
      <c r="E3" s="20">
        <f>SUM(C3:D3)</f>
        <v>12</v>
      </c>
      <c r="G3" s="47" t="s">
        <v>23</v>
      </c>
      <c r="H3" s="48">
        <f>COMBIN(12,11)*COMBIN(10,5)/COMBIN(22,16)</f>
        <v>4.0529130312412044E-2</v>
      </c>
    </row>
    <row r="4" spans="2:8">
      <c r="B4" s="13" t="s">
        <v>2</v>
      </c>
      <c r="C4" s="35">
        <v>5</v>
      </c>
      <c r="D4" s="36">
        <v>5</v>
      </c>
      <c r="E4" s="23">
        <f>SUM(C4:D4)</f>
        <v>10</v>
      </c>
      <c r="G4" s="42" t="s">
        <v>24</v>
      </c>
      <c r="H4" s="42" t="s">
        <v>25</v>
      </c>
    </row>
    <row r="5" spans="2:8">
      <c r="B5" s="14" t="s">
        <v>0</v>
      </c>
      <c r="C5" s="24">
        <f>SUM(C3:C4)</f>
        <v>16</v>
      </c>
      <c r="D5" s="25">
        <f>SUM(D3:D4)</f>
        <v>6</v>
      </c>
      <c r="E5" s="17">
        <f>SUM(E3:E4)</f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Between subjects methods select</vt:lpstr>
      <vt:lpstr>N-1 Chi-square test (between)</vt:lpstr>
      <vt:lpstr>Fisher exact test (between)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2016-10-29T15:49:50Z</dcterms:created>
  <dcterms:modified xsi:type="dcterms:W3CDTF">2017-06-27T09:19:51Z</dcterms:modified>
</cp:coreProperties>
</file>