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codeName="ThisWorkbook" autoCompressPictures="0"/>
  <bookViews>
    <workbookView xWindow="0" yWindow="0" windowWidth="25600" windowHeight="17540" tabRatio="500"/>
  </bookViews>
  <sheets>
    <sheet name="Solutio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16" i="1"/>
  <c r="B21" i="1"/>
  <c r="B20" i="1"/>
  <c r="B22" i="1"/>
  <c r="B25" i="1"/>
  <c r="B24" i="1"/>
  <c r="B19" i="1"/>
  <c r="B5" i="1"/>
  <c r="B6" i="1"/>
  <c r="B7" i="1"/>
  <c r="B8" i="1"/>
  <c r="B11" i="1"/>
  <c r="B10" i="1"/>
</calcChain>
</file>

<file path=xl/sharedStrings.xml><?xml version="1.0" encoding="utf-8"?>
<sst xmlns="http://schemas.openxmlformats.org/spreadsheetml/2006/main" count="25" uniqueCount="17">
  <si>
    <t>x</t>
  </si>
  <si>
    <t>n</t>
  </si>
  <si>
    <t>alpha</t>
  </si>
  <si>
    <t>z</t>
  </si>
  <si>
    <t>p adjusted</t>
  </si>
  <si>
    <t>n adjusted</t>
  </si>
  <si>
    <t>margin of error</t>
  </si>
  <si>
    <t>CI lower</t>
  </si>
  <si>
    <t>CI upper</t>
  </si>
  <si>
    <t>Variables</t>
  </si>
  <si>
    <t>Values</t>
  </si>
  <si>
    <t>z score</t>
  </si>
  <si>
    <t>Power multiplier</t>
  </si>
  <si>
    <t>p</t>
  </si>
  <si>
    <t>95% chances to be right</t>
  </si>
  <si>
    <t>Wald Interval</t>
  </si>
  <si>
    <t>n ≥ 100, use Wald!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</si>
</sst>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0" xfId="0" applyFill="1"/>
    <xf numFmtId="0" fontId="2" fillId="5" borderId="8" xfId="0" applyFont="1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164" fontId="0" fillId="4" borderId="8" xfId="0" applyNumberFormat="1" applyFill="1" applyBorder="1" applyAlignment="1">
      <alignment horizontal="left" vertical="center"/>
    </xf>
    <xf numFmtId="164" fontId="0" fillId="4" borderId="10" xfId="0" applyNumberForma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4" borderId="11" xfId="0" applyFill="1" applyBorder="1"/>
    <xf numFmtId="0" fontId="0" fillId="4" borderId="1" xfId="0" applyFill="1" applyBorder="1" applyAlignment="1">
      <alignment horizontal="left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28"/>
  <sheetViews>
    <sheetView tabSelected="1" workbookViewId="0">
      <selection activeCell="C18" sqref="C18"/>
    </sheetView>
  </sheetViews>
  <sheetFormatPr baseColWidth="10" defaultRowHeight="15" x14ac:dyDescent="0"/>
  <cols>
    <col min="1" max="1" width="15.1640625" style="1" bestFit="1" customWidth="1"/>
    <col min="2" max="2" width="16.6640625" style="1" customWidth="1"/>
    <col min="3" max="3" width="23.1640625" style="1" bestFit="1" customWidth="1"/>
    <col min="4" max="16384" width="10.83203125" style="1"/>
  </cols>
  <sheetData>
    <row r="1" spans="1:3">
      <c r="A1" s="3" t="s">
        <v>9</v>
      </c>
      <c r="B1" s="10" t="s">
        <v>10</v>
      </c>
    </row>
    <row r="2" spans="1:3">
      <c r="A2" s="2" t="s">
        <v>0</v>
      </c>
      <c r="B2" s="11">
        <v>8</v>
      </c>
    </row>
    <row r="3" spans="1:3">
      <c r="A3" s="2" t="s">
        <v>1</v>
      </c>
      <c r="B3" s="11">
        <v>10</v>
      </c>
    </row>
    <row r="4" spans="1:3">
      <c r="A4" s="6" t="s">
        <v>2</v>
      </c>
      <c r="B4" s="12">
        <v>0.05</v>
      </c>
      <c r="C4" s="21" t="s">
        <v>14</v>
      </c>
    </row>
    <row r="5" spans="1:3">
      <c r="A5" s="7" t="s">
        <v>11</v>
      </c>
      <c r="B5" s="13">
        <f xml:space="preserve"> NORMSINV(1-B4/2)</f>
        <v>1.9599639845400536</v>
      </c>
    </row>
    <row r="6" spans="1:3">
      <c r="A6" s="7" t="s">
        <v>5</v>
      </c>
      <c r="B6" s="13">
        <f>B3+B5^2</f>
        <v>13.841458820694124</v>
      </c>
    </row>
    <row r="7" spans="1:3">
      <c r="A7" s="7" t="s">
        <v>4</v>
      </c>
      <c r="B7" s="13">
        <f>(B2+B5^2/2)/B6</f>
        <v>0.71674016004113317</v>
      </c>
    </row>
    <row r="8" spans="1:3">
      <c r="A8" s="8" t="s">
        <v>6</v>
      </c>
      <c r="B8" s="14">
        <f>B5*SQRT(B7*(1-B7)/B6)</f>
        <v>0.23737256947498259</v>
      </c>
    </row>
    <row r="10" spans="1:3">
      <c r="A10" s="18" t="s">
        <v>8</v>
      </c>
      <c r="B10" s="19">
        <f>ROUND(B7+B8,3)</f>
        <v>0.95399999999999996</v>
      </c>
    </row>
    <row r="11" spans="1:3">
      <c r="A11" s="17" t="s">
        <v>7</v>
      </c>
      <c r="B11" s="20">
        <f>ROUND(B7-B8,3)</f>
        <v>0.47899999999999998</v>
      </c>
    </row>
    <row r="13" spans="1:3" s="25" customFormat="1"/>
    <row r="15" spans="1:3">
      <c r="A15" s="3" t="s">
        <v>9</v>
      </c>
      <c r="B15" s="4" t="s">
        <v>10</v>
      </c>
    </row>
    <row r="16" spans="1:3">
      <c r="A16" s="15" t="s">
        <v>0</v>
      </c>
      <c r="B16" s="16">
        <f>Solution!B2*C17</f>
        <v>192</v>
      </c>
      <c r="C16" s="24" t="s">
        <v>12</v>
      </c>
    </row>
    <row r="17" spans="1:3">
      <c r="A17" s="22" t="s">
        <v>1</v>
      </c>
      <c r="B17" s="23">
        <f>Solution!B3*C17</f>
        <v>240</v>
      </c>
      <c r="C17" s="5">
        <v>24</v>
      </c>
    </row>
    <row r="18" spans="1:3">
      <c r="A18" s="15" t="s">
        <v>2</v>
      </c>
      <c r="B18" s="16">
        <v>0.05</v>
      </c>
    </row>
    <row r="19" spans="1:3">
      <c r="A19" s="12" t="s">
        <v>3</v>
      </c>
      <c r="B19" s="12">
        <f xml:space="preserve"> NORMSINV(1-B18/2)</f>
        <v>1.9599639845400536</v>
      </c>
      <c r="C19" s="9"/>
    </row>
    <row r="20" spans="1:3">
      <c r="A20" s="13" t="s">
        <v>1</v>
      </c>
      <c r="B20" s="13">
        <f>B17</f>
        <v>240</v>
      </c>
      <c r="C20" s="21" t="s">
        <v>16</v>
      </c>
    </row>
    <row r="21" spans="1:3">
      <c r="A21" s="13" t="s">
        <v>13</v>
      </c>
      <c r="B21" s="13">
        <f>B16/B17</f>
        <v>0.8</v>
      </c>
    </row>
    <row r="22" spans="1:3">
      <c r="A22" s="14" t="s">
        <v>15</v>
      </c>
      <c r="B22" s="14">
        <f>B19*SQRT(B21*(1-B21)/B20)</f>
        <v>5.0606052475266387E-2</v>
      </c>
    </row>
    <row r="23" spans="1:3">
      <c r="A23" s="9"/>
      <c r="B23" s="9"/>
    </row>
    <row r="24" spans="1:3">
      <c r="A24" s="6" t="s">
        <v>8</v>
      </c>
      <c r="B24" s="12">
        <f>B21+B22</f>
        <v>0.85060605247526644</v>
      </c>
    </row>
    <row r="25" spans="1:3">
      <c r="A25" s="26" t="s">
        <v>7</v>
      </c>
      <c r="B25" s="27">
        <f>B21-B22</f>
        <v>0.74939394752473365</v>
      </c>
    </row>
    <row r="26" spans="1:3">
      <c r="A26" s="9"/>
      <c r="B26" s="9"/>
    </row>
    <row r="27" spans="1:3">
      <c r="A27" s="9"/>
      <c r="B27" s="9"/>
    </row>
    <row r="28" spans="1:3">
      <c r="A28" s="9"/>
      <c r="B28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Talbot</dc:creator>
  <cp:lastModifiedBy>Martin Talbot</cp:lastModifiedBy>
  <dcterms:created xsi:type="dcterms:W3CDTF">2016-09-24T12:23:27Z</dcterms:created>
  <dcterms:modified xsi:type="dcterms:W3CDTF">2017-12-09T23:47:35Z</dcterms:modified>
</cp:coreProperties>
</file>