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240" yWindow="240" windowWidth="25360" windowHeight="15820"/>
  </bookViews>
  <sheets>
    <sheet name="Cronbach's alpha - 2 methods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D7" i="1"/>
  <c r="E7" i="1"/>
  <c r="F7" i="1"/>
  <c r="G7" i="1"/>
  <c r="H7" i="1"/>
  <c r="I7" i="1"/>
  <c r="J7" i="1"/>
  <c r="K7" i="1"/>
  <c r="B10" i="1"/>
  <c r="L2" i="1"/>
  <c r="AD29" i="1"/>
  <c r="C7" i="1"/>
  <c r="B7" i="1"/>
  <c r="Q3" i="1"/>
  <c r="Q4" i="1"/>
  <c r="Q5" i="1"/>
  <c r="Q6" i="1"/>
  <c r="L3" i="1"/>
  <c r="L5" i="1"/>
  <c r="L6" i="1"/>
  <c r="L4" i="1"/>
  <c r="Q2" i="1"/>
  <c r="Q1" i="1"/>
</calcChain>
</file>

<file path=xl/sharedStrings.xml><?xml version="1.0" encoding="utf-8"?>
<sst xmlns="http://schemas.openxmlformats.org/spreadsheetml/2006/main" count="67" uniqueCount="65">
  <si>
    <t>PARTICIPANTS</t>
  </si>
  <si>
    <t>Q.1</t>
  </si>
  <si>
    <t>Q.2</t>
  </si>
  <si>
    <t>Q.3</t>
  </si>
  <si>
    <t>Q.4</t>
  </si>
  <si>
    <t>Q.5</t>
  </si>
  <si>
    <t>Q.6</t>
  </si>
  <si>
    <t>Q.7</t>
  </si>
  <si>
    <t>Q.8</t>
  </si>
  <si>
    <t>Q.9</t>
  </si>
  <si>
    <t>Q.10</t>
  </si>
  <si>
    <t>SUM(Q)</t>
  </si>
  <si>
    <t>K</t>
  </si>
  <si>
    <t>Computing Cronback's alpha with Anova Two-Factor Without Replication</t>
  </si>
  <si>
    <t>P1</t>
  </si>
  <si>
    <t>K/(K-1)</t>
  </si>
  <si>
    <t>P2</t>
  </si>
  <si>
    <r>
      <t>SUM(σ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)</t>
    </r>
  </si>
  <si>
    <t>Summary</t>
  </si>
  <si>
    <t>Count</t>
  </si>
  <si>
    <t>SUM</t>
  </si>
  <si>
    <t>Average</t>
  </si>
  <si>
    <t>Variance</t>
  </si>
  <si>
    <t>P3</t>
  </si>
  <si>
    <r>
      <t>σ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</si>
  <si>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t>Row 1</t>
  </si>
  <si>
    <t>P4</t>
  </si>
  <si>
    <r>
      <t>1-(SUM(σ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)/σ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)</t>
    </r>
  </si>
  <si>
    <t>Row 2</t>
  </si>
  <si>
    <t>P5</t>
  </si>
  <si>
    <t>α</t>
  </si>
  <si>
    <t>Row 3</t>
  </si>
  <si>
    <t>σ^2</t>
  </si>
  <si>
    <t>Row 4</t>
  </si>
  <si>
    <t>Sum of σ^2 : Qi to Qk</t>
  </si>
  <si>
    <t>Row 5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</si>
  <si>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</si>
  <si>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</si>
  <si>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</si>
  <si>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</si>
  <si>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</si>
  <si>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</si>
  <si>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</si>
  <si>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</si>
  <si>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Column 9</t>
  </si>
  <si>
    <t>Column 10</t>
  </si>
  <si>
    <t>ANALYSE DE VARIANCE</t>
  </si>
  <si>
    <t>Source of Variance</t>
  </si>
  <si>
    <t>SS</t>
  </si>
  <si>
    <t>df</t>
  </si>
  <si>
    <t>MS</t>
  </si>
  <si>
    <t>F</t>
  </si>
  <si>
    <t>P-value</t>
  </si>
  <si>
    <t>F cirt</t>
  </si>
  <si>
    <t>Rows</t>
  </si>
  <si>
    <t>Columns</t>
  </si>
  <si>
    <t>Error</t>
  </si>
  <si>
    <t>Total</t>
  </si>
  <si>
    <t>q = question Q1,Q2,Q3, … , Q10</t>
  </si>
  <si>
    <t>p = participants overall scores P1, P2, P3, P4, P5</t>
  </si>
  <si>
    <t>Numerator</t>
  </si>
  <si>
    <t>Denominator</t>
  </si>
  <si>
    <t>Note: this is a toy example, you would actually need much more participants for this test to be valid!</t>
  </si>
  <si>
    <t>Above is an alternative method. Very simple to do: use Excel to compute an Anova Two-Factor Without Replication on the data. The results are shown above. And then do this:</t>
  </si>
  <si>
    <t>Note that the cronbach's alpha value is the same!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</si>
</sst>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3" borderId="0" xfId="0" applyFont="1" applyFill="1"/>
    <xf numFmtId="0" fontId="1" fillId="3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0" xfId="0" applyFill="1" applyBorder="1"/>
    <xf numFmtId="0" fontId="3" fillId="0" borderId="2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4" borderId="1" xfId="0" applyFill="1" applyBorder="1"/>
    <xf numFmtId="0" fontId="0" fillId="3" borderId="1" xfId="0" applyFill="1" applyBorder="1"/>
    <xf numFmtId="0" fontId="0" fillId="0" borderId="3" xfId="0" applyFill="1" applyBorder="1" applyAlignment="1"/>
    <xf numFmtId="0" fontId="0" fillId="4" borderId="0" xfId="0" applyFill="1"/>
    <xf numFmtId="0" fontId="0" fillId="5" borderId="0" xfId="0" applyFill="1"/>
    <xf numFmtId="0" fontId="0" fillId="5" borderId="0" xfId="0" applyFill="1" applyBorder="1"/>
    <xf numFmtId="0" fontId="6" fillId="2" borderId="0" xfId="0" applyFont="1" applyFill="1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295275</xdr:colOff>
      <xdr:row>0</xdr:row>
      <xdr:rowOff>0</xdr:rowOff>
    </xdr:from>
    <xdr:to>
      <xdr:col>23</xdr:col>
      <xdr:colOff>48016</xdr:colOff>
      <xdr:row>9</xdr:row>
      <xdr:rowOff>22486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9900" y="0"/>
          <a:ext cx="2800741" cy="1867161"/>
        </a:xfrm>
        <a:prstGeom prst="rect">
          <a:avLst/>
        </a:prstGeom>
      </xdr:spPr>
    </xdr:pic>
    <xdr:clientData/>
  </xdr:twoCellAnchor>
  <xdr:twoCellAnchor editAs="oneCell">
    <xdr:from>
      <xdr:col>15</xdr:col>
      <xdr:colOff>38099</xdr:colOff>
      <xdr:row>7</xdr:row>
      <xdr:rowOff>33856</xdr:rowOff>
    </xdr:from>
    <xdr:to>
      <xdr:col>17</xdr:col>
      <xdr:colOff>374174</xdr:colOff>
      <xdr:row>10</xdr:row>
      <xdr:rowOff>76200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99499" y="1418156"/>
          <a:ext cx="2444275" cy="601144"/>
        </a:xfrm>
        <a:prstGeom prst="rect">
          <a:avLst/>
        </a:prstGeom>
      </xdr:spPr>
    </xdr:pic>
    <xdr:clientData/>
  </xdr:twoCellAnchor>
  <xdr:twoCellAnchor editAs="oneCell">
    <xdr:from>
      <xdr:col>26</xdr:col>
      <xdr:colOff>4368800</xdr:colOff>
      <xdr:row>33</xdr:row>
      <xdr:rowOff>165100</xdr:rowOff>
    </xdr:from>
    <xdr:to>
      <xdr:col>29</xdr:col>
      <xdr:colOff>372110</xdr:colOff>
      <xdr:row>37</xdr:row>
      <xdr:rowOff>114300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599400" y="6261100"/>
          <a:ext cx="2162810" cy="660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tabSelected="1" topLeftCell="Q1" workbookViewId="0">
      <selection activeCell="AA36" sqref="AA36"/>
    </sheetView>
  </sheetViews>
  <sheetFormatPr baseColWidth="10" defaultColWidth="8.83203125" defaultRowHeight="14" x14ac:dyDescent="0"/>
  <cols>
    <col min="1" max="1" width="22.33203125" style="1" bestFit="1" customWidth="1"/>
    <col min="2" max="2" width="7" style="1" bestFit="1" customWidth="1"/>
    <col min="3" max="3" width="5" style="1" bestFit="1" customWidth="1"/>
    <col min="4" max="4" width="6" style="1" bestFit="1" customWidth="1"/>
    <col min="5" max="5" width="5" style="1" bestFit="1" customWidth="1"/>
    <col min="6" max="6" width="6" style="1" bestFit="1" customWidth="1"/>
    <col min="7" max="7" width="5" style="1" bestFit="1" customWidth="1"/>
    <col min="8" max="9" width="6" style="1" bestFit="1" customWidth="1"/>
    <col min="10" max="10" width="5" style="1" bestFit="1" customWidth="1"/>
    <col min="11" max="11" width="6" style="1" bestFit="1" customWidth="1"/>
    <col min="12" max="12" width="7.83203125" style="1" bestFit="1" customWidth="1"/>
    <col min="13" max="15" width="8.83203125" style="1"/>
    <col min="16" max="16" width="15.6640625" style="1" bestFit="1" customWidth="1"/>
    <col min="17" max="17" width="12" style="1" bestFit="1" customWidth="1"/>
    <col min="18" max="24" width="8.83203125" style="1"/>
    <col min="25" max="25" width="1" style="15" customWidth="1"/>
    <col min="26" max="26" width="8.83203125" style="1"/>
    <col min="27" max="27" width="66.5" style="1" bestFit="1" customWidth="1"/>
    <col min="28" max="28" width="8" style="1" bestFit="1" customWidth="1"/>
    <col min="29" max="29" width="6.33203125" style="1" bestFit="1" customWidth="1"/>
    <col min="30" max="33" width="12" style="1" bestFit="1" customWidth="1"/>
    <col min="34" max="16384" width="8.83203125" style="1"/>
  </cols>
  <sheetData>
    <row r="1" spans="1:33" ht="1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P1" s="4" t="s">
        <v>12</v>
      </c>
      <c r="Q1" s="5">
        <f>COUNTA(B1:K1)</f>
        <v>10</v>
      </c>
      <c r="AA1" t="s">
        <v>13</v>
      </c>
      <c r="AB1"/>
      <c r="AC1"/>
      <c r="AD1"/>
      <c r="AE1"/>
      <c r="AF1"/>
      <c r="AG1"/>
    </row>
    <row r="2" spans="1:33" ht="16" thickBot="1">
      <c r="A2" s="2" t="s">
        <v>14</v>
      </c>
      <c r="B2" s="6">
        <v>5</v>
      </c>
      <c r="C2" s="6">
        <v>10</v>
      </c>
      <c r="D2" s="6">
        <v>5</v>
      </c>
      <c r="E2" s="6">
        <v>10</v>
      </c>
      <c r="F2" s="6">
        <v>10</v>
      </c>
      <c r="G2" s="6">
        <v>10</v>
      </c>
      <c r="H2" s="6">
        <v>5</v>
      </c>
      <c r="I2" s="6">
        <v>7.5</v>
      </c>
      <c r="J2" s="6">
        <v>7.5</v>
      </c>
      <c r="K2" s="6">
        <v>7.5</v>
      </c>
      <c r="L2" s="7">
        <f>SUM(B2:K2)</f>
        <v>77.5</v>
      </c>
      <c r="P2" s="4" t="s">
        <v>15</v>
      </c>
      <c r="Q2" s="5">
        <f>Q1/(Q1-1)</f>
        <v>1.1111111111111112</v>
      </c>
      <c r="AA2"/>
      <c r="AB2"/>
      <c r="AC2"/>
      <c r="AD2"/>
      <c r="AE2"/>
      <c r="AF2"/>
      <c r="AG2"/>
    </row>
    <row r="3" spans="1:33" ht="16">
      <c r="A3" s="2" t="s">
        <v>16</v>
      </c>
      <c r="B3" s="6">
        <v>7.5</v>
      </c>
      <c r="C3" s="6">
        <v>10</v>
      </c>
      <c r="D3" s="6">
        <v>7.5</v>
      </c>
      <c r="E3" s="6">
        <v>10</v>
      </c>
      <c r="F3" s="6">
        <v>7.5</v>
      </c>
      <c r="G3" s="6">
        <v>10</v>
      </c>
      <c r="H3" s="6">
        <v>7.5</v>
      </c>
      <c r="I3" s="6">
        <v>10</v>
      </c>
      <c r="J3" s="6">
        <v>7.5</v>
      </c>
      <c r="K3" s="6">
        <v>10</v>
      </c>
      <c r="L3" s="7">
        <f>SUM(B3:K3)</f>
        <v>87.5</v>
      </c>
      <c r="P3" s="4" t="s">
        <v>17</v>
      </c>
      <c r="Q3" s="5">
        <f>B10</f>
        <v>12.5</v>
      </c>
      <c r="Y3" s="16"/>
      <c r="Z3" s="8"/>
      <c r="AA3" s="9" t="s">
        <v>18</v>
      </c>
      <c r="AB3" s="9" t="s">
        <v>19</v>
      </c>
      <c r="AC3" s="9" t="s">
        <v>20</v>
      </c>
      <c r="AD3" s="9" t="s">
        <v>21</v>
      </c>
      <c r="AE3" s="9" t="s">
        <v>22</v>
      </c>
      <c r="AF3"/>
      <c r="AG3"/>
    </row>
    <row r="4" spans="1:33" ht="16">
      <c r="A4" s="2" t="s">
        <v>23</v>
      </c>
      <c r="B4" s="6">
        <v>7.5</v>
      </c>
      <c r="C4" s="6">
        <v>10</v>
      </c>
      <c r="D4" s="6">
        <v>5</v>
      </c>
      <c r="E4" s="6">
        <v>7.5</v>
      </c>
      <c r="F4" s="6">
        <v>10</v>
      </c>
      <c r="G4" s="6">
        <v>10</v>
      </c>
      <c r="H4" s="6">
        <v>5</v>
      </c>
      <c r="I4" s="6">
        <v>7.5</v>
      </c>
      <c r="J4" s="6">
        <v>7.5</v>
      </c>
      <c r="K4" s="6">
        <v>7.5</v>
      </c>
      <c r="L4" s="7">
        <f t="shared" ref="L4:L6" si="0">SUM(B4:K4)</f>
        <v>77.5</v>
      </c>
      <c r="P4" s="4" t="s">
        <v>24</v>
      </c>
      <c r="Q4" s="5">
        <f>L10</f>
        <v>24</v>
      </c>
      <c r="AA4" s="10" t="s">
        <v>25</v>
      </c>
      <c r="AB4" s="10">
        <v>10</v>
      </c>
      <c r="AC4" s="10">
        <v>77.5</v>
      </c>
      <c r="AD4" s="10">
        <v>7.75</v>
      </c>
      <c r="AE4" s="10">
        <v>4.791666666666667</v>
      </c>
      <c r="AF4"/>
      <c r="AG4"/>
    </row>
    <row r="5" spans="1:33" ht="16">
      <c r="A5" s="2" t="s">
        <v>26</v>
      </c>
      <c r="B5" s="6">
        <v>7.5</v>
      </c>
      <c r="C5" s="6">
        <v>10</v>
      </c>
      <c r="D5" s="6">
        <v>7.5</v>
      </c>
      <c r="E5" s="6">
        <v>10</v>
      </c>
      <c r="F5" s="6">
        <v>7.5</v>
      </c>
      <c r="G5" s="6">
        <v>10</v>
      </c>
      <c r="H5" s="6">
        <v>7.5</v>
      </c>
      <c r="I5" s="6">
        <v>10</v>
      </c>
      <c r="J5" s="6">
        <v>7.5</v>
      </c>
      <c r="K5" s="6">
        <v>10</v>
      </c>
      <c r="L5" s="7">
        <f t="shared" si="0"/>
        <v>87.5</v>
      </c>
      <c r="P5" s="4" t="s">
        <v>27</v>
      </c>
      <c r="Q5" s="5">
        <f>1-(Q3/Q4)</f>
        <v>0.47916666666666663</v>
      </c>
      <c r="AA5" s="10" t="s">
        <v>28</v>
      </c>
      <c r="AB5" s="10">
        <v>10</v>
      </c>
      <c r="AC5" s="10">
        <v>87.5</v>
      </c>
      <c r="AD5" s="10">
        <v>8.75</v>
      </c>
      <c r="AE5" s="10">
        <v>1.7361111111111112</v>
      </c>
      <c r="AF5"/>
      <c r="AG5"/>
    </row>
    <row r="6" spans="1:33" ht="15">
      <c r="A6" s="2" t="s">
        <v>29</v>
      </c>
      <c r="B6" s="6">
        <v>7.5</v>
      </c>
      <c r="C6" s="6">
        <v>7.5</v>
      </c>
      <c r="D6" s="6">
        <v>5</v>
      </c>
      <c r="E6" s="6">
        <v>10</v>
      </c>
      <c r="F6" s="6">
        <v>10</v>
      </c>
      <c r="G6" s="6">
        <v>7.5</v>
      </c>
      <c r="H6" s="6">
        <v>5</v>
      </c>
      <c r="I6" s="6">
        <v>7.5</v>
      </c>
      <c r="J6" s="6">
        <v>10</v>
      </c>
      <c r="K6" s="6">
        <v>7.5</v>
      </c>
      <c r="L6" s="7">
        <f t="shared" si="0"/>
        <v>77.5</v>
      </c>
      <c r="P6" s="4" t="s">
        <v>30</v>
      </c>
      <c r="Q6" s="11">
        <f>Q2*Q5</f>
        <v>0.53240740740740744</v>
      </c>
      <c r="AA6" s="10" t="s">
        <v>31</v>
      </c>
      <c r="AB6" s="10">
        <v>10</v>
      </c>
      <c r="AC6" s="10">
        <v>77.5</v>
      </c>
      <c r="AD6" s="10">
        <v>7.75</v>
      </c>
      <c r="AE6" s="10">
        <v>3.4027777777777777</v>
      </c>
      <c r="AF6"/>
      <c r="AG6"/>
    </row>
    <row r="7" spans="1:33" ht="15">
      <c r="A7" s="4" t="s">
        <v>32</v>
      </c>
      <c r="B7" s="7">
        <f>_xlfn.VAR.P(B2:B6)</f>
        <v>1</v>
      </c>
      <c r="C7" s="7">
        <f>_xlfn.VAR.P(C2:C6)</f>
        <v>1</v>
      </c>
      <c r="D7" s="7">
        <f t="shared" ref="D7:K7" si="1">_xlfn.VAR.P(D2:D6)</f>
        <v>1.5</v>
      </c>
      <c r="E7" s="7">
        <f t="shared" si="1"/>
        <v>1</v>
      </c>
      <c r="F7" s="7">
        <f t="shared" si="1"/>
        <v>1.5</v>
      </c>
      <c r="G7" s="7">
        <f t="shared" si="1"/>
        <v>1</v>
      </c>
      <c r="H7" s="7">
        <f t="shared" si="1"/>
        <v>1.5</v>
      </c>
      <c r="I7" s="7">
        <f t="shared" si="1"/>
        <v>1.5</v>
      </c>
      <c r="J7" s="7">
        <f t="shared" si="1"/>
        <v>1</v>
      </c>
      <c r="K7" s="7">
        <f t="shared" si="1"/>
        <v>1.5</v>
      </c>
      <c r="AA7" s="10" t="s">
        <v>33</v>
      </c>
      <c r="AB7" s="10">
        <v>10</v>
      </c>
      <c r="AC7" s="10">
        <v>87.5</v>
      </c>
      <c r="AD7" s="10">
        <v>8.75</v>
      </c>
      <c r="AE7" s="10">
        <v>1.7361111111111112</v>
      </c>
      <c r="AF7"/>
      <c r="AG7"/>
    </row>
    <row r="8" spans="1:33">
      <c r="AA8" s="10" t="s">
        <v>35</v>
      </c>
      <c r="AB8" s="10">
        <v>10</v>
      </c>
      <c r="AC8" s="10">
        <v>77.5</v>
      </c>
      <c r="AD8" s="10">
        <v>7.75</v>
      </c>
      <c r="AE8" s="10">
        <v>3.4027777777777777</v>
      </c>
      <c r="AF8"/>
      <c r="AG8"/>
    </row>
    <row r="9" spans="1:33">
      <c r="A9" s="1" t="s">
        <v>60</v>
      </c>
      <c r="K9" s="1" t="s">
        <v>61</v>
      </c>
      <c r="AA9" s="10"/>
      <c r="AB9" s="10"/>
      <c r="AC9" s="10"/>
      <c r="AD9" s="10"/>
      <c r="AE9" s="10"/>
      <c r="AF9"/>
      <c r="AG9"/>
    </row>
    <row r="10" spans="1:33" ht="16">
      <c r="A10" s="4" t="s">
        <v>34</v>
      </c>
      <c r="B10" s="12">
        <f>SUM(B7:K7)</f>
        <v>12.5</v>
      </c>
      <c r="K10" s="4" t="s">
        <v>24</v>
      </c>
      <c r="L10" s="7">
        <f>_xlfn.VAR.P(L2:L6)</f>
        <v>24</v>
      </c>
      <c r="AA10" s="10" t="s">
        <v>36</v>
      </c>
      <c r="AB10" s="10">
        <v>5</v>
      </c>
      <c r="AC10" s="10">
        <v>35</v>
      </c>
      <c r="AD10" s="10">
        <v>7</v>
      </c>
      <c r="AE10" s="10">
        <v>1.25</v>
      </c>
      <c r="AF10"/>
      <c r="AG10"/>
    </row>
    <row r="11" spans="1:33">
      <c r="AA11" s="10" t="s">
        <v>37</v>
      </c>
      <c r="AB11" s="10">
        <v>5</v>
      </c>
      <c r="AC11" s="10">
        <v>47.5</v>
      </c>
      <c r="AD11" s="10">
        <v>9.5</v>
      </c>
      <c r="AE11" s="10">
        <v>1.25</v>
      </c>
      <c r="AF11"/>
      <c r="AG11"/>
    </row>
    <row r="12" spans="1:33">
      <c r="P12" s="1" t="s">
        <v>58</v>
      </c>
      <c r="AA12" s="10" t="s">
        <v>38</v>
      </c>
      <c r="AB12" s="10">
        <v>5</v>
      </c>
      <c r="AC12" s="10">
        <v>30</v>
      </c>
      <c r="AD12" s="10">
        <v>6</v>
      </c>
      <c r="AE12" s="10">
        <v>1.875</v>
      </c>
      <c r="AF12"/>
      <c r="AG12"/>
    </row>
    <row r="13" spans="1:33">
      <c r="P13" s="1" t="s">
        <v>59</v>
      </c>
      <c r="AA13" s="10" t="s">
        <v>39</v>
      </c>
      <c r="AB13" s="10">
        <v>5</v>
      </c>
      <c r="AC13" s="10">
        <v>47.5</v>
      </c>
      <c r="AD13" s="10">
        <v>9.5</v>
      </c>
      <c r="AE13" s="10">
        <v>1.25</v>
      </c>
      <c r="AF13"/>
      <c r="AG13"/>
    </row>
    <row r="14" spans="1:33">
      <c r="AA14" s="10" t="s">
        <v>40</v>
      </c>
      <c r="AB14" s="10">
        <v>5</v>
      </c>
      <c r="AC14" s="10">
        <v>45</v>
      </c>
      <c r="AD14" s="10">
        <v>9</v>
      </c>
      <c r="AE14" s="10">
        <v>1.875</v>
      </c>
      <c r="AF14"/>
      <c r="AG14"/>
    </row>
    <row r="15" spans="1:33">
      <c r="A15" s="17" t="s">
        <v>62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AA15" s="10" t="s">
        <v>41</v>
      </c>
      <c r="AB15" s="10">
        <v>5</v>
      </c>
      <c r="AC15" s="10">
        <v>47.5</v>
      </c>
      <c r="AD15" s="10">
        <v>9.5</v>
      </c>
      <c r="AE15" s="10">
        <v>1.25</v>
      </c>
      <c r="AF15"/>
      <c r="AG15"/>
    </row>
    <row r="16" spans="1:33">
      <c r="AA16" s="10" t="s">
        <v>42</v>
      </c>
      <c r="AB16" s="10">
        <v>5</v>
      </c>
      <c r="AC16" s="10">
        <v>30</v>
      </c>
      <c r="AD16" s="10">
        <v>6</v>
      </c>
      <c r="AE16" s="10">
        <v>1.875</v>
      </c>
      <c r="AF16"/>
      <c r="AG16"/>
    </row>
    <row r="17" spans="27:33">
      <c r="AA17" s="10" t="s">
        <v>43</v>
      </c>
      <c r="AB17" s="10">
        <v>5</v>
      </c>
      <c r="AC17" s="10">
        <v>42.5</v>
      </c>
      <c r="AD17" s="10">
        <v>8.5</v>
      </c>
      <c r="AE17" s="10">
        <v>1.875</v>
      </c>
      <c r="AF17"/>
      <c r="AG17"/>
    </row>
    <row r="18" spans="27:33">
      <c r="AA18" s="10" t="s">
        <v>44</v>
      </c>
      <c r="AB18" s="10">
        <v>5</v>
      </c>
      <c r="AC18" s="10">
        <v>40</v>
      </c>
      <c r="AD18" s="10">
        <v>8</v>
      </c>
      <c r="AE18" s="10">
        <v>1.25</v>
      </c>
      <c r="AF18"/>
      <c r="AG18"/>
    </row>
    <row r="19" spans="27:33" ht="15" thickBot="1">
      <c r="AA19" s="10" t="s">
        <v>45</v>
      </c>
      <c r="AB19" s="13">
        <v>5</v>
      </c>
      <c r="AC19" s="13">
        <v>42.5</v>
      </c>
      <c r="AD19" s="13">
        <v>8.5</v>
      </c>
      <c r="AE19" s="13">
        <v>1.875</v>
      </c>
      <c r="AF19"/>
      <c r="AG19"/>
    </row>
    <row r="20" spans="27:33">
      <c r="AA20"/>
      <c r="AB20"/>
      <c r="AC20"/>
      <c r="AD20"/>
      <c r="AE20"/>
      <c r="AF20"/>
      <c r="AG20"/>
    </row>
    <row r="21" spans="27:33">
      <c r="AA21"/>
      <c r="AB21"/>
      <c r="AC21"/>
      <c r="AD21"/>
      <c r="AE21"/>
      <c r="AF21"/>
      <c r="AG21"/>
    </row>
    <row r="22" spans="27:33" ht="15" thickBot="1">
      <c r="AA22" t="s">
        <v>46</v>
      </c>
      <c r="AB22"/>
      <c r="AC22"/>
      <c r="AD22"/>
      <c r="AE22"/>
      <c r="AF22"/>
      <c r="AG22"/>
    </row>
    <row r="23" spans="27:33" ht="15">
      <c r="AA23" s="9" t="s">
        <v>47</v>
      </c>
      <c r="AB23" s="9" t="s">
        <v>48</v>
      </c>
      <c r="AC23" s="9" t="s">
        <v>49</v>
      </c>
      <c r="AD23" s="9" t="s">
        <v>50</v>
      </c>
      <c r="AE23" s="9" t="s">
        <v>51</v>
      </c>
      <c r="AF23" s="9" t="s">
        <v>52</v>
      </c>
      <c r="AG23" s="9" t="s">
        <v>53</v>
      </c>
    </row>
    <row r="24" spans="27:33">
      <c r="AA24" s="10" t="s">
        <v>54</v>
      </c>
      <c r="AB24" s="10">
        <v>12</v>
      </c>
      <c r="AC24" s="10">
        <v>4</v>
      </c>
      <c r="AD24" s="10">
        <v>3</v>
      </c>
      <c r="AE24" s="10">
        <v>2.1386138613861387</v>
      </c>
      <c r="AF24" s="10">
        <v>9.6017341262749425E-2</v>
      </c>
      <c r="AG24" s="10">
        <v>2.6335320942137543</v>
      </c>
    </row>
    <row r="25" spans="27:33">
      <c r="AA25" s="10" t="s">
        <v>55</v>
      </c>
      <c r="AB25" s="10">
        <v>85.125</v>
      </c>
      <c r="AC25" s="10">
        <v>9</v>
      </c>
      <c r="AD25" s="10">
        <v>9.4583333333333339</v>
      </c>
      <c r="AE25" s="10">
        <v>6.7425742574257432</v>
      </c>
      <c r="AF25" s="10">
        <v>1.3261147683209358E-5</v>
      </c>
      <c r="AG25" s="10">
        <v>2.1526074724580764</v>
      </c>
    </row>
    <row r="26" spans="27:33">
      <c r="AA26" s="10" t="s">
        <v>56</v>
      </c>
      <c r="AB26" s="10">
        <v>50.5</v>
      </c>
      <c r="AC26" s="10">
        <v>36</v>
      </c>
      <c r="AD26" s="10">
        <v>1.4027777777777777</v>
      </c>
      <c r="AE26" s="10"/>
      <c r="AF26" s="10"/>
      <c r="AG26" s="10"/>
    </row>
    <row r="27" spans="27:33">
      <c r="AA27" s="10"/>
      <c r="AB27" s="10"/>
      <c r="AC27" s="10"/>
      <c r="AD27" s="10"/>
      <c r="AE27" s="10"/>
      <c r="AF27" s="10"/>
      <c r="AG27" s="10"/>
    </row>
    <row r="28" spans="27:33" ht="15" thickBot="1">
      <c r="AA28" s="13" t="s">
        <v>57</v>
      </c>
      <c r="AB28" s="13">
        <v>147.625</v>
      </c>
      <c r="AC28" s="13">
        <v>49</v>
      </c>
      <c r="AD28" s="13"/>
      <c r="AE28" s="13"/>
      <c r="AF28" s="13"/>
      <c r="AG28" s="13"/>
    </row>
    <row r="29" spans="27:33" ht="15">
      <c r="AA29" s="4" t="s">
        <v>30</v>
      </c>
      <c r="AD29" s="14">
        <f>1-(AD26/AD24)</f>
        <v>0.53240740740740744</v>
      </c>
    </row>
    <row r="32" spans="27:33">
      <c r="AA32" s="1" t="s">
        <v>63</v>
      </c>
    </row>
    <row r="33" spans="27:27">
      <c r="AA33" s="1" t="s">
        <v>64</v>
      </c>
    </row>
  </sheetData>
  <mergeCells count="1">
    <mergeCell ref="A15:L15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Cronbach's alpha - 2 methods</vt:lpstr>
    </vt:vector>
  </TitlesOfParts>
  <Company>Square-Enix Montreal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Talbot</dc:creator>
  <cp:lastModifiedBy>Martin Talbot</cp:lastModifiedBy>
  <dcterms:created xsi:type="dcterms:W3CDTF">2017-07-03T20:23:40Z</dcterms:created>
  <dcterms:modified xsi:type="dcterms:W3CDTF">2017-11-17T12:06:11Z</dcterms:modified>
</cp:coreProperties>
</file>